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ejas\Downloads\Tutorials-computerScience\my_workspace\git_workspace\Data-Analytics-Projects\CoffeeSalesDashboard-Excel\"/>
    </mc:Choice>
  </mc:AlternateContent>
  <xr:revisionPtr revIDLastSave="0" documentId="13_ncr:1_{7ADBC676-D471-403D-AAE5-1AAD6288F94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otal Sales" sheetId="20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  <definedName name="NativeTimeline_Order_Date">#N/A</definedName>
  </definedNames>
  <calcPr calcId="191028"/>
  <pivotCaches>
    <pivotCache cacheId="7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</extLst>
</workbook>
</file>

<file path=xl/calcChain.xml><?xml version="1.0" encoding="utf-8"?>
<calcChain xmlns="http://schemas.openxmlformats.org/spreadsheetml/2006/main">
  <c r="O2" i="17" l="1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N15" i="17"/>
  <c r="N16" i="17"/>
  <c r="N17" i="17"/>
  <c r="N24" i="17"/>
  <c r="N25" i="17"/>
  <c r="N40" i="17"/>
  <c r="N41" i="17"/>
  <c r="N47" i="17"/>
  <c r="N63" i="17"/>
  <c r="N64" i="17"/>
  <c r="N65" i="17"/>
  <c r="N79" i="17"/>
  <c r="N80" i="17"/>
  <c r="N81" i="17"/>
  <c r="N88" i="17"/>
  <c r="N89" i="17"/>
  <c r="N104" i="17"/>
  <c r="N105" i="17"/>
  <c r="N111" i="17"/>
  <c r="N127" i="17"/>
  <c r="N128" i="17"/>
  <c r="N129" i="17"/>
  <c r="N143" i="17"/>
  <c r="N144" i="17"/>
  <c r="N145" i="17"/>
  <c r="N152" i="17"/>
  <c r="N153" i="17"/>
  <c r="N168" i="17"/>
  <c r="N169" i="17"/>
  <c r="N175" i="17"/>
  <c r="N191" i="17"/>
  <c r="N192" i="17"/>
  <c r="N193" i="17"/>
  <c r="N207" i="17"/>
  <c r="N208" i="17"/>
  <c r="N209" i="17"/>
  <c r="N216" i="17"/>
  <c r="N217" i="17"/>
  <c r="N232" i="17"/>
  <c r="N233" i="17"/>
  <c r="N239" i="17"/>
  <c r="N255" i="17"/>
  <c r="N256" i="17"/>
  <c r="N257" i="17"/>
  <c r="N271" i="17"/>
  <c r="N272" i="17"/>
  <c r="N273" i="17"/>
  <c r="N280" i="17"/>
  <c r="N281" i="17"/>
  <c r="N296" i="17"/>
  <c r="N297" i="17"/>
  <c r="N303" i="17"/>
  <c r="N319" i="17"/>
  <c r="N320" i="17"/>
  <c r="N321" i="17"/>
  <c r="N335" i="17"/>
  <c r="N336" i="17"/>
  <c r="N337" i="17"/>
  <c r="N344" i="17"/>
  <c r="N345" i="17"/>
  <c r="N360" i="17"/>
  <c r="N361" i="17"/>
  <c r="N367" i="17"/>
  <c r="N383" i="17"/>
  <c r="N384" i="17"/>
  <c r="N385" i="17"/>
  <c r="N399" i="17"/>
  <c r="N400" i="17"/>
  <c r="N401" i="17"/>
  <c r="N408" i="17"/>
  <c r="N409" i="17"/>
  <c r="N424" i="17"/>
  <c r="N425" i="17"/>
  <c r="N431" i="17"/>
  <c r="N447" i="17"/>
  <c r="N448" i="17"/>
  <c r="N449" i="17"/>
  <c r="N463" i="17"/>
  <c r="N464" i="17"/>
  <c r="N465" i="17"/>
  <c r="N472" i="17"/>
  <c r="N473" i="17"/>
  <c r="N488" i="17"/>
  <c r="N489" i="17"/>
  <c r="N495" i="17"/>
  <c r="N511" i="17"/>
  <c r="N512" i="17"/>
  <c r="N513" i="17"/>
  <c r="N527" i="17"/>
  <c r="N528" i="17"/>
  <c r="N529" i="17"/>
  <c r="N535" i="17"/>
  <c r="N536" i="17"/>
  <c r="N543" i="17"/>
  <c r="N550" i="17"/>
  <c r="N551" i="17"/>
  <c r="N552" i="17"/>
  <c r="N566" i="17"/>
  <c r="N567" i="17"/>
  <c r="N568" i="17"/>
  <c r="N582" i="17"/>
  <c r="N585" i="17"/>
  <c r="N587" i="17"/>
  <c r="N597" i="17"/>
  <c r="N598" i="17"/>
  <c r="N599" i="17"/>
  <c r="N600" i="17"/>
  <c r="N613" i="17"/>
  <c r="N614" i="17"/>
  <c r="N622" i="17"/>
  <c r="N623" i="17"/>
  <c r="N624" i="17"/>
  <c r="N629" i="17"/>
  <c r="N630" i="17"/>
  <c r="N639" i="17"/>
  <c r="N640" i="17"/>
  <c r="N641" i="17"/>
  <c r="N643" i="17"/>
  <c r="N653" i="17"/>
  <c r="N654" i="17"/>
  <c r="N655" i="17"/>
  <c r="N656" i="17"/>
  <c r="N671" i="17"/>
  <c r="N672" i="17"/>
  <c r="N678" i="17"/>
  <c r="N693" i="17"/>
  <c r="N694" i="17"/>
  <c r="N701" i="17"/>
  <c r="N702" i="17"/>
  <c r="N705" i="17"/>
  <c r="N706" i="17"/>
  <c r="N710" i="17"/>
  <c r="N725" i="17"/>
  <c r="N726" i="17"/>
  <c r="N733" i="17"/>
  <c r="N734" i="17"/>
  <c r="N737" i="17"/>
  <c r="N738" i="17"/>
  <c r="N742" i="17"/>
  <c r="N757" i="17"/>
  <c r="N758" i="17"/>
  <c r="N765" i="17"/>
  <c r="N766" i="17"/>
  <c r="N769" i="17"/>
  <c r="N770" i="17"/>
  <c r="N774" i="17"/>
  <c r="N789" i="17"/>
  <c r="N790" i="17"/>
  <c r="N797" i="17"/>
  <c r="N798" i="17"/>
  <c r="N801" i="17"/>
  <c r="N802" i="17"/>
  <c r="N806" i="17"/>
  <c r="N821" i="17"/>
  <c r="N822" i="17"/>
  <c r="N829" i="17"/>
  <c r="N830" i="17"/>
  <c r="N833" i="17"/>
  <c r="N834" i="17"/>
  <c r="N838" i="17"/>
  <c r="N853" i="17"/>
  <c r="N854" i="17"/>
  <c r="N861" i="17"/>
  <c r="N862" i="17"/>
  <c r="N865" i="17"/>
  <c r="N866" i="17"/>
  <c r="N870" i="17"/>
  <c r="N885" i="17"/>
  <c r="N886" i="17"/>
  <c r="N893" i="17"/>
  <c r="N894" i="17"/>
  <c r="N897" i="17"/>
  <c r="N898" i="17"/>
  <c r="N902" i="17"/>
  <c r="N917" i="17"/>
  <c r="N918" i="17"/>
  <c r="N925" i="17"/>
  <c r="N926" i="17"/>
  <c r="N929" i="17"/>
  <c r="N930" i="17"/>
  <c r="N934" i="17"/>
  <c r="N949" i="17"/>
  <c r="N950" i="17"/>
  <c r="N957" i="17"/>
  <c r="N958" i="17"/>
  <c r="N961" i="17"/>
  <c r="N962" i="17"/>
  <c r="N966" i="17"/>
  <c r="N981" i="17"/>
  <c r="N982" i="17"/>
  <c r="N989" i="17"/>
  <c r="N990" i="17"/>
  <c r="N992" i="17"/>
  <c r="N993" i="17"/>
  <c r="N997" i="17"/>
  <c r="N998" i="17"/>
  <c r="N999" i="17"/>
  <c r="N1000" i="17"/>
  <c r="N1001" i="17"/>
  <c r="M38" i="17"/>
  <c r="M54" i="17"/>
  <c r="M102" i="17"/>
  <c r="M118" i="17"/>
  <c r="M126" i="17"/>
  <c r="M134" i="17"/>
  <c r="M140" i="17"/>
  <c r="M158" i="17"/>
  <c r="M180" i="17"/>
  <c r="M206" i="17"/>
  <c r="M222" i="17"/>
  <c r="M246" i="17"/>
  <c r="M294" i="17"/>
  <c r="M310" i="17"/>
  <c r="M324" i="17"/>
  <c r="M374" i="17"/>
  <c r="M406" i="17"/>
  <c r="M414" i="17"/>
  <c r="M415" i="17"/>
  <c r="M431" i="17"/>
  <c r="M446" i="17"/>
  <c r="M470" i="17"/>
  <c r="M478" i="17"/>
  <c r="M486" i="17"/>
  <c r="M502" i="17"/>
  <c r="M518" i="17"/>
  <c r="M534" i="17"/>
  <c r="M542" i="17"/>
  <c r="M543" i="17"/>
  <c r="M550" i="17"/>
  <c r="M574" i="17"/>
  <c r="M575" i="17"/>
  <c r="M588" i="17"/>
  <c r="M614" i="17"/>
  <c r="M615" i="17"/>
  <c r="M622" i="17"/>
  <c r="M638" i="17"/>
  <c r="M639" i="17"/>
  <c r="M660" i="17"/>
  <c r="M686" i="17"/>
  <c r="M687" i="17"/>
  <c r="M718" i="17"/>
  <c r="M727" i="17"/>
  <c r="M758" i="17"/>
  <c r="M759" i="17"/>
  <c r="M780" i="17"/>
  <c r="M790" i="17"/>
  <c r="M791" i="17"/>
  <c r="M815" i="17"/>
  <c r="M822" i="17"/>
  <c r="M823" i="17"/>
  <c r="M836" i="17"/>
  <c r="M846" i="17"/>
  <c r="M847" i="17"/>
  <c r="M854" i="17"/>
  <c r="M855" i="17"/>
  <c r="M878" i="17"/>
  <c r="M879" i="17"/>
  <c r="M886" i="17"/>
  <c r="M902" i="17"/>
  <c r="M903" i="17"/>
  <c r="M910" i="17"/>
  <c r="M911" i="17"/>
  <c r="M918" i="17"/>
  <c r="M934" i="17"/>
  <c r="M935" i="17"/>
  <c r="M942" i="17"/>
  <c r="M943" i="17"/>
  <c r="M950" i="17"/>
  <c r="M966" i="17"/>
  <c r="M967" i="17"/>
  <c r="M974" i="17"/>
  <c r="M975" i="17"/>
  <c r="M982" i="17"/>
  <c r="M998" i="17"/>
  <c r="M999" i="17"/>
  <c r="L3" i="17"/>
  <c r="M3" i="17" s="1"/>
  <c r="L4" i="17"/>
  <c r="M4" i="17" s="1"/>
  <c r="L5" i="17"/>
  <c r="M5" i="17" s="1"/>
  <c r="L6" i="17"/>
  <c r="M6" i="17" s="1"/>
  <c r="L7" i="17"/>
  <c r="M7" i="17" s="1"/>
  <c r="L8" i="17"/>
  <c r="M8" i="17" s="1"/>
  <c r="L9" i="17"/>
  <c r="M9" i="17" s="1"/>
  <c r="L10" i="17"/>
  <c r="M10" i="17" s="1"/>
  <c r="L11" i="17"/>
  <c r="M11" i="17" s="1"/>
  <c r="L12" i="17"/>
  <c r="M12" i="17" s="1"/>
  <c r="L13" i="17"/>
  <c r="M13" i="17" s="1"/>
  <c r="L14" i="17"/>
  <c r="M14" i="17" s="1"/>
  <c r="L15" i="17"/>
  <c r="M15" i="17" s="1"/>
  <c r="L16" i="17"/>
  <c r="M16" i="17" s="1"/>
  <c r="L17" i="17"/>
  <c r="M17" i="17" s="1"/>
  <c r="L18" i="17"/>
  <c r="M18" i="17" s="1"/>
  <c r="L19" i="17"/>
  <c r="M19" i="17" s="1"/>
  <c r="L20" i="17"/>
  <c r="M20" i="17" s="1"/>
  <c r="L21" i="17"/>
  <c r="M21" i="17" s="1"/>
  <c r="L22" i="17"/>
  <c r="M22" i="17" s="1"/>
  <c r="L23" i="17"/>
  <c r="M23" i="17" s="1"/>
  <c r="L24" i="17"/>
  <c r="M24" i="17" s="1"/>
  <c r="L25" i="17"/>
  <c r="M25" i="17" s="1"/>
  <c r="L26" i="17"/>
  <c r="M26" i="17" s="1"/>
  <c r="L27" i="17"/>
  <c r="M27" i="17" s="1"/>
  <c r="L28" i="17"/>
  <c r="M28" i="17" s="1"/>
  <c r="L29" i="17"/>
  <c r="M29" i="17" s="1"/>
  <c r="L30" i="17"/>
  <c r="M30" i="17" s="1"/>
  <c r="L31" i="17"/>
  <c r="M31" i="17" s="1"/>
  <c r="L32" i="17"/>
  <c r="M32" i="17" s="1"/>
  <c r="L33" i="17"/>
  <c r="M33" i="17" s="1"/>
  <c r="L34" i="17"/>
  <c r="M34" i="17" s="1"/>
  <c r="L35" i="17"/>
  <c r="M35" i="17" s="1"/>
  <c r="L36" i="17"/>
  <c r="M36" i="17" s="1"/>
  <c r="L37" i="17"/>
  <c r="M37" i="17" s="1"/>
  <c r="L38" i="17"/>
  <c r="L39" i="17"/>
  <c r="M39" i="17" s="1"/>
  <c r="L40" i="17"/>
  <c r="M40" i="17" s="1"/>
  <c r="L41" i="17"/>
  <c r="M41" i="17" s="1"/>
  <c r="L42" i="17"/>
  <c r="M42" i="17" s="1"/>
  <c r="L43" i="17"/>
  <c r="M43" i="17" s="1"/>
  <c r="L44" i="17"/>
  <c r="M44" i="17" s="1"/>
  <c r="L45" i="17"/>
  <c r="M45" i="17" s="1"/>
  <c r="L46" i="17"/>
  <c r="M46" i="17" s="1"/>
  <c r="L47" i="17"/>
  <c r="M47" i="17" s="1"/>
  <c r="L48" i="17"/>
  <c r="M48" i="17" s="1"/>
  <c r="L49" i="17"/>
  <c r="M49" i="17" s="1"/>
  <c r="L50" i="17"/>
  <c r="M50" i="17" s="1"/>
  <c r="L51" i="17"/>
  <c r="M51" i="17" s="1"/>
  <c r="L52" i="17"/>
  <c r="M52" i="17" s="1"/>
  <c r="L53" i="17"/>
  <c r="M53" i="17" s="1"/>
  <c r="L54" i="17"/>
  <c r="L55" i="17"/>
  <c r="M55" i="17" s="1"/>
  <c r="L56" i="17"/>
  <c r="M56" i="17" s="1"/>
  <c r="L57" i="17"/>
  <c r="M57" i="17" s="1"/>
  <c r="L58" i="17"/>
  <c r="M58" i="17" s="1"/>
  <c r="L59" i="17"/>
  <c r="M59" i="17" s="1"/>
  <c r="L60" i="17"/>
  <c r="M60" i="17" s="1"/>
  <c r="L61" i="17"/>
  <c r="M61" i="17" s="1"/>
  <c r="L62" i="17"/>
  <c r="M62" i="17" s="1"/>
  <c r="L63" i="17"/>
  <c r="M63" i="17" s="1"/>
  <c r="L64" i="17"/>
  <c r="M64" i="17" s="1"/>
  <c r="L65" i="17"/>
  <c r="M65" i="17" s="1"/>
  <c r="L66" i="17"/>
  <c r="M66" i="17" s="1"/>
  <c r="L67" i="17"/>
  <c r="M67" i="17" s="1"/>
  <c r="L68" i="17"/>
  <c r="M68" i="17" s="1"/>
  <c r="L69" i="17"/>
  <c r="M69" i="17" s="1"/>
  <c r="L70" i="17"/>
  <c r="M70" i="17" s="1"/>
  <c r="L71" i="17"/>
  <c r="M71" i="17" s="1"/>
  <c r="L72" i="17"/>
  <c r="M72" i="17" s="1"/>
  <c r="L73" i="17"/>
  <c r="M73" i="17" s="1"/>
  <c r="L74" i="17"/>
  <c r="M74" i="17" s="1"/>
  <c r="L75" i="17"/>
  <c r="M75" i="17" s="1"/>
  <c r="L76" i="17"/>
  <c r="M76" i="17" s="1"/>
  <c r="L77" i="17"/>
  <c r="M77" i="17" s="1"/>
  <c r="L78" i="17"/>
  <c r="M78" i="17" s="1"/>
  <c r="L79" i="17"/>
  <c r="M79" i="17" s="1"/>
  <c r="L80" i="17"/>
  <c r="M80" i="17" s="1"/>
  <c r="L81" i="17"/>
  <c r="M81" i="17" s="1"/>
  <c r="L82" i="17"/>
  <c r="M82" i="17" s="1"/>
  <c r="L83" i="17"/>
  <c r="M83" i="17" s="1"/>
  <c r="L84" i="17"/>
  <c r="M84" i="17" s="1"/>
  <c r="L85" i="17"/>
  <c r="M85" i="17" s="1"/>
  <c r="L86" i="17"/>
  <c r="M86" i="17" s="1"/>
  <c r="L87" i="17"/>
  <c r="M87" i="17" s="1"/>
  <c r="L88" i="17"/>
  <c r="M88" i="17" s="1"/>
  <c r="L89" i="17"/>
  <c r="M89" i="17" s="1"/>
  <c r="L90" i="17"/>
  <c r="M90" i="17" s="1"/>
  <c r="L91" i="17"/>
  <c r="M91" i="17" s="1"/>
  <c r="L92" i="17"/>
  <c r="M92" i="17" s="1"/>
  <c r="L93" i="17"/>
  <c r="M93" i="17" s="1"/>
  <c r="L94" i="17"/>
  <c r="M94" i="17" s="1"/>
  <c r="L95" i="17"/>
  <c r="M95" i="17" s="1"/>
  <c r="L96" i="17"/>
  <c r="M96" i="17" s="1"/>
  <c r="L97" i="17"/>
  <c r="M97" i="17" s="1"/>
  <c r="L98" i="17"/>
  <c r="M98" i="17" s="1"/>
  <c r="L99" i="17"/>
  <c r="M99" i="17" s="1"/>
  <c r="L100" i="17"/>
  <c r="M100" i="17" s="1"/>
  <c r="L101" i="17"/>
  <c r="M101" i="17" s="1"/>
  <c r="L102" i="17"/>
  <c r="L103" i="17"/>
  <c r="M103" i="17" s="1"/>
  <c r="L104" i="17"/>
  <c r="M104" i="17" s="1"/>
  <c r="L105" i="17"/>
  <c r="M105" i="17" s="1"/>
  <c r="L106" i="17"/>
  <c r="M106" i="17" s="1"/>
  <c r="L107" i="17"/>
  <c r="M107" i="17" s="1"/>
  <c r="L108" i="17"/>
  <c r="M108" i="17" s="1"/>
  <c r="L109" i="17"/>
  <c r="M109" i="17" s="1"/>
  <c r="L110" i="17"/>
  <c r="M110" i="17" s="1"/>
  <c r="L111" i="17"/>
  <c r="M111" i="17" s="1"/>
  <c r="L112" i="17"/>
  <c r="M112" i="17" s="1"/>
  <c r="L113" i="17"/>
  <c r="M113" i="17" s="1"/>
  <c r="L114" i="17"/>
  <c r="M114" i="17" s="1"/>
  <c r="L115" i="17"/>
  <c r="M115" i="17" s="1"/>
  <c r="L116" i="17"/>
  <c r="M116" i="17" s="1"/>
  <c r="L117" i="17"/>
  <c r="M117" i="17" s="1"/>
  <c r="L118" i="17"/>
  <c r="L119" i="17"/>
  <c r="M119" i="17" s="1"/>
  <c r="L120" i="17"/>
  <c r="M120" i="17" s="1"/>
  <c r="L121" i="17"/>
  <c r="M121" i="17" s="1"/>
  <c r="L122" i="17"/>
  <c r="M122" i="17" s="1"/>
  <c r="L123" i="17"/>
  <c r="M123" i="17" s="1"/>
  <c r="L124" i="17"/>
  <c r="M124" i="17" s="1"/>
  <c r="L125" i="17"/>
  <c r="M125" i="17" s="1"/>
  <c r="L126" i="17"/>
  <c r="L127" i="17"/>
  <c r="M127" i="17" s="1"/>
  <c r="L128" i="17"/>
  <c r="M128" i="17" s="1"/>
  <c r="L129" i="17"/>
  <c r="M129" i="17" s="1"/>
  <c r="L130" i="17"/>
  <c r="M130" i="17" s="1"/>
  <c r="L131" i="17"/>
  <c r="M131" i="17" s="1"/>
  <c r="L132" i="17"/>
  <c r="M132" i="17" s="1"/>
  <c r="L133" i="17"/>
  <c r="M133" i="17" s="1"/>
  <c r="L134" i="17"/>
  <c r="L135" i="17"/>
  <c r="M135" i="17" s="1"/>
  <c r="L136" i="17"/>
  <c r="M136" i="17" s="1"/>
  <c r="L137" i="17"/>
  <c r="M137" i="17" s="1"/>
  <c r="L138" i="17"/>
  <c r="M138" i="17" s="1"/>
  <c r="L139" i="17"/>
  <c r="M139" i="17" s="1"/>
  <c r="L140" i="17"/>
  <c r="L141" i="17"/>
  <c r="M141" i="17" s="1"/>
  <c r="L142" i="17"/>
  <c r="M142" i="17" s="1"/>
  <c r="L143" i="17"/>
  <c r="M143" i="17" s="1"/>
  <c r="L144" i="17"/>
  <c r="M144" i="17" s="1"/>
  <c r="L145" i="17"/>
  <c r="M145" i="17" s="1"/>
  <c r="L146" i="17"/>
  <c r="M146" i="17" s="1"/>
  <c r="L147" i="17"/>
  <c r="M147" i="17" s="1"/>
  <c r="L148" i="17"/>
  <c r="M148" i="17" s="1"/>
  <c r="L149" i="17"/>
  <c r="M149" i="17" s="1"/>
  <c r="L150" i="17"/>
  <c r="M150" i="17" s="1"/>
  <c r="L151" i="17"/>
  <c r="M151" i="17" s="1"/>
  <c r="L152" i="17"/>
  <c r="M152" i="17" s="1"/>
  <c r="L153" i="17"/>
  <c r="M153" i="17" s="1"/>
  <c r="L154" i="17"/>
  <c r="M154" i="17" s="1"/>
  <c r="L155" i="17"/>
  <c r="M155" i="17" s="1"/>
  <c r="L156" i="17"/>
  <c r="M156" i="17" s="1"/>
  <c r="L157" i="17"/>
  <c r="M157" i="17" s="1"/>
  <c r="L158" i="17"/>
  <c r="L159" i="17"/>
  <c r="M159" i="17" s="1"/>
  <c r="L160" i="17"/>
  <c r="M160" i="17" s="1"/>
  <c r="L161" i="17"/>
  <c r="M161" i="17" s="1"/>
  <c r="L162" i="17"/>
  <c r="M162" i="17" s="1"/>
  <c r="L163" i="17"/>
  <c r="M163" i="17" s="1"/>
  <c r="L164" i="17"/>
  <c r="M164" i="17" s="1"/>
  <c r="L165" i="17"/>
  <c r="M165" i="17" s="1"/>
  <c r="L166" i="17"/>
  <c r="M166" i="17" s="1"/>
  <c r="L167" i="17"/>
  <c r="M167" i="17" s="1"/>
  <c r="L168" i="17"/>
  <c r="M168" i="17" s="1"/>
  <c r="L169" i="17"/>
  <c r="M169" i="17" s="1"/>
  <c r="L170" i="17"/>
  <c r="M170" i="17" s="1"/>
  <c r="L171" i="17"/>
  <c r="M171" i="17" s="1"/>
  <c r="L172" i="17"/>
  <c r="M172" i="17" s="1"/>
  <c r="L173" i="17"/>
  <c r="M173" i="17" s="1"/>
  <c r="L174" i="17"/>
  <c r="M174" i="17" s="1"/>
  <c r="L175" i="17"/>
  <c r="M175" i="17" s="1"/>
  <c r="L176" i="17"/>
  <c r="M176" i="17" s="1"/>
  <c r="L177" i="17"/>
  <c r="M177" i="17" s="1"/>
  <c r="L178" i="17"/>
  <c r="M178" i="17" s="1"/>
  <c r="L179" i="17"/>
  <c r="M179" i="17" s="1"/>
  <c r="L180" i="17"/>
  <c r="L181" i="17"/>
  <c r="M181" i="17" s="1"/>
  <c r="L182" i="17"/>
  <c r="M182" i="17" s="1"/>
  <c r="L183" i="17"/>
  <c r="M183" i="17" s="1"/>
  <c r="L184" i="17"/>
  <c r="M184" i="17" s="1"/>
  <c r="L185" i="17"/>
  <c r="M185" i="17" s="1"/>
  <c r="L186" i="17"/>
  <c r="M186" i="17" s="1"/>
  <c r="L187" i="17"/>
  <c r="M187" i="17" s="1"/>
  <c r="L188" i="17"/>
  <c r="M188" i="17" s="1"/>
  <c r="L189" i="17"/>
  <c r="M189" i="17" s="1"/>
  <c r="L190" i="17"/>
  <c r="M190" i="17" s="1"/>
  <c r="L191" i="17"/>
  <c r="M191" i="17" s="1"/>
  <c r="L192" i="17"/>
  <c r="M192" i="17" s="1"/>
  <c r="L193" i="17"/>
  <c r="M193" i="17" s="1"/>
  <c r="L194" i="17"/>
  <c r="M194" i="17" s="1"/>
  <c r="L195" i="17"/>
  <c r="M195" i="17" s="1"/>
  <c r="L196" i="17"/>
  <c r="M196" i="17" s="1"/>
  <c r="L197" i="17"/>
  <c r="M197" i="17" s="1"/>
  <c r="L198" i="17"/>
  <c r="M198" i="17" s="1"/>
  <c r="L199" i="17"/>
  <c r="M199" i="17" s="1"/>
  <c r="L200" i="17"/>
  <c r="M200" i="17" s="1"/>
  <c r="L201" i="17"/>
  <c r="M201" i="17" s="1"/>
  <c r="L202" i="17"/>
  <c r="M202" i="17" s="1"/>
  <c r="L203" i="17"/>
  <c r="M203" i="17" s="1"/>
  <c r="L204" i="17"/>
  <c r="M204" i="17" s="1"/>
  <c r="L205" i="17"/>
  <c r="M205" i="17" s="1"/>
  <c r="L206" i="17"/>
  <c r="L207" i="17"/>
  <c r="M207" i="17" s="1"/>
  <c r="L208" i="17"/>
  <c r="M208" i="17" s="1"/>
  <c r="L209" i="17"/>
  <c r="M209" i="17" s="1"/>
  <c r="L210" i="17"/>
  <c r="M210" i="17" s="1"/>
  <c r="L211" i="17"/>
  <c r="M211" i="17" s="1"/>
  <c r="L212" i="17"/>
  <c r="M212" i="17" s="1"/>
  <c r="L213" i="17"/>
  <c r="M213" i="17" s="1"/>
  <c r="L214" i="17"/>
  <c r="M214" i="17" s="1"/>
  <c r="L215" i="17"/>
  <c r="M215" i="17" s="1"/>
  <c r="L216" i="17"/>
  <c r="M216" i="17" s="1"/>
  <c r="L217" i="17"/>
  <c r="M217" i="17" s="1"/>
  <c r="L218" i="17"/>
  <c r="M218" i="17" s="1"/>
  <c r="L219" i="17"/>
  <c r="M219" i="17" s="1"/>
  <c r="L220" i="17"/>
  <c r="M220" i="17" s="1"/>
  <c r="L221" i="17"/>
  <c r="M221" i="17" s="1"/>
  <c r="L222" i="17"/>
  <c r="L223" i="17"/>
  <c r="M223" i="17" s="1"/>
  <c r="L224" i="17"/>
  <c r="M224" i="17" s="1"/>
  <c r="L225" i="17"/>
  <c r="M225" i="17" s="1"/>
  <c r="L226" i="17"/>
  <c r="M226" i="17" s="1"/>
  <c r="L227" i="17"/>
  <c r="M227" i="17" s="1"/>
  <c r="L228" i="17"/>
  <c r="M228" i="17" s="1"/>
  <c r="L229" i="17"/>
  <c r="M229" i="17" s="1"/>
  <c r="L230" i="17"/>
  <c r="M230" i="17" s="1"/>
  <c r="L231" i="17"/>
  <c r="M231" i="17" s="1"/>
  <c r="L232" i="17"/>
  <c r="M232" i="17" s="1"/>
  <c r="L233" i="17"/>
  <c r="M233" i="17" s="1"/>
  <c r="L234" i="17"/>
  <c r="M234" i="17" s="1"/>
  <c r="L235" i="17"/>
  <c r="M235" i="17" s="1"/>
  <c r="L236" i="17"/>
  <c r="M236" i="17" s="1"/>
  <c r="L237" i="17"/>
  <c r="M237" i="17" s="1"/>
  <c r="L238" i="17"/>
  <c r="M238" i="17" s="1"/>
  <c r="L239" i="17"/>
  <c r="M239" i="17" s="1"/>
  <c r="L240" i="17"/>
  <c r="M240" i="17" s="1"/>
  <c r="L241" i="17"/>
  <c r="M241" i="17" s="1"/>
  <c r="L242" i="17"/>
  <c r="M242" i="17" s="1"/>
  <c r="L243" i="17"/>
  <c r="M243" i="17" s="1"/>
  <c r="L244" i="17"/>
  <c r="M244" i="17" s="1"/>
  <c r="L245" i="17"/>
  <c r="M245" i="17" s="1"/>
  <c r="L246" i="17"/>
  <c r="L247" i="17"/>
  <c r="M247" i="17" s="1"/>
  <c r="L248" i="17"/>
  <c r="M248" i="17" s="1"/>
  <c r="L249" i="17"/>
  <c r="M249" i="17" s="1"/>
  <c r="L250" i="17"/>
  <c r="M250" i="17" s="1"/>
  <c r="L251" i="17"/>
  <c r="M251" i="17" s="1"/>
  <c r="L252" i="17"/>
  <c r="M252" i="17" s="1"/>
  <c r="L253" i="17"/>
  <c r="M253" i="17" s="1"/>
  <c r="L254" i="17"/>
  <c r="M254" i="17" s="1"/>
  <c r="L255" i="17"/>
  <c r="M255" i="17" s="1"/>
  <c r="L256" i="17"/>
  <c r="M256" i="17" s="1"/>
  <c r="L257" i="17"/>
  <c r="M257" i="17" s="1"/>
  <c r="L258" i="17"/>
  <c r="M258" i="17" s="1"/>
  <c r="L259" i="17"/>
  <c r="M259" i="17" s="1"/>
  <c r="L260" i="17"/>
  <c r="M260" i="17" s="1"/>
  <c r="L261" i="17"/>
  <c r="M261" i="17" s="1"/>
  <c r="L262" i="17"/>
  <c r="M262" i="17" s="1"/>
  <c r="L263" i="17"/>
  <c r="M263" i="17" s="1"/>
  <c r="L264" i="17"/>
  <c r="M264" i="17" s="1"/>
  <c r="L265" i="17"/>
  <c r="M265" i="17" s="1"/>
  <c r="L266" i="17"/>
  <c r="M266" i="17" s="1"/>
  <c r="L267" i="17"/>
  <c r="M267" i="17" s="1"/>
  <c r="L268" i="17"/>
  <c r="M268" i="17" s="1"/>
  <c r="L269" i="17"/>
  <c r="M269" i="17" s="1"/>
  <c r="L270" i="17"/>
  <c r="M270" i="17" s="1"/>
  <c r="L271" i="17"/>
  <c r="M271" i="17" s="1"/>
  <c r="L272" i="17"/>
  <c r="M272" i="17" s="1"/>
  <c r="L273" i="17"/>
  <c r="M273" i="17" s="1"/>
  <c r="L274" i="17"/>
  <c r="M274" i="17" s="1"/>
  <c r="L275" i="17"/>
  <c r="M275" i="17" s="1"/>
  <c r="L276" i="17"/>
  <c r="M276" i="17" s="1"/>
  <c r="L277" i="17"/>
  <c r="M277" i="17" s="1"/>
  <c r="L278" i="17"/>
  <c r="M278" i="17" s="1"/>
  <c r="L279" i="17"/>
  <c r="M279" i="17" s="1"/>
  <c r="L280" i="17"/>
  <c r="M280" i="17" s="1"/>
  <c r="L281" i="17"/>
  <c r="M281" i="17" s="1"/>
  <c r="L282" i="17"/>
  <c r="M282" i="17" s="1"/>
  <c r="L283" i="17"/>
  <c r="M283" i="17" s="1"/>
  <c r="L284" i="17"/>
  <c r="M284" i="17" s="1"/>
  <c r="L285" i="17"/>
  <c r="M285" i="17" s="1"/>
  <c r="L286" i="17"/>
  <c r="M286" i="17" s="1"/>
  <c r="L287" i="17"/>
  <c r="M287" i="17" s="1"/>
  <c r="L288" i="17"/>
  <c r="M288" i="17" s="1"/>
  <c r="L289" i="17"/>
  <c r="M289" i="17" s="1"/>
  <c r="L290" i="17"/>
  <c r="M290" i="17" s="1"/>
  <c r="L291" i="17"/>
  <c r="M291" i="17" s="1"/>
  <c r="L292" i="17"/>
  <c r="M292" i="17" s="1"/>
  <c r="L293" i="17"/>
  <c r="M293" i="17" s="1"/>
  <c r="L294" i="17"/>
  <c r="L295" i="17"/>
  <c r="M295" i="17" s="1"/>
  <c r="L296" i="17"/>
  <c r="M296" i="17" s="1"/>
  <c r="L297" i="17"/>
  <c r="M297" i="17" s="1"/>
  <c r="L298" i="17"/>
  <c r="M298" i="17" s="1"/>
  <c r="L299" i="17"/>
  <c r="M299" i="17" s="1"/>
  <c r="L300" i="17"/>
  <c r="M300" i="17" s="1"/>
  <c r="L301" i="17"/>
  <c r="M301" i="17" s="1"/>
  <c r="L302" i="17"/>
  <c r="M302" i="17" s="1"/>
  <c r="L303" i="17"/>
  <c r="M303" i="17" s="1"/>
  <c r="L304" i="17"/>
  <c r="M304" i="17" s="1"/>
  <c r="L305" i="17"/>
  <c r="M305" i="17" s="1"/>
  <c r="L306" i="17"/>
  <c r="M306" i="17" s="1"/>
  <c r="L307" i="17"/>
  <c r="M307" i="17" s="1"/>
  <c r="L308" i="17"/>
  <c r="M308" i="17" s="1"/>
  <c r="L309" i="17"/>
  <c r="M309" i="17" s="1"/>
  <c r="L310" i="17"/>
  <c r="L311" i="17"/>
  <c r="M311" i="17" s="1"/>
  <c r="L312" i="17"/>
  <c r="M312" i="17" s="1"/>
  <c r="L313" i="17"/>
  <c r="M313" i="17" s="1"/>
  <c r="L314" i="17"/>
  <c r="M314" i="17" s="1"/>
  <c r="L315" i="17"/>
  <c r="M315" i="17" s="1"/>
  <c r="L316" i="17"/>
  <c r="M316" i="17" s="1"/>
  <c r="L317" i="17"/>
  <c r="M317" i="17" s="1"/>
  <c r="L318" i="17"/>
  <c r="M318" i="17" s="1"/>
  <c r="L319" i="17"/>
  <c r="M319" i="17" s="1"/>
  <c r="L320" i="17"/>
  <c r="M320" i="17" s="1"/>
  <c r="L321" i="17"/>
  <c r="M321" i="17" s="1"/>
  <c r="L322" i="17"/>
  <c r="M322" i="17" s="1"/>
  <c r="L323" i="17"/>
  <c r="M323" i="17" s="1"/>
  <c r="L324" i="17"/>
  <c r="L325" i="17"/>
  <c r="M325" i="17" s="1"/>
  <c r="L326" i="17"/>
  <c r="M326" i="17" s="1"/>
  <c r="L327" i="17"/>
  <c r="M327" i="17" s="1"/>
  <c r="L328" i="17"/>
  <c r="M328" i="17" s="1"/>
  <c r="L329" i="17"/>
  <c r="M329" i="17" s="1"/>
  <c r="L330" i="17"/>
  <c r="M330" i="17" s="1"/>
  <c r="L331" i="17"/>
  <c r="M331" i="17" s="1"/>
  <c r="L332" i="17"/>
  <c r="M332" i="17" s="1"/>
  <c r="L333" i="17"/>
  <c r="M333" i="17" s="1"/>
  <c r="L334" i="17"/>
  <c r="M334" i="17" s="1"/>
  <c r="L335" i="17"/>
  <c r="M335" i="17" s="1"/>
  <c r="L336" i="17"/>
  <c r="M336" i="17" s="1"/>
  <c r="L337" i="17"/>
  <c r="M337" i="17" s="1"/>
  <c r="L338" i="17"/>
  <c r="M338" i="17" s="1"/>
  <c r="L339" i="17"/>
  <c r="M339" i="17" s="1"/>
  <c r="L340" i="17"/>
  <c r="M340" i="17" s="1"/>
  <c r="L341" i="17"/>
  <c r="M341" i="17" s="1"/>
  <c r="L342" i="17"/>
  <c r="M342" i="17" s="1"/>
  <c r="L343" i="17"/>
  <c r="M343" i="17" s="1"/>
  <c r="L344" i="17"/>
  <c r="M344" i="17" s="1"/>
  <c r="L345" i="17"/>
  <c r="M345" i="17" s="1"/>
  <c r="L346" i="17"/>
  <c r="M346" i="17" s="1"/>
  <c r="L347" i="17"/>
  <c r="M347" i="17" s="1"/>
  <c r="L348" i="17"/>
  <c r="M348" i="17" s="1"/>
  <c r="L349" i="17"/>
  <c r="M349" i="17" s="1"/>
  <c r="L350" i="17"/>
  <c r="M350" i="17" s="1"/>
  <c r="L351" i="17"/>
  <c r="M351" i="17" s="1"/>
  <c r="L352" i="17"/>
  <c r="M352" i="17" s="1"/>
  <c r="L353" i="17"/>
  <c r="M353" i="17" s="1"/>
  <c r="L354" i="17"/>
  <c r="M354" i="17" s="1"/>
  <c r="L355" i="17"/>
  <c r="M355" i="17" s="1"/>
  <c r="L356" i="17"/>
  <c r="M356" i="17" s="1"/>
  <c r="L357" i="17"/>
  <c r="M357" i="17" s="1"/>
  <c r="L358" i="17"/>
  <c r="M358" i="17" s="1"/>
  <c r="L359" i="17"/>
  <c r="M359" i="17" s="1"/>
  <c r="L360" i="17"/>
  <c r="M360" i="17" s="1"/>
  <c r="L361" i="17"/>
  <c r="M361" i="17" s="1"/>
  <c r="L362" i="17"/>
  <c r="M362" i="17" s="1"/>
  <c r="L363" i="17"/>
  <c r="M363" i="17" s="1"/>
  <c r="L364" i="17"/>
  <c r="M364" i="17" s="1"/>
  <c r="L365" i="17"/>
  <c r="M365" i="17" s="1"/>
  <c r="L366" i="17"/>
  <c r="M366" i="17" s="1"/>
  <c r="L367" i="17"/>
  <c r="M367" i="17" s="1"/>
  <c r="L368" i="17"/>
  <c r="M368" i="17" s="1"/>
  <c r="L369" i="17"/>
  <c r="M369" i="17" s="1"/>
  <c r="L370" i="17"/>
  <c r="M370" i="17" s="1"/>
  <c r="L371" i="17"/>
  <c r="M371" i="17" s="1"/>
  <c r="L372" i="17"/>
  <c r="M372" i="17" s="1"/>
  <c r="L373" i="17"/>
  <c r="M373" i="17" s="1"/>
  <c r="L374" i="17"/>
  <c r="L375" i="17"/>
  <c r="M375" i="17" s="1"/>
  <c r="L376" i="17"/>
  <c r="M376" i="17" s="1"/>
  <c r="L377" i="17"/>
  <c r="M377" i="17" s="1"/>
  <c r="L378" i="17"/>
  <c r="M378" i="17" s="1"/>
  <c r="L379" i="17"/>
  <c r="M379" i="17" s="1"/>
  <c r="L380" i="17"/>
  <c r="M380" i="17" s="1"/>
  <c r="L381" i="17"/>
  <c r="M381" i="17" s="1"/>
  <c r="L382" i="17"/>
  <c r="M382" i="17" s="1"/>
  <c r="L383" i="17"/>
  <c r="M383" i="17" s="1"/>
  <c r="L384" i="17"/>
  <c r="M384" i="17" s="1"/>
  <c r="L385" i="17"/>
  <c r="M385" i="17" s="1"/>
  <c r="L386" i="17"/>
  <c r="M386" i="17" s="1"/>
  <c r="L387" i="17"/>
  <c r="M387" i="17" s="1"/>
  <c r="L388" i="17"/>
  <c r="M388" i="17" s="1"/>
  <c r="L389" i="17"/>
  <c r="M389" i="17" s="1"/>
  <c r="L390" i="17"/>
  <c r="M390" i="17" s="1"/>
  <c r="L391" i="17"/>
  <c r="M391" i="17" s="1"/>
  <c r="L392" i="17"/>
  <c r="M392" i="17" s="1"/>
  <c r="L393" i="17"/>
  <c r="M393" i="17" s="1"/>
  <c r="L394" i="17"/>
  <c r="M394" i="17" s="1"/>
  <c r="L395" i="17"/>
  <c r="M395" i="17" s="1"/>
  <c r="L396" i="17"/>
  <c r="M396" i="17" s="1"/>
  <c r="L397" i="17"/>
  <c r="M397" i="17" s="1"/>
  <c r="L398" i="17"/>
  <c r="M398" i="17" s="1"/>
  <c r="L399" i="17"/>
  <c r="M399" i="17" s="1"/>
  <c r="L400" i="17"/>
  <c r="M400" i="17" s="1"/>
  <c r="L401" i="17"/>
  <c r="M401" i="17" s="1"/>
  <c r="L402" i="17"/>
  <c r="M402" i="17" s="1"/>
  <c r="L403" i="17"/>
  <c r="M403" i="17" s="1"/>
  <c r="L404" i="17"/>
  <c r="M404" i="17" s="1"/>
  <c r="L405" i="17"/>
  <c r="M405" i="17" s="1"/>
  <c r="L406" i="17"/>
  <c r="L407" i="17"/>
  <c r="M407" i="17" s="1"/>
  <c r="L408" i="17"/>
  <c r="M408" i="17" s="1"/>
  <c r="L409" i="17"/>
  <c r="M409" i="17" s="1"/>
  <c r="L410" i="17"/>
  <c r="M410" i="17" s="1"/>
  <c r="L411" i="17"/>
  <c r="M411" i="17" s="1"/>
  <c r="L412" i="17"/>
  <c r="M412" i="17" s="1"/>
  <c r="L413" i="17"/>
  <c r="M413" i="17" s="1"/>
  <c r="L414" i="17"/>
  <c r="L415" i="17"/>
  <c r="L416" i="17"/>
  <c r="M416" i="17" s="1"/>
  <c r="L417" i="17"/>
  <c r="M417" i="17" s="1"/>
  <c r="L418" i="17"/>
  <c r="M418" i="17" s="1"/>
  <c r="L419" i="17"/>
  <c r="M419" i="17" s="1"/>
  <c r="L420" i="17"/>
  <c r="M420" i="17" s="1"/>
  <c r="L421" i="17"/>
  <c r="M421" i="17" s="1"/>
  <c r="L422" i="17"/>
  <c r="M422" i="17" s="1"/>
  <c r="L423" i="17"/>
  <c r="M423" i="17" s="1"/>
  <c r="L424" i="17"/>
  <c r="M424" i="17" s="1"/>
  <c r="L425" i="17"/>
  <c r="M425" i="17" s="1"/>
  <c r="L426" i="17"/>
  <c r="M426" i="17" s="1"/>
  <c r="L427" i="17"/>
  <c r="M427" i="17" s="1"/>
  <c r="L428" i="17"/>
  <c r="M428" i="17" s="1"/>
  <c r="L429" i="17"/>
  <c r="M429" i="17" s="1"/>
  <c r="L430" i="17"/>
  <c r="M430" i="17" s="1"/>
  <c r="L431" i="17"/>
  <c r="L432" i="17"/>
  <c r="M432" i="17" s="1"/>
  <c r="L433" i="17"/>
  <c r="M433" i="17" s="1"/>
  <c r="L434" i="17"/>
  <c r="M434" i="17" s="1"/>
  <c r="L435" i="17"/>
  <c r="M435" i="17" s="1"/>
  <c r="L436" i="17"/>
  <c r="M436" i="17" s="1"/>
  <c r="L437" i="17"/>
  <c r="M437" i="17" s="1"/>
  <c r="L438" i="17"/>
  <c r="M438" i="17" s="1"/>
  <c r="L439" i="17"/>
  <c r="M439" i="17" s="1"/>
  <c r="L440" i="17"/>
  <c r="M440" i="17" s="1"/>
  <c r="L441" i="17"/>
  <c r="M441" i="17" s="1"/>
  <c r="L442" i="17"/>
  <c r="M442" i="17" s="1"/>
  <c r="L443" i="17"/>
  <c r="M443" i="17" s="1"/>
  <c r="L444" i="17"/>
  <c r="M444" i="17" s="1"/>
  <c r="L445" i="17"/>
  <c r="M445" i="17" s="1"/>
  <c r="L446" i="17"/>
  <c r="L447" i="17"/>
  <c r="M447" i="17" s="1"/>
  <c r="L448" i="17"/>
  <c r="M448" i="17" s="1"/>
  <c r="L449" i="17"/>
  <c r="M449" i="17" s="1"/>
  <c r="L450" i="17"/>
  <c r="M450" i="17" s="1"/>
  <c r="L451" i="17"/>
  <c r="M451" i="17" s="1"/>
  <c r="L452" i="17"/>
  <c r="M452" i="17" s="1"/>
  <c r="L453" i="17"/>
  <c r="M453" i="17" s="1"/>
  <c r="L454" i="17"/>
  <c r="M454" i="17" s="1"/>
  <c r="L455" i="17"/>
  <c r="M455" i="17" s="1"/>
  <c r="L456" i="17"/>
  <c r="M456" i="17" s="1"/>
  <c r="L457" i="17"/>
  <c r="M457" i="17" s="1"/>
  <c r="L458" i="17"/>
  <c r="M458" i="17" s="1"/>
  <c r="L459" i="17"/>
  <c r="M459" i="17" s="1"/>
  <c r="L460" i="17"/>
  <c r="M460" i="17" s="1"/>
  <c r="L461" i="17"/>
  <c r="M461" i="17" s="1"/>
  <c r="L462" i="17"/>
  <c r="M462" i="17" s="1"/>
  <c r="L463" i="17"/>
  <c r="M463" i="17" s="1"/>
  <c r="L464" i="17"/>
  <c r="M464" i="17" s="1"/>
  <c r="L465" i="17"/>
  <c r="M465" i="17" s="1"/>
  <c r="L466" i="17"/>
  <c r="M466" i="17" s="1"/>
  <c r="L467" i="17"/>
  <c r="M467" i="17" s="1"/>
  <c r="L468" i="17"/>
  <c r="M468" i="17" s="1"/>
  <c r="L469" i="17"/>
  <c r="M469" i="17" s="1"/>
  <c r="L470" i="17"/>
  <c r="L471" i="17"/>
  <c r="M471" i="17" s="1"/>
  <c r="L472" i="17"/>
  <c r="M472" i="17" s="1"/>
  <c r="L473" i="17"/>
  <c r="M473" i="17" s="1"/>
  <c r="L474" i="17"/>
  <c r="M474" i="17" s="1"/>
  <c r="L475" i="17"/>
  <c r="M475" i="17" s="1"/>
  <c r="L476" i="17"/>
  <c r="M476" i="17" s="1"/>
  <c r="L477" i="17"/>
  <c r="M477" i="17" s="1"/>
  <c r="L478" i="17"/>
  <c r="L479" i="17"/>
  <c r="M479" i="17" s="1"/>
  <c r="L480" i="17"/>
  <c r="M480" i="17" s="1"/>
  <c r="L481" i="17"/>
  <c r="M481" i="17" s="1"/>
  <c r="L482" i="17"/>
  <c r="M482" i="17" s="1"/>
  <c r="L483" i="17"/>
  <c r="M483" i="17" s="1"/>
  <c r="L484" i="17"/>
  <c r="M484" i="17" s="1"/>
  <c r="L485" i="17"/>
  <c r="M485" i="17" s="1"/>
  <c r="L486" i="17"/>
  <c r="L487" i="17"/>
  <c r="M487" i="17" s="1"/>
  <c r="L488" i="17"/>
  <c r="M488" i="17" s="1"/>
  <c r="L489" i="17"/>
  <c r="M489" i="17" s="1"/>
  <c r="L490" i="17"/>
  <c r="M490" i="17" s="1"/>
  <c r="L491" i="17"/>
  <c r="M491" i="17" s="1"/>
  <c r="L492" i="17"/>
  <c r="M492" i="17" s="1"/>
  <c r="L493" i="17"/>
  <c r="M493" i="17" s="1"/>
  <c r="L494" i="17"/>
  <c r="M494" i="17" s="1"/>
  <c r="L495" i="17"/>
  <c r="M495" i="17" s="1"/>
  <c r="L496" i="17"/>
  <c r="M496" i="17" s="1"/>
  <c r="L497" i="17"/>
  <c r="M497" i="17" s="1"/>
  <c r="L498" i="17"/>
  <c r="M498" i="17" s="1"/>
  <c r="L499" i="17"/>
  <c r="M499" i="17" s="1"/>
  <c r="L500" i="17"/>
  <c r="M500" i="17" s="1"/>
  <c r="L501" i="17"/>
  <c r="M501" i="17" s="1"/>
  <c r="L502" i="17"/>
  <c r="L503" i="17"/>
  <c r="M503" i="17" s="1"/>
  <c r="L504" i="17"/>
  <c r="M504" i="17" s="1"/>
  <c r="L505" i="17"/>
  <c r="M505" i="17" s="1"/>
  <c r="L506" i="17"/>
  <c r="M506" i="17" s="1"/>
  <c r="L507" i="17"/>
  <c r="M507" i="17" s="1"/>
  <c r="L508" i="17"/>
  <c r="M508" i="17" s="1"/>
  <c r="L509" i="17"/>
  <c r="M509" i="17" s="1"/>
  <c r="L510" i="17"/>
  <c r="M510" i="17" s="1"/>
  <c r="L511" i="17"/>
  <c r="M511" i="17" s="1"/>
  <c r="L512" i="17"/>
  <c r="M512" i="17" s="1"/>
  <c r="L513" i="17"/>
  <c r="M513" i="17" s="1"/>
  <c r="L514" i="17"/>
  <c r="M514" i="17" s="1"/>
  <c r="L515" i="17"/>
  <c r="M515" i="17" s="1"/>
  <c r="L516" i="17"/>
  <c r="M516" i="17" s="1"/>
  <c r="L517" i="17"/>
  <c r="M517" i="17" s="1"/>
  <c r="L518" i="17"/>
  <c r="L519" i="17"/>
  <c r="M519" i="17" s="1"/>
  <c r="L520" i="17"/>
  <c r="M520" i="17" s="1"/>
  <c r="L521" i="17"/>
  <c r="M521" i="17" s="1"/>
  <c r="L522" i="17"/>
  <c r="M522" i="17" s="1"/>
  <c r="L523" i="17"/>
  <c r="M523" i="17" s="1"/>
  <c r="L524" i="17"/>
  <c r="M524" i="17" s="1"/>
  <c r="L525" i="17"/>
  <c r="M525" i="17" s="1"/>
  <c r="L526" i="17"/>
  <c r="M526" i="17" s="1"/>
  <c r="L527" i="17"/>
  <c r="M527" i="17" s="1"/>
  <c r="L528" i="17"/>
  <c r="M528" i="17" s="1"/>
  <c r="L529" i="17"/>
  <c r="M529" i="17" s="1"/>
  <c r="L530" i="17"/>
  <c r="M530" i="17" s="1"/>
  <c r="L531" i="17"/>
  <c r="M531" i="17" s="1"/>
  <c r="L532" i="17"/>
  <c r="M532" i="17" s="1"/>
  <c r="L533" i="17"/>
  <c r="M533" i="17" s="1"/>
  <c r="L534" i="17"/>
  <c r="L535" i="17"/>
  <c r="M535" i="17" s="1"/>
  <c r="L536" i="17"/>
  <c r="M536" i="17" s="1"/>
  <c r="L537" i="17"/>
  <c r="M537" i="17" s="1"/>
  <c r="L538" i="17"/>
  <c r="M538" i="17" s="1"/>
  <c r="L539" i="17"/>
  <c r="M539" i="17" s="1"/>
  <c r="L540" i="17"/>
  <c r="M540" i="17" s="1"/>
  <c r="L541" i="17"/>
  <c r="M541" i="17" s="1"/>
  <c r="L542" i="17"/>
  <c r="L543" i="17"/>
  <c r="L544" i="17"/>
  <c r="M544" i="17" s="1"/>
  <c r="L545" i="17"/>
  <c r="M545" i="17" s="1"/>
  <c r="L546" i="17"/>
  <c r="M546" i="17" s="1"/>
  <c r="L547" i="17"/>
  <c r="M547" i="17" s="1"/>
  <c r="L548" i="17"/>
  <c r="M548" i="17" s="1"/>
  <c r="L549" i="17"/>
  <c r="M549" i="17" s="1"/>
  <c r="L550" i="17"/>
  <c r="L551" i="17"/>
  <c r="M551" i="17" s="1"/>
  <c r="L552" i="17"/>
  <c r="M552" i="17" s="1"/>
  <c r="L553" i="17"/>
  <c r="M553" i="17" s="1"/>
  <c r="L554" i="17"/>
  <c r="M554" i="17" s="1"/>
  <c r="L555" i="17"/>
  <c r="M555" i="17" s="1"/>
  <c r="L556" i="17"/>
  <c r="M556" i="17" s="1"/>
  <c r="L557" i="17"/>
  <c r="M557" i="17" s="1"/>
  <c r="L558" i="17"/>
  <c r="M558" i="17" s="1"/>
  <c r="L559" i="17"/>
  <c r="M559" i="17" s="1"/>
  <c r="L560" i="17"/>
  <c r="M560" i="17" s="1"/>
  <c r="L561" i="17"/>
  <c r="M561" i="17" s="1"/>
  <c r="L562" i="17"/>
  <c r="M562" i="17" s="1"/>
  <c r="L563" i="17"/>
  <c r="M563" i="17" s="1"/>
  <c r="L564" i="17"/>
  <c r="M564" i="17" s="1"/>
  <c r="L565" i="17"/>
  <c r="M565" i="17" s="1"/>
  <c r="L566" i="17"/>
  <c r="M566" i="17" s="1"/>
  <c r="L567" i="17"/>
  <c r="M567" i="17" s="1"/>
  <c r="L568" i="17"/>
  <c r="M568" i="17" s="1"/>
  <c r="L569" i="17"/>
  <c r="M569" i="17" s="1"/>
  <c r="L570" i="17"/>
  <c r="M570" i="17" s="1"/>
  <c r="L571" i="17"/>
  <c r="M571" i="17" s="1"/>
  <c r="L572" i="17"/>
  <c r="M572" i="17" s="1"/>
  <c r="L573" i="17"/>
  <c r="M573" i="17" s="1"/>
  <c r="L574" i="17"/>
  <c r="L575" i="17"/>
  <c r="L576" i="17"/>
  <c r="M576" i="17" s="1"/>
  <c r="L577" i="17"/>
  <c r="M577" i="17" s="1"/>
  <c r="L578" i="17"/>
  <c r="M578" i="17" s="1"/>
  <c r="L579" i="17"/>
  <c r="M579" i="17" s="1"/>
  <c r="L580" i="17"/>
  <c r="M580" i="17" s="1"/>
  <c r="L581" i="17"/>
  <c r="M581" i="17" s="1"/>
  <c r="L582" i="17"/>
  <c r="M582" i="17" s="1"/>
  <c r="L583" i="17"/>
  <c r="M583" i="17" s="1"/>
  <c r="L584" i="17"/>
  <c r="M584" i="17" s="1"/>
  <c r="L585" i="17"/>
  <c r="M585" i="17" s="1"/>
  <c r="L586" i="17"/>
  <c r="M586" i="17" s="1"/>
  <c r="L587" i="17"/>
  <c r="M587" i="17" s="1"/>
  <c r="L588" i="17"/>
  <c r="L589" i="17"/>
  <c r="M589" i="17" s="1"/>
  <c r="L590" i="17"/>
  <c r="M590" i="17" s="1"/>
  <c r="L591" i="17"/>
  <c r="M591" i="17" s="1"/>
  <c r="L592" i="17"/>
  <c r="M592" i="17" s="1"/>
  <c r="L593" i="17"/>
  <c r="M593" i="17" s="1"/>
  <c r="L594" i="17"/>
  <c r="M594" i="17" s="1"/>
  <c r="L595" i="17"/>
  <c r="M595" i="17" s="1"/>
  <c r="L596" i="17"/>
  <c r="M596" i="17" s="1"/>
  <c r="L597" i="17"/>
  <c r="M597" i="17" s="1"/>
  <c r="L598" i="17"/>
  <c r="M598" i="17" s="1"/>
  <c r="L599" i="17"/>
  <c r="M599" i="17" s="1"/>
  <c r="L600" i="17"/>
  <c r="M600" i="17" s="1"/>
  <c r="L601" i="17"/>
  <c r="M601" i="17" s="1"/>
  <c r="L602" i="17"/>
  <c r="M602" i="17" s="1"/>
  <c r="L603" i="17"/>
  <c r="M603" i="17" s="1"/>
  <c r="L604" i="17"/>
  <c r="M604" i="17" s="1"/>
  <c r="L605" i="17"/>
  <c r="M605" i="17" s="1"/>
  <c r="L606" i="17"/>
  <c r="M606" i="17" s="1"/>
  <c r="L607" i="17"/>
  <c r="M607" i="17" s="1"/>
  <c r="L608" i="17"/>
  <c r="M608" i="17" s="1"/>
  <c r="L609" i="17"/>
  <c r="M609" i="17" s="1"/>
  <c r="L610" i="17"/>
  <c r="M610" i="17" s="1"/>
  <c r="L611" i="17"/>
  <c r="M611" i="17" s="1"/>
  <c r="L612" i="17"/>
  <c r="M612" i="17" s="1"/>
  <c r="L613" i="17"/>
  <c r="M613" i="17" s="1"/>
  <c r="L614" i="17"/>
  <c r="L615" i="17"/>
  <c r="L616" i="17"/>
  <c r="M616" i="17" s="1"/>
  <c r="L617" i="17"/>
  <c r="M617" i="17" s="1"/>
  <c r="L618" i="17"/>
  <c r="M618" i="17" s="1"/>
  <c r="L619" i="17"/>
  <c r="M619" i="17" s="1"/>
  <c r="L620" i="17"/>
  <c r="M620" i="17" s="1"/>
  <c r="L621" i="17"/>
  <c r="M621" i="17" s="1"/>
  <c r="L622" i="17"/>
  <c r="L623" i="17"/>
  <c r="M623" i="17" s="1"/>
  <c r="L624" i="17"/>
  <c r="M624" i="17" s="1"/>
  <c r="L625" i="17"/>
  <c r="M625" i="17" s="1"/>
  <c r="L626" i="17"/>
  <c r="M626" i="17" s="1"/>
  <c r="L627" i="17"/>
  <c r="M627" i="17" s="1"/>
  <c r="L628" i="17"/>
  <c r="M628" i="17" s="1"/>
  <c r="L629" i="17"/>
  <c r="M629" i="17" s="1"/>
  <c r="L630" i="17"/>
  <c r="M630" i="17" s="1"/>
  <c r="L631" i="17"/>
  <c r="M631" i="17" s="1"/>
  <c r="L632" i="17"/>
  <c r="M632" i="17" s="1"/>
  <c r="L633" i="17"/>
  <c r="M633" i="17" s="1"/>
  <c r="L634" i="17"/>
  <c r="M634" i="17" s="1"/>
  <c r="L635" i="17"/>
  <c r="M635" i="17" s="1"/>
  <c r="L636" i="17"/>
  <c r="M636" i="17" s="1"/>
  <c r="L637" i="17"/>
  <c r="M637" i="17" s="1"/>
  <c r="L638" i="17"/>
  <c r="L639" i="17"/>
  <c r="L640" i="17"/>
  <c r="M640" i="17" s="1"/>
  <c r="L641" i="17"/>
  <c r="M641" i="17" s="1"/>
  <c r="L642" i="17"/>
  <c r="M642" i="17" s="1"/>
  <c r="L643" i="17"/>
  <c r="M643" i="17" s="1"/>
  <c r="L644" i="17"/>
  <c r="M644" i="17" s="1"/>
  <c r="L645" i="17"/>
  <c r="M645" i="17" s="1"/>
  <c r="L646" i="17"/>
  <c r="M646" i="17" s="1"/>
  <c r="L647" i="17"/>
  <c r="M647" i="17" s="1"/>
  <c r="L648" i="17"/>
  <c r="M648" i="17" s="1"/>
  <c r="L649" i="17"/>
  <c r="M649" i="17" s="1"/>
  <c r="L650" i="17"/>
  <c r="M650" i="17" s="1"/>
  <c r="L651" i="17"/>
  <c r="M651" i="17" s="1"/>
  <c r="L652" i="17"/>
  <c r="M652" i="17" s="1"/>
  <c r="L653" i="17"/>
  <c r="M653" i="17" s="1"/>
  <c r="L654" i="17"/>
  <c r="M654" i="17" s="1"/>
  <c r="L655" i="17"/>
  <c r="M655" i="17" s="1"/>
  <c r="L656" i="17"/>
  <c r="M656" i="17" s="1"/>
  <c r="L657" i="17"/>
  <c r="M657" i="17" s="1"/>
  <c r="L658" i="17"/>
  <c r="M658" i="17" s="1"/>
  <c r="L659" i="17"/>
  <c r="M659" i="17" s="1"/>
  <c r="L660" i="17"/>
  <c r="L661" i="17"/>
  <c r="M661" i="17" s="1"/>
  <c r="L662" i="17"/>
  <c r="M662" i="17" s="1"/>
  <c r="L663" i="17"/>
  <c r="M663" i="17" s="1"/>
  <c r="L664" i="17"/>
  <c r="M664" i="17" s="1"/>
  <c r="L665" i="17"/>
  <c r="M665" i="17" s="1"/>
  <c r="L666" i="17"/>
  <c r="M666" i="17" s="1"/>
  <c r="L667" i="17"/>
  <c r="M667" i="17" s="1"/>
  <c r="L668" i="17"/>
  <c r="M668" i="17" s="1"/>
  <c r="L669" i="17"/>
  <c r="M669" i="17" s="1"/>
  <c r="L670" i="17"/>
  <c r="M670" i="17" s="1"/>
  <c r="L671" i="17"/>
  <c r="M671" i="17" s="1"/>
  <c r="L672" i="17"/>
  <c r="M672" i="17" s="1"/>
  <c r="L673" i="17"/>
  <c r="M673" i="17" s="1"/>
  <c r="L674" i="17"/>
  <c r="M674" i="17" s="1"/>
  <c r="L675" i="17"/>
  <c r="M675" i="17" s="1"/>
  <c r="L676" i="17"/>
  <c r="M676" i="17" s="1"/>
  <c r="L677" i="17"/>
  <c r="M677" i="17" s="1"/>
  <c r="L678" i="17"/>
  <c r="M678" i="17" s="1"/>
  <c r="L679" i="17"/>
  <c r="M679" i="17" s="1"/>
  <c r="L680" i="17"/>
  <c r="M680" i="17" s="1"/>
  <c r="L681" i="17"/>
  <c r="M681" i="17" s="1"/>
  <c r="L682" i="17"/>
  <c r="M682" i="17" s="1"/>
  <c r="L683" i="17"/>
  <c r="M683" i="17" s="1"/>
  <c r="L684" i="17"/>
  <c r="M684" i="17" s="1"/>
  <c r="L685" i="17"/>
  <c r="M685" i="17" s="1"/>
  <c r="L686" i="17"/>
  <c r="L687" i="17"/>
  <c r="L688" i="17"/>
  <c r="M688" i="17" s="1"/>
  <c r="L689" i="17"/>
  <c r="M689" i="17" s="1"/>
  <c r="L690" i="17"/>
  <c r="M690" i="17" s="1"/>
  <c r="L691" i="17"/>
  <c r="M691" i="17" s="1"/>
  <c r="L692" i="17"/>
  <c r="M692" i="17" s="1"/>
  <c r="L693" i="17"/>
  <c r="M693" i="17" s="1"/>
  <c r="L694" i="17"/>
  <c r="M694" i="17" s="1"/>
  <c r="L695" i="17"/>
  <c r="M695" i="17" s="1"/>
  <c r="L696" i="17"/>
  <c r="M696" i="17" s="1"/>
  <c r="L697" i="17"/>
  <c r="M697" i="17" s="1"/>
  <c r="L698" i="17"/>
  <c r="M698" i="17" s="1"/>
  <c r="L699" i="17"/>
  <c r="M699" i="17" s="1"/>
  <c r="L700" i="17"/>
  <c r="M700" i="17" s="1"/>
  <c r="L701" i="17"/>
  <c r="M701" i="17" s="1"/>
  <c r="L702" i="17"/>
  <c r="M702" i="17" s="1"/>
  <c r="L703" i="17"/>
  <c r="M703" i="17" s="1"/>
  <c r="L704" i="17"/>
  <c r="M704" i="17" s="1"/>
  <c r="L705" i="17"/>
  <c r="M705" i="17" s="1"/>
  <c r="L706" i="17"/>
  <c r="M706" i="17" s="1"/>
  <c r="L707" i="17"/>
  <c r="M707" i="17" s="1"/>
  <c r="L708" i="17"/>
  <c r="M708" i="17" s="1"/>
  <c r="L709" i="17"/>
  <c r="M709" i="17" s="1"/>
  <c r="L710" i="17"/>
  <c r="M710" i="17" s="1"/>
  <c r="L711" i="17"/>
  <c r="M711" i="17" s="1"/>
  <c r="L712" i="17"/>
  <c r="M712" i="17" s="1"/>
  <c r="L713" i="17"/>
  <c r="M713" i="17" s="1"/>
  <c r="L714" i="17"/>
  <c r="M714" i="17" s="1"/>
  <c r="L715" i="17"/>
  <c r="M715" i="17" s="1"/>
  <c r="L716" i="17"/>
  <c r="M716" i="17" s="1"/>
  <c r="L717" i="17"/>
  <c r="M717" i="17" s="1"/>
  <c r="L718" i="17"/>
  <c r="L719" i="17"/>
  <c r="M719" i="17" s="1"/>
  <c r="L720" i="17"/>
  <c r="M720" i="17" s="1"/>
  <c r="L721" i="17"/>
  <c r="M721" i="17" s="1"/>
  <c r="L722" i="17"/>
  <c r="M722" i="17" s="1"/>
  <c r="L723" i="17"/>
  <c r="M723" i="17" s="1"/>
  <c r="L724" i="17"/>
  <c r="M724" i="17" s="1"/>
  <c r="L725" i="17"/>
  <c r="M725" i="17" s="1"/>
  <c r="L726" i="17"/>
  <c r="M726" i="17" s="1"/>
  <c r="L727" i="17"/>
  <c r="L728" i="17"/>
  <c r="M728" i="17" s="1"/>
  <c r="L729" i="17"/>
  <c r="M729" i="17" s="1"/>
  <c r="L730" i="17"/>
  <c r="M730" i="17" s="1"/>
  <c r="L731" i="17"/>
  <c r="M731" i="17" s="1"/>
  <c r="L732" i="17"/>
  <c r="M732" i="17" s="1"/>
  <c r="L733" i="17"/>
  <c r="M733" i="17" s="1"/>
  <c r="L734" i="17"/>
  <c r="M734" i="17" s="1"/>
  <c r="L735" i="17"/>
  <c r="M735" i="17" s="1"/>
  <c r="L736" i="17"/>
  <c r="M736" i="17" s="1"/>
  <c r="L737" i="17"/>
  <c r="M737" i="17" s="1"/>
  <c r="L738" i="17"/>
  <c r="M738" i="17" s="1"/>
  <c r="L739" i="17"/>
  <c r="M739" i="17" s="1"/>
  <c r="L740" i="17"/>
  <c r="M740" i="17" s="1"/>
  <c r="L741" i="17"/>
  <c r="M741" i="17" s="1"/>
  <c r="L742" i="17"/>
  <c r="M742" i="17" s="1"/>
  <c r="L743" i="17"/>
  <c r="M743" i="17" s="1"/>
  <c r="L744" i="17"/>
  <c r="M744" i="17" s="1"/>
  <c r="L745" i="17"/>
  <c r="M745" i="17" s="1"/>
  <c r="L746" i="17"/>
  <c r="M746" i="17" s="1"/>
  <c r="L747" i="17"/>
  <c r="M747" i="17" s="1"/>
  <c r="L748" i="17"/>
  <c r="M748" i="17" s="1"/>
  <c r="L749" i="17"/>
  <c r="M749" i="17" s="1"/>
  <c r="L750" i="17"/>
  <c r="M750" i="17" s="1"/>
  <c r="L751" i="17"/>
  <c r="M751" i="17" s="1"/>
  <c r="L752" i="17"/>
  <c r="M752" i="17" s="1"/>
  <c r="L753" i="17"/>
  <c r="M753" i="17" s="1"/>
  <c r="L754" i="17"/>
  <c r="M754" i="17" s="1"/>
  <c r="L755" i="17"/>
  <c r="M755" i="17" s="1"/>
  <c r="L756" i="17"/>
  <c r="M756" i="17" s="1"/>
  <c r="L757" i="17"/>
  <c r="M757" i="17" s="1"/>
  <c r="L758" i="17"/>
  <c r="L759" i="17"/>
  <c r="L760" i="17"/>
  <c r="M760" i="17" s="1"/>
  <c r="L761" i="17"/>
  <c r="M761" i="17" s="1"/>
  <c r="L762" i="17"/>
  <c r="M762" i="17" s="1"/>
  <c r="L763" i="17"/>
  <c r="M763" i="17" s="1"/>
  <c r="L764" i="17"/>
  <c r="M764" i="17" s="1"/>
  <c r="L765" i="17"/>
  <c r="M765" i="17" s="1"/>
  <c r="L766" i="17"/>
  <c r="M766" i="17" s="1"/>
  <c r="L767" i="17"/>
  <c r="M767" i="17" s="1"/>
  <c r="L768" i="17"/>
  <c r="M768" i="17" s="1"/>
  <c r="L769" i="17"/>
  <c r="M769" i="17" s="1"/>
  <c r="L770" i="17"/>
  <c r="M770" i="17" s="1"/>
  <c r="L771" i="17"/>
  <c r="M771" i="17" s="1"/>
  <c r="L772" i="17"/>
  <c r="M772" i="17" s="1"/>
  <c r="L773" i="17"/>
  <c r="M773" i="17" s="1"/>
  <c r="L774" i="17"/>
  <c r="M774" i="17" s="1"/>
  <c r="L775" i="17"/>
  <c r="M775" i="17" s="1"/>
  <c r="L776" i="17"/>
  <c r="M776" i="17" s="1"/>
  <c r="L777" i="17"/>
  <c r="M777" i="17" s="1"/>
  <c r="L778" i="17"/>
  <c r="M778" i="17" s="1"/>
  <c r="L779" i="17"/>
  <c r="M779" i="17" s="1"/>
  <c r="L780" i="17"/>
  <c r="L781" i="17"/>
  <c r="M781" i="17" s="1"/>
  <c r="L782" i="17"/>
  <c r="M782" i="17" s="1"/>
  <c r="L783" i="17"/>
  <c r="M783" i="17" s="1"/>
  <c r="L784" i="17"/>
  <c r="M784" i="17" s="1"/>
  <c r="L785" i="17"/>
  <c r="M785" i="17" s="1"/>
  <c r="L786" i="17"/>
  <c r="M786" i="17" s="1"/>
  <c r="L787" i="17"/>
  <c r="M787" i="17" s="1"/>
  <c r="L788" i="17"/>
  <c r="M788" i="17" s="1"/>
  <c r="L789" i="17"/>
  <c r="M789" i="17" s="1"/>
  <c r="L790" i="17"/>
  <c r="L791" i="17"/>
  <c r="L792" i="17"/>
  <c r="M792" i="17" s="1"/>
  <c r="L793" i="17"/>
  <c r="M793" i="17" s="1"/>
  <c r="L794" i="17"/>
  <c r="M794" i="17" s="1"/>
  <c r="L795" i="17"/>
  <c r="M795" i="17" s="1"/>
  <c r="L796" i="17"/>
  <c r="M796" i="17" s="1"/>
  <c r="L797" i="17"/>
  <c r="M797" i="17" s="1"/>
  <c r="L798" i="17"/>
  <c r="M798" i="17" s="1"/>
  <c r="L799" i="17"/>
  <c r="M799" i="17" s="1"/>
  <c r="L800" i="17"/>
  <c r="M800" i="17" s="1"/>
  <c r="L801" i="17"/>
  <c r="M801" i="17" s="1"/>
  <c r="L802" i="17"/>
  <c r="M802" i="17" s="1"/>
  <c r="L803" i="17"/>
  <c r="M803" i="17" s="1"/>
  <c r="L804" i="17"/>
  <c r="M804" i="17" s="1"/>
  <c r="L805" i="17"/>
  <c r="M805" i="17" s="1"/>
  <c r="L806" i="17"/>
  <c r="M806" i="17" s="1"/>
  <c r="L807" i="17"/>
  <c r="M807" i="17" s="1"/>
  <c r="L808" i="17"/>
  <c r="M808" i="17" s="1"/>
  <c r="L809" i="17"/>
  <c r="M809" i="17" s="1"/>
  <c r="L810" i="17"/>
  <c r="M810" i="17" s="1"/>
  <c r="L811" i="17"/>
  <c r="M811" i="17" s="1"/>
  <c r="L812" i="17"/>
  <c r="M812" i="17" s="1"/>
  <c r="L813" i="17"/>
  <c r="M813" i="17" s="1"/>
  <c r="L814" i="17"/>
  <c r="M814" i="17" s="1"/>
  <c r="L815" i="17"/>
  <c r="L816" i="17"/>
  <c r="M816" i="17" s="1"/>
  <c r="L817" i="17"/>
  <c r="M817" i="17" s="1"/>
  <c r="L818" i="17"/>
  <c r="M818" i="17" s="1"/>
  <c r="L819" i="17"/>
  <c r="M819" i="17" s="1"/>
  <c r="L820" i="17"/>
  <c r="M820" i="17" s="1"/>
  <c r="L821" i="17"/>
  <c r="M821" i="17" s="1"/>
  <c r="L822" i="17"/>
  <c r="L823" i="17"/>
  <c r="L824" i="17"/>
  <c r="M824" i="17" s="1"/>
  <c r="L825" i="17"/>
  <c r="M825" i="17" s="1"/>
  <c r="L826" i="17"/>
  <c r="M826" i="17" s="1"/>
  <c r="L827" i="17"/>
  <c r="M827" i="17" s="1"/>
  <c r="L828" i="17"/>
  <c r="M828" i="17" s="1"/>
  <c r="L829" i="17"/>
  <c r="M829" i="17" s="1"/>
  <c r="L830" i="17"/>
  <c r="M830" i="17" s="1"/>
  <c r="L831" i="17"/>
  <c r="M831" i="17" s="1"/>
  <c r="L832" i="17"/>
  <c r="M832" i="17" s="1"/>
  <c r="L833" i="17"/>
  <c r="M833" i="17" s="1"/>
  <c r="L834" i="17"/>
  <c r="M834" i="17" s="1"/>
  <c r="L835" i="17"/>
  <c r="M835" i="17" s="1"/>
  <c r="L836" i="17"/>
  <c r="L837" i="17"/>
  <c r="M837" i="17" s="1"/>
  <c r="L838" i="17"/>
  <c r="M838" i="17" s="1"/>
  <c r="L839" i="17"/>
  <c r="M839" i="17" s="1"/>
  <c r="L840" i="17"/>
  <c r="M840" i="17" s="1"/>
  <c r="L841" i="17"/>
  <c r="M841" i="17" s="1"/>
  <c r="L842" i="17"/>
  <c r="M842" i="17" s="1"/>
  <c r="L843" i="17"/>
  <c r="M843" i="17" s="1"/>
  <c r="L844" i="17"/>
  <c r="M844" i="17" s="1"/>
  <c r="L845" i="17"/>
  <c r="M845" i="17" s="1"/>
  <c r="L846" i="17"/>
  <c r="L847" i="17"/>
  <c r="L848" i="17"/>
  <c r="M848" i="17" s="1"/>
  <c r="L849" i="17"/>
  <c r="M849" i="17" s="1"/>
  <c r="L850" i="17"/>
  <c r="M850" i="17" s="1"/>
  <c r="L851" i="17"/>
  <c r="M851" i="17" s="1"/>
  <c r="L852" i="17"/>
  <c r="M852" i="17" s="1"/>
  <c r="L853" i="17"/>
  <c r="M853" i="17" s="1"/>
  <c r="L854" i="17"/>
  <c r="L855" i="17"/>
  <c r="L856" i="17"/>
  <c r="M856" i="17" s="1"/>
  <c r="L857" i="17"/>
  <c r="M857" i="17" s="1"/>
  <c r="L858" i="17"/>
  <c r="M858" i="17" s="1"/>
  <c r="L859" i="17"/>
  <c r="M859" i="17" s="1"/>
  <c r="L860" i="17"/>
  <c r="M860" i="17" s="1"/>
  <c r="L861" i="17"/>
  <c r="M861" i="17" s="1"/>
  <c r="L862" i="17"/>
  <c r="M862" i="17" s="1"/>
  <c r="L863" i="17"/>
  <c r="M863" i="17" s="1"/>
  <c r="L864" i="17"/>
  <c r="M864" i="17" s="1"/>
  <c r="L865" i="17"/>
  <c r="M865" i="17" s="1"/>
  <c r="L866" i="17"/>
  <c r="M866" i="17" s="1"/>
  <c r="L867" i="17"/>
  <c r="M867" i="17" s="1"/>
  <c r="L868" i="17"/>
  <c r="M868" i="17" s="1"/>
  <c r="L869" i="17"/>
  <c r="M869" i="17" s="1"/>
  <c r="L870" i="17"/>
  <c r="M870" i="17" s="1"/>
  <c r="L871" i="17"/>
  <c r="M871" i="17" s="1"/>
  <c r="L872" i="17"/>
  <c r="M872" i="17" s="1"/>
  <c r="L873" i="17"/>
  <c r="M873" i="17" s="1"/>
  <c r="L874" i="17"/>
  <c r="M874" i="17" s="1"/>
  <c r="L875" i="17"/>
  <c r="M875" i="17" s="1"/>
  <c r="L876" i="17"/>
  <c r="M876" i="17" s="1"/>
  <c r="L877" i="17"/>
  <c r="M877" i="17" s="1"/>
  <c r="L878" i="17"/>
  <c r="L879" i="17"/>
  <c r="L880" i="17"/>
  <c r="M880" i="17" s="1"/>
  <c r="L881" i="17"/>
  <c r="M881" i="17" s="1"/>
  <c r="L882" i="17"/>
  <c r="M882" i="17" s="1"/>
  <c r="L883" i="17"/>
  <c r="M883" i="17" s="1"/>
  <c r="L884" i="17"/>
  <c r="M884" i="17" s="1"/>
  <c r="L885" i="17"/>
  <c r="M885" i="17" s="1"/>
  <c r="L886" i="17"/>
  <c r="L887" i="17"/>
  <c r="M887" i="17" s="1"/>
  <c r="L888" i="17"/>
  <c r="M888" i="17" s="1"/>
  <c r="L889" i="17"/>
  <c r="M889" i="17" s="1"/>
  <c r="L890" i="17"/>
  <c r="M890" i="17" s="1"/>
  <c r="L891" i="17"/>
  <c r="M891" i="17" s="1"/>
  <c r="L892" i="17"/>
  <c r="M892" i="17" s="1"/>
  <c r="L893" i="17"/>
  <c r="M893" i="17" s="1"/>
  <c r="L894" i="17"/>
  <c r="M894" i="17" s="1"/>
  <c r="L895" i="17"/>
  <c r="M895" i="17" s="1"/>
  <c r="L896" i="17"/>
  <c r="M896" i="17" s="1"/>
  <c r="L897" i="17"/>
  <c r="M897" i="17" s="1"/>
  <c r="L898" i="17"/>
  <c r="M898" i="17" s="1"/>
  <c r="L899" i="17"/>
  <c r="M899" i="17" s="1"/>
  <c r="L900" i="17"/>
  <c r="M900" i="17" s="1"/>
  <c r="L901" i="17"/>
  <c r="M901" i="17" s="1"/>
  <c r="L902" i="17"/>
  <c r="L903" i="17"/>
  <c r="L904" i="17"/>
  <c r="M904" i="17" s="1"/>
  <c r="L905" i="17"/>
  <c r="M905" i="17" s="1"/>
  <c r="L906" i="17"/>
  <c r="M906" i="17" s="1"/>
  <c r="L907" i="17"/>
  <c r="M907" i="17" s="1"/>
  <c r="L908" i="17"/>
  <c r="M908" i="17" s="1"/>
  <c r="L909" i="17"/>
  <c r="M909" i="17" s="1"/>
  <c r="L910" i="17"/>
  <c r="L911" i="17"/>
  <c r="L912" i="17"/>
  <c r="M912" i="17" s="1"/>
  <c r="L913" i="17"/>
  <c r="M913" i="17" s="1"/>
  <c r="L914" i="17"/>
  <c r="M914" i="17" s="1"/>
  <c r="L915" i="17"/>
  <c r="M915" i="17" s="1"/>
  <c r="L916" i="17"/>
  <c r="M916" i="17" s="1"/>
  <c r="L917" i="17"/>
  <c r="M917" i="17" s="1"/>
  <c r="L918" i="17"/>
  <c r="L919" i="17"/>
  <c r="M919" i="17" s="1"/>
  <c r="L920" i="17"/>
  <c r="M920" i="17" s="1"/>
  <c r="L921" i="17"/>
  <c r="M921" i="17" s="1"/>
  <c r="L922" i="17"/>
  <c r="M922" i="17" s="1"/>
  <c r="L923" i="17"/>
  <c r="M923" i="17" s="1"/>
  <c r="L924" i="17"/>
  <c r="M924" i="17" s="1"/>
  <c r="L925" i="17"/>
  <c r="M925" i="17" s="1"/>
  <c r="L926" i="17"/>
  <c r="M926" i="17" s="1"/>
  <c r="L927" i="17"/>
  <c r="M927" i="17" s="1"/>
  <c r="L928" i="17"/>
  <c r="M928" i="17" s="1"/>
  <c r="L929" i="17"/>
  <c r="M929" i="17" s="1"/>
  <c r="L930" i="17"/>
  <c r="M930" i="17" s="1"/>
  <c r="L931" i="17"/>
  <c r="M931" i="17" s="1"/>
  <c r="L932" i="17"/>
  <c r="M932" i="17" s="1"/>
  <c r="L933" i="17"/>
  <c r="M933" i="17" s="1"/>
  <c r="L934" i="17"/>
  <c r="L935" i="17"/>
  <c r="L936" i="17"/>
  <c r="M936" i="17" s="1"/>
  <c r="L937" i="17"/>
  <c r="M937" i="17" s="1"/>
  <c r="L938" i="17"/>
  <c r="M938" i="17" s="1"/>
  <c r="L939" i="17"/>
  <c r="M939" i="17" s="1"/>
  <c r="L940" i="17"/>
  <c r="M940" i="17" s="1"/>
  <c r="L941" i="17"/>
  <c r="M941" i="17" s="1"/>
  <c r="L942" i="17"/>
  <c r="L943" i="17"/>
  <c r="L944" i="17"/>
  <c r="M944" i="17" s="1"/>
  <c r="L945" i="17"/>
  <c r="M945" i="17" s="1"/>
  <c r="L946" i="17"/>
  <c r="M946" i="17" s="1"/>
  <c r="L947" i="17"/>
  <c r="M947" i="17" s="1"/>
  <c r="L948" i="17"/>
  <c r="M948" i="17" s="1"/>
  <c r="L949" i="17"/>
  <c r="M949" i="17" s="1"/>
  <c r="L950" i="17"/>
  <c r="L951" i="17"/>
  <c r="M951" i="17" s="1"/>
  <c r="L952" i="17"/>
  <c r="M952" i="17" s="1"/>
  <c r="L953" i="17"/>
  <c r="M953" i="17" s="1"/>
  <c r="L954" i="17"/>
  <c r="M954" i="17" s="1"/>
  <c r="L955" i="17"/>
  <c r="M955" i="17" s="1"/>
  <c r="L956" i="17"/>
  <c r="M956" i="17" s="1"/>
  <c r="L957" i="17"/>
  <c r="M957" i="17" s="1"/>
  <c r="L958" i="17"/>
  <c r="M958" i="17" s="1"/>
  <c r="L959" i="17"/>
  <c r="M959" i="17" s="1"/>
  <c r="L960" i="17"/>
  <c r="M960" i="17" s="1"/>
  <c r="L961" i="17"/>
  <c r="M961" i="17" s="1"/>
  <c r="L962" i="17"/>
  <c r="M962" i="17" s="1"/>
  <c r="L963" i="17"/>
  <c r="M963" i="17" s="1"/>
  <c r="L964" i="17"/>
  <c r="M964" i="17" s="1"/>
  <c r="L965" i="17"/>
  <c r="M965" i="17" s="1"/>
  <c r="L966" i="17"/>
  <c r="L967" i="17"/>
  <c r="L968" i="17"/>
  <c r="M968" i="17" s="1"/>
  <c r="L969" i="17"/>
  <c r="M969" i="17" s="1"/>
  <c r="L970" i="17"/>
  <c r="M970" i="17" s="1"/>
  <c r="L971" i="17"/>
  <c r="M971" i="17" s="1"/>
  <c r="L972" i="17"/>
  <c r="M972" i="17" s="1"/>
  <c r="L973" i="17"/>
  <c r="M973" i="17" s="1"/>
  <c r="L974" i="17"/>
  <c r="L975" i="17"/>
  <c r="L976" i="17"/>
  <c r="M976" i="17" s="1"/>
  <c r="L977" i="17"/>
  <c r="M977" i="17" s="1"/>
  <c r="L978" i="17"/>
  <c r="M978" i="17" s="1"/>
  <c r="L979" i="17"/>
  <c r="M979" i="17" s="1"/>
  <c r="L980" i="17"/>
  <c r="M980" i="17" s="1"/>
  <c r="L981" i="17"/>
  <c r="M981" i="17" s="1"/>
  <c r="L982" i="17"/>
  <c r="L983" i="17"/>
  <c r="M983" i="17" s="1"/>
  <c r="L984" i="17"/>
  <c r="M984" i="17" s="1"/>
  <c r="L985" i="17"/>
  <c r="M985" i="17" s="1"/>
  <c r="L986" i="17"/>
  <c r="M986" i="17" s="1"/>
  <c r="L987" i="17"/>
  <c r="M987" i="17" s="1"/>
  <c r="L988" i="17"/>
  <c r="M988" i="17" s="1"/>
  <c r="L989" i="17"/>
  <c r="M989" i="17" s="1"/>
  <c r="L990" i="17"/>
  <c r="M990" i="17" s="1"/>
  <c r="L991" i="17"/>
  <c r="M991" i="17" s="1"/>
  <c r="L992" i="17"/>
  <c r="M992" i="17" s="1"/>
  <c r="L993" i="17"/>
  <c r="M993" i="17" s="1"/>
  <c r="L994" i="17"/>
  <c r="M994" i="17" s="1"/>
  <c r="L995" i="17"/>
  <c r="M995" i="17" s="1"/>
  <c r="L996" i="17"/>
  <c r="M996" i="17" s="1"/>
  <c r="L997" i="17"/>
  <c r="M997" i="17" s="1"/>
  <c r="L998" i="17"/>
  <c r="L999" i="17"/>
  <c r="L1000" i="17"/>
  <c r="M1000" i="17" s="1"/>
  <c r="L1001" i="17"/>
  <c r="M1001" i="17" s="1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2" i="17"/>
  <c r="K2" i="17"/>
  <c r="L2" i="17"/>
  <c r="M2" i="17" s="1"/>
  <c r="I2" i="17"/>
  <c r="N2" i="17" s="1"/>
  <c r="I3" i="17"/>
  <c r="N3" i="17" s="1"/>
  <c r="I4" i="17"/>
  <c r="N4" i="17" s="1"/>
  <c r="I5" i="17"/>
  <c r="N5" i="17" s="1"/>
  <c r="I6" i="17"/>
  <c r="N6" i="17" s="1"/>
  <c r="I7" i="17"/>
  <c r="N7" i="17" s="1"/>
  <c r="I8" i="17"/>
  <c r="N8" i="17" s="1"/>
  <c r="I9" i="17"/>
  <c r="N9" i="17" s="1"/>
  <c r="I10" i="17"/>
  <c r="N10" i="17" s="1"/>
  <c r="I11" i="17"/>
  <c r="N11" i="17" s="1"/>
  <c r="I12" i="17"/>
  <c r="N12" i="17" s="1"/>
  <c r="I13" i="17"/>
  <c r="N13" i="17" s="1"/>
  <c r="I14" i="17"/>
  <c r="N14" i="17" s="1"/>
  <c r="I15" i="17"/>
  <c r="I16" i="17"/>
  <c r="I17" i="17"/>
  <c r="I18" i="17"/>
  <c r="N18" i="17" s="1"/>
  <c r="I19" i="17"/>
  <c r="N19" i="17" s="1"/>
  <c r="I20" i="17"/>
  <c r="N20" i="17" s="1"/>
  <c r="I21" i="17"/>
  <c r="N21" i="17" s="1"/>
  <c r="I22" i="17"/>
  <c r="N22" i="17" s="1"/>
  <c r="I23" i="17"/>
  <c r="N23" i="17" s="1"/>
  <c r="I24" i="17"/>
  <c r="I25" i="17"/>
  <c r="I26" i="17"/>
  <c r="N26" i="17" s="1"/>
  <c r="I27" i="17"/>
  <c r="N27" i="17" s="1"/>
  <c r="I28" i="17"/>
  <c r="N28" i="17" s="1"/>
  <c r="I29" i="17"/>
  <c r="N29" i="17" s="1"/>
  <c r="I30" i="17"/>
  <c r="N30" i="17" s="1"/>
  <c r="I31" i="17"/>
  <c r="N31" i="17" s="1"/>
  <c r="I32" i="17"/>
  <c r="N32" i="17" s="1"/>
  <c r="I33" i="17"/>
  <c r="N33" i="17" s="1"/>
  <c r="I34" i="17"/>
  <c r="N34" i="17" s="1"/>
  <c r="I35" i="17"/>
  <c r="N35" i="17" s="1"/>
  <c r="I36" i="17"/>
  <c r="N36" i="17" s="1"/>
  <c r="I37" i="17"/>
  <c r="N37" i="17" s="1"/>
  <c r="I38" i="17"/>
  <c r="N38" i="17" s="1"/>
  <c r="I39" i="17"/>
  <c r="N39" i="17" s="1"/>
  <c r="I40" i="17"/>
  <c r="I41" i="17"/>
  <c r="I42" i="17"/>
  <c r="N42" i="17" s="1"/>
  <c r="I43" i="17"/>
  <c r="N43" i="17" s="1"/>
  <c r="I44" i="17"/>
  <c r="N44" i="17" s="1"/>
  <c r="I45" i="17"/>
  <c r="N45" i="17" s="1"/>
  <c r="I46" i="17"/>
  <c r="N46" i="17" s="1"/>
  <c r="I47" i="17"/>
  <c r="I48" i="17"/>
  <c r="N48" i="17" s="1"/>
  <c r="I49" i="17"/>
  <c r="N49" i="17" s="1"/>
  <c r="I50" i="17"/>
  <c r="N50" i="17" s="1"/>
  <c r="I51" i="17"/>
  <c r="N51" i="17" s="1"/>
  <c r="I52" i="17"/>
  <c r="N52" i="17" s="1"/>
  <c r="I53" i="17"/>
  <c r="N53" i="17" s="1"/>
  <c r="I54" i="17"/>
  <c r="N54" i="17" s="1"/>
  <c r="I55" i="17"/>
  <c r="N55" i="17" s="1"/>
  <c r="I56" i="17"/>
  <c r="N56" i="17" s="1"/>
  <c r="I57" i="17"/>
  <c r="N57" i="17" s="1"/>
  <c r="I58" i="17"/>
  <c r="N58" i="17" s="1"/>
  <c r="I59" i="17"/>
  <c r="N59" i="17" s="1"/>
  <c r="I60" i="17"/>
  <c r="N60" i="17" s="1"/>
  <c r="I61" i="17"/>
  <c r="N61" i="17" s="1"/>
  <c r="I62" i="17"/>
  <c r="N62" i="17" s="1"/>
  <c r="I63" i="17"/>
  <c r="I64" i="17"/>
  <c r="I65" i="17"/>
  <c r="I66" i="17"/>
  <c r="N66" i="17" s="1"/>
  <c r="I67" i="17"/>
  <c r="N67" i="17" s="1"/>
  <c r="I68" i="17"/>
  <c r="N68" i="17" s="1"/>
  <c r="I69" i="17"/>
  <c r="N69" i="17" s="1"/>
  <c r="I70" i="17"/>
  <c r="N70" i="17" s="1"/>
  <c r="I71" i="17"/>
  <c r="N71" i="17" s="1"/>
  <c r="I72" i="17"/>
  <c r="N72" i="17" s="1"/>
  <c r="I73" i="17"/>
  <c r="N73" i="17" s="1"/>
  <c r="I74" i="17"/>
  <c r="N74" i="17" s="1"/>
  <c r="I75" i="17"/>
  <c r="N75" i="17" s="1"/>
  <c r="I76" i="17"/>
  <c r="N76" i="17" s="1"/>
  <c r="I77" i="17"/>
  <c r="N77" i="17" s="1"/>
  <c r="I78" i="17"/>
  <c r="N78" i="17" s="1"/>
  <c r="I79" i="17"/>
  <c r="I80" i="17"/>
  <c r="I81" i="17"/>
  <c r="I82" i="17"/>
  <c r="N82" i="17" s="1"/>
  <c r="I83" i="17"/>
  <c r="N83" i="17" s="1"/>
  <c r="I84" i="17"/>
  <c r="N84" i="17" s="1"/>
  <c r="I85" i="17"/>
  <c r="N85" i="17" s="1"/>
  <c r="I86" i="17"/>
  <c r="N86" i="17" s="1"/>
  <c r="I87" i="17"/>
  <c r="N87" i="17" s="1"/>
  <c r="I88" i="17"/>
  <c r="I89" i="17"/>
  <c r="I90" i="17"/>
  <c r="N90" i="17" s="1"/>
  <c r="I91" i="17"/>
  <c r="N91" i="17" s="1"/>
  <c r="I92" i="17"/>
  <c r="N92" i="17" s="1"/>
  <c r="I93" i="17"/>
  <c r="N93" i="17" s="1"/>
  <c r="I94" i="17"/>
  <c r="N94" i="17" s="1"/>
  <c r="I95" i="17"/>
  <c r="N95" i="17" s="1"/>
  <c r="I96" i="17"/>
  <c r="N96" i="17" s="1"/>
  <c r="I97" i="17"/>
  <c r="N97" i="17" s="1"/>
  <c r="I98" i="17"/>
  <c r="N98" i="17" s="1"/>
  <c r="I99" i="17"/>
  <c r="N99" i="17" s="1"/>
  <c r="I100" i="17"/>
  <c r="N100" i="17" s="1"/>
  <c r="I101" i="17"/>
  <c r="N101" i="17" s="1"/>
  <c r="I102" i="17"/>
  <c r="N102" i="17" s="1"/>
  <c r="I103" i="17"/>
  <c r="N103" i="17" s="1"/>
  <c r="I104" i="17"/>
  <c r="I105" i="17"/>
  <c r="I106" i="17"/>
  <c r="N106" i="17" s="1"/>
  <c r="I107" i="17"/>
  <c r="N107" i="17" s="1"/>
  <c r="I108" i="17"/>
  <c r="N108" i="17" s="1"/>
  <c r="I109" i="17"/>
  <c r="N109" i="17" s="1"/>
  <c r="I110" i="17"/>
  <c r="N110" i="17" s="1"/>
  <c r="I111" i="17"/>
  <c r="I112" i="17"/>
  <c r="N112" i="17" s="1"/>
  <c r="I113" i="17"/>
  <c r="N113" i="17" s="1"/>
  <c r="I114" i="17"/>
  <c r="N114" i="17" s="1"/>
  <c r="I115" i="17"/>
  <c r="N115" i="17" s="1"/>
  <c r="I116" i="17"/>
  <c r="N116" i="17" s="1"/>
  <c r="I117" i="17"/>
  <c r="N117" i="17" s="1"/>
  <c r="I118" i="17"/>
  <c r="N118" i="17" s="1"/>
  <c r="I119" i="17"/>
  <c r="N119" i="17" s="1"/>
  <c r="I120" i="17"/>
  <c r="N120" i="17" s="1"/>
  <c r="I121" i="17"/>
  <c r="N121" i="17" s="1"/>
  <c r="I122" i="17"/>
  <c r="N122" i="17" s="1"/>
  <c r="I123" i="17"/>
  <c r="N123" i="17" s="1"/>
  <c r="I124" i="17"/>
  <c r="N124" i="17" s="1"/>
  <c r="I125" i="17"/>
  <c r="N125" i="17" s="1"/>
  <c r="I126" i="17"/>
  <c r="N126" i="17" s="1"/>
  <c r="I127" i="17"/>
  <c r="I128" i="17"/>
  <c r="I129" i="17"/>
  <c r="I130" i="17"/>
  <c r="N130" i="17" s="1"/>
  <c r="I131" i="17"/>
  <c r="N131" i="17" s="1"/>
  <c r="I132" i="17"/>
  <c r="N132" i="17" s="1"/>
  <c r="I133" i="17"/>
  <c r="N133" i="17" s="1"/>
  <c r="I134" i="17"/>
  <c r="N134" i="17" s="1"/>
  <c r="I135" i="17"/>
  <c r="N135" i="17" s="1"/>
  <c r="I136" i="17"/>
  <c r="N136" i="17" s="1"/>
  <c r="I137" i="17"/>
  <c r="N137" i="17" s="1"/>
  <c r="I138" i="17"/>
  <c r="N138" i="17" s="1"/>
  <c r="I139" i="17"/>
  <c r="N139" i="17" s="1"/>
  <c r="I140" i="17"/>
  <c r="N140" i="17" s="1"/>
  <c r="I141" i="17"/>
  <c r="N141" i="17" s="1"/>
  <c r="I142" i="17"/>
  <c r="N142" i="17" s="1"/>
  <c r="I143" i="17"/>
  <c r="I144" i="17"/>
  <c r="I145" i="17"/>
  <c r="I146" i="17"/>
  <c r="N146" i="17" s="1"/>
  <c r="I147" i="17"/>
  <c r="N147" i="17" s="1"/>
  <c r="I148" i="17"/>
  <c r="N148" i="17" s="1"/>
  <c r="I149" i="17"/>
  <c r="N149" i="17" s="1"/>
  <c r="I150" i="17"/>
  <c r="N150" i="17" s="1"/>
  <c r="I151" i="17"/>
  <c r="N151" i="17" s="1"/>
  <c r="I152" i="17"/>
  <c r="I153" i="17"/>
  <c r="I154" i="17"/>
  <c r="N154" i="17" s="1"/>
  <c r="I155" i="17"/>
  <c r="N155" i="17" s="1"/>
  <c r="I156" i="17"/>
  <c r="N156" i="17" s="1"/>
  <c r="I157" i="17"/>
  <c r="N157" i="17" s="1"/>
  <c r="I158" i="17"/>
  <c r="N158" i="17" s="1"/>
  <c r="I159" i="17"/>
  <c r="N159" i="17" s="1"/>
  <c r="I160" i="17"/>
  <c r="N160" i="17" s="1"/>
  <c r="I161" i="17"/>
  <c r="N161" i="17" s="1"/>
  <c r="I162" i="17"/>
  <c r="N162" i="17" s="1"/>
  <c r="I163" i="17"/>
  <c r="N163" i="17" s="1"/>
  <c r="I164" i="17"/>
  <c r="N164" i="17" s="1"/>
  <c r="I165" i="17"/>
  <c r="N165" i="17" s="1"/>
  <c r="I166" i="17"/>
  <c r="N166" i="17" s="1"/>
  <c r="I167" i="17"/>
  <c r="N167" i="17" s="1"/>
  <c r="I168" i="17"/>
  <c r="I169" i="17"/>
  <c r="I170" i="17"/>
  <c r="N170" i="17" s="1"/>
  <c r="I171" i="17"/>
  <c r="N171" i="17" s="1"/>
  <c r="I172" i="17"/>
  <c r="N172" i="17" s="1"/>
  <c r="I173" i="17"/>
  <c r="N173" i="17" s="1"/>
  <c r="I174" i="17"/>
  <c r="N174" i="17" s="1"/>
  <c r="I175" i="17"/>
  <c r="I176" i="17"/>
  <c r="N176" i="17" s="1"/>
  <c r="I177" i="17"/>
  <c r="N177" i="17" s="1"/>
  <c r="I178" i="17"/>
  <c r="N178" i="17" s="1"/>
  <c r="I179" i="17"/>
  <c r="N179" i="17" s="1"/>
  <c r="I180" i="17"/>
  <c r="N180" i="17" s="1"/>
  <c r="I181" i="17"/>
  <c r="N181" i="17" s="1"/>
  <c r="I182" i="17"/>
  <c r="N182" i="17" s="1"/>
  <c r="I183" i="17"/>
  <c r="N183" i="17" s="1"/>
  <c r="I184" i="17"/>
  <c r="N184" i="17" s="1"/>
  <c r="I185" i="17"/>
  <c r="N185" i="17" s="1"/>
  <c r="I186" i="17"/>
  <c r="N186" i="17" s="1"/>
  <c r="I187" i="17"/>
  <c r="N187" i="17" s="1"/>
  <c r="I188" i="17"/>
  <c r="N188" i="17" s="1"/>
  <c r="I189" i="17"/>
  <c r="N189" i="17" s="1"/>
  <c r="I190" i="17"/>
  <c r="N190" i="17" s="1"/>
  <c r="I191" i="17"/>
  <c r="I192" i="17"/>
  <c r="I193" i="17"/>
  <c r="I194" i="17"/>
  <c r="N194" i="17" s="1"/>
  <c r="I195" i="17"/>
  <c r="N195" i="17" s="1"/>
  <c r="I196" i="17"/>
  <c r="N196" i="17" s="1"/>
  <c r="I197" i="17"/>
  <c r="N197" i="17" s="1"/>
  <c r="I198" i="17"/>
  <c r="N198" i="17" s="1"/>
  <c r="I199" i="17"/>
  <c r="N199" i="17" s="1"/>
  <c r="I200" i="17"/>
  <c r="N200" i="17" s="1"/>
  <c r="I201" i="17"/>
  <c r="N201" i="17" s="1"/>
  <c r="I202" i="17"/>
  <c r="N202" i="17" s="1"/>
  <c r="I203" i="17"/>
  <c r="N203" i="17" s="1"/>
  <c r="I204" i="17"/>
  <c r="N204" i="17" s="1"/>
  <c r="I205" i="17"/>
  <c r="N205" i="17" s="1"/>
  <c r="I206" i="17"/>
  <c r="N206" i="17" s="1"/>
  <c r="I207" i="17"/>
  <c r="I208" i="17"/>
  <c r="I209" i="17"/>
  <c r="I210" i="17"/>
  <c r="N210" i="17" s="1"/>
  <c r="I211" i="17"/>
  <c r="N211" i="17" s="1"/>
  <c r="I212" i="17"/>
  <c r="N212" i="17" s="1"/>
  <c r="I213" i="17"/>
  <c r="N213" i="17" s="1"/>
  <c r="I214" i="17"/>
  <c r="N214" i="17" s="1"/>
  <c r="I215" i="17"/>
  <c r="N215" i="17" s="1"/>
  <c r="I216" i="17"/>
  <c r="I217" i="17"/>
  <c r="I218" i="17"/>
  <c r="N218" i="17" s="1"/>
  <c r="I219" i="17"/>
  <c r="N219" i="17" s="1"/>
  <c r="I220" i="17"/>
  <c r="N220" i="17" s="1"/>
  <c r="I221" i="17"/>
  <c r="N221" i="17" s="1"/>
  <c r="I222" i="17"/>
  <c r="N222" i="17" s="1"/>
  <c r="I223" i="17"/>
  <c r="N223" i="17" s="1"/>
  <c r="I224" i="17"/>
  <c r="N224" i="17" s="1"/>
  <c r="I225" i="17"/>
  <c r="N225" i="17" s="1"/>
  <c r="I226" i="17"/>
  <c r="N226" i="17" s="1"/>
  <c r="I227" i="17"/>
  <c r="N227" i="17" s="1"/>
  <c r="I228" i="17"/>
  <c r="N228" i="17" s="1"/>
  <c r="I229" i="17"/>
  <c r="N229" i="17" s="1"/>
  <c r="I230" i="17"/>
  <c r="N230" i="17" s="1"/>
  <c r="I231" i="17"/>
  <c r="N231" i="17" s="1"/>
  <c r="I232" i="17"/>
  <c r="I233" i="17"/>
  <c r="I234" i="17"/>
  <c r="N234" i="17" s="1"/>
  <c r="I235" i="17"/>
  <c r="N235" i="17" s="1"/>
  <c r="I236" i="17"/>
  <c r="N236" i="17" s="1"/>
  <c r="I237" i="17"/>
  <c r="N237" i="17" s="1"/>
  <c r="I238" i="17"/>
  <c r="N238" i="17" s="1"/>
  <c r="I239" i="17"/>
  <c r="I240" i="17"/>
  <c r="N240" i="17" s="1"/>
  <c r="I241" i="17"/>
  <c r="N241" i="17" s="1"/>
  <c r="I242" i="17"/>
  <c r="N242" i="17" s="1"/>
  <c r="I243" i="17"/>
  <c r="N243" i="17" s="1"/>
  <c r="I244" i="17"/>
  <c r="N244" i="17" s="1"/>
  <c r="I245" i="17"/>
  <c r="N245" i="17" s="1"/>
  <c r="I246" i="17"/>
  <c r="N246" i="17" s="1"/>
  <c r="I247" i="17"/>
  <c r="N247" i="17" s="1"/>
  <c r="I248" i="17"/>
  <c r="N248" i="17" s="1"/>
  <c r="I249" i="17"/>
  <c r="N249" i="17" s="1"/>
  <c r="I250" i="17"/>
  <c r="N250" i="17" s="1"/>
  <c r="I251" i="17"/>
  <c r="N251" i="17" s="1"/>
  <c r="I252" i="17"/>
  <c r="N252" i="17" s="1"/>
  <c r="I253" i="17"/>
  <c r="N253" i="17" s="1"/>
  <c r="I254" i="17"/>
  <c r="N254" i="17" s="1"/>
  <c r="I255" i="17"/>
  <c r="I256" i="17"/>
  <c r="I257" i="17"/>
  <c r="I258" i="17"/>
  <c r="N258" i="17" s="1"/>
  <c r="I259" i="17"/>
  <c r="N259" i="17" s="1"/>
  <c r="I260" i="17"/>
  <c r="N260" i="17" s="1"/>
  <c r="I261" i="17"/>
  <c r="N261" i="17" s="1"/>
  <c r="I262" i="17"/>
  <c r="N262" i="17" s="1"/>
  <c r="I263" i="17"/>
  <c r="N263" i="17" s="1"/>
  <c r="I264" i="17"/>
  <c r="N264" i="17" s="1"/>
  <c r="I265" i="17"/>
  <c r="N265" i="17" s="1"/>
  <c r="I266" i="17"/>
  <c r="N266" i="17" s="1"/>
  <c r="I267" i="17"/>
  <c r="N267" i="17" s="1"/>
  <c r="I268" i="17"/>
  <c r="N268" i="17" s="1"/>
  <c r="I269" i="17"/>
  <c r="N269" i="17" s="1"/>
  <c r="I270" i="17"/>
  <c r="N270" i="17" s="1"/>
  <c r="I271" i="17"/>
  <c r="I272" i="17"/>
  <c r="I273" i="17"/>
  <c r="I274" i="17"/>
  <c r="N274" i="17" s="1"/>
  <c r="I275" i="17"/>
  <c r="N275" i="17" s="1"/>
  <c r="I276" i="17"/>
  <c r="N276" i="17" s="1"/>
  <c r="I277" i="17"/>
  <c r="N277" i="17" s="1"/>
  <c r="I278" i="17"/>
  <c r="N278" i="17" s="1"/>
  <c r="I279" i="17"/>
  <c r="N279" i="17" s="1"/>
  <c r="I280" i="17"/>
  <c r="I281" i="17"/>
  <c r="I282" i="17"/>
  <c r="N282" i="17" s="1"/>
  <c r="I283" i="17"/>
  <c r="N283" i="17" s="1"/>
  <c r="I284" i="17"/>
  <c r="N284" i="17" s="1"/>
  <c r="I285" i="17"/>
  <c r="N285" i="17" s="1"/>
  <c r="I286" i="17"/>
  <c r="N286" i="17" s="1"/>
  <c r="I287" i="17"/>
  <c r="N287" i="17" s="1"/>
  <c r="I288" i="17"/>
  <c r="N288" i="17" s="1"/>
  <c r="I289" i="17"/>
  <c r="N289" i="17" s="1"/>
  <c r="I290" i="17"/>
  <c r="N290" i="17" s="1"/>
  <c r="I291" i="17"/>
  <c r="N291" i="17" s="1"/>
  <c r="I292" i="17"/>
  <c r="N292" i="17" s="1"/>
  <c r="I293" i="17"/>
  <c r="N293" i="17" s="1"/>
  <c r="I294" i="17"/>
  <c r="N294" i="17" s="1"/>
  <c r="I295" i="17"/>
  <c r="N295" i="17" s="1"/>
  <c r="I296" i="17"/>
  <c r="I297" i="17"/>
  <c r="I298" i="17"/>
  <c r="N298" i="17" s="1"/>
  <c r="I299" i="17"/>
  <c r="N299" i="17" s="1"/>
  <c r="I300" i="17"/>
  <c r="N300" i="17" s="1"/>
  <c r="I301" i="17"/>
  <c r="N301" i="17" s="1"/>
  <c r="I302" i="17"/>
  <c r="N302" i="17" s="1"/>
  <c r="I303" i="17"/>
  <c r="I304" i="17"/>
  <c r="N304" i="17" s="1"/>
  <c r="I305" i="17"/>
  <c r="N305" i="17" s="1"/>
  <c r="I306" i="17"/>
  <c r="N306" i="17" s="1"/>
  <c r="I307" i="17"/>
  <c r="N307" i="17" s="1"/>
  <c r="I308" i="17"/>
  <c r="N308" i="17" s="1"/>
  <c r="I309" i="17"/>
  <c r="N309" i="17" s="1"/>
  <c r="I310" i="17"/>
  <c r="N310" i="17" s="1"/>
  <c r="I311" i="17"/>
  <c r="N311" i="17" s="1"/>
  <c r="I312" i="17"/>
  <c r="N312" i="17" s="1"/>
  <c r="I313" i="17"/>
  <c r="N313" i="17" s="1"/>
  <c r="I314" i="17"/>
  <c r="N314" i="17" s="1"/>
  <c r="I315" i="17"/>
  <c r="N315" i="17" s="1"/>
  <c r="I316" i="17"/>
  <c r="N316" i="17" s="1"/>
  <c r="I317" i="17"/>
  <c r="N317" i="17" s="1"/>
  <c r="I318" i="17"/>
  <c r="N318" i="17" s="1"/>
  <c r="I319" i="17"/>
  <c r="I320" i="17"/>
  <c r="I321" i="17"/>
  <c r="I322" i="17"/>
  <c r="N322" i="17" s="1"/>
  <c r="I323" i="17"/>
  <c r="N323" i="17" s="1"/>
  <c r="I324" i="17"/>
  <c r="N324" i="17" s="1"/>
  <c r="I325" i="17"/>
  <c r="N325" i="17" s="1"/>
  <c r="I326" i="17"/>
  <c r="N326" i="17" s="1"/>
  <c r="I327" i="17"/>
  <c r="N327" i="17" s="1"/>
  <c r="I328" i="17"/>
  <c r="N328" i="17" s="1"/>
  <c r="I329" i="17"/>
  <c r="N329" i="17" s="1"/>
  <c r="I330" i="17"/>
  <c r="N330" i="17" s="1"/>
  <c r="I331" i="17"/>
  <c r="N331" i="17" s="1"/>
  <c r="I332" i="17"/>
  <c r="N332" i="17" s="1"/>
  <c r="I333" i="17"/>
  <c r="N333" i="17" s="1"/>
  <c r="I334" i="17"/>
  <c r="N334" i="17" s="1"/>
  <c r="I335" i="17"/>
  <c r="I336" i="17"/>
  <c r="I337" i="17"/>
  <c r="I338" i="17"/>
  <c r="N338" i="17" s="1"/>
  <c r="I339" i="17"/>
  <c r="N339" i="17" s="1"/>
  <c r="I340" i="17"/>
  <c r="N340" i="17" s="1"/>
  <c r="I341" i="17"/>
  <c r="N341" i="17" s="1"/>
  <c r="I342" i="17"/>
  <c r="N342" i="17" s="1"/>
  <c r="I343" i="17"/>
  <c r="N343" i="17" s="1"/>
  <c r="I344" i="17"/>
  <c r="I345" i="17"/>
  <c r="I346" i="17"/>
  <c r="N346" i="17" s="1"/>
  <c r="I347" i="17"/>
  <c r="N347" i="17" s="1"/>
  <c r="I348" i="17"/>
  <c r="N348" i="17" s="1"/>
  <c r="I349" i="17"/>
  <c r="N349" i="17" s="1"/>
  <c r="I350" i="17"/>
  <c r="N350" i="17" s="1"/>
  <c r="I351" i="17"/>
  <c r="N351" i="17" s="1"/>
  <c r="I352" i="17"/>
  <c r="N352" i="17" s="1"/>
  <c r="I353" i="17"/>
  <c r="N353" i="17" s="1"/>
  <c r="I354" i="17"/>
  <c r="N354" i="17" s="1"/>
  <c r="I355" i="17"/>
  <c r="N355" i="17" s="1"/>
  <c r="I356" i="17"/>
  <c r="N356" i="17" s="1"/>
  <c r="I357" i="17"/>
  <c r="N357" i="17" s="1"/>
  <c r="I358" i="17"/>
  <c r="N358" i="17" s="1"/>
  <c r="I359" i="17"/>
  <c r="N359" i="17" s="1"/>
  <c r="I360" i="17"/>
  <c r="I361" i="17"/>
  <c r="I362" i="17"/>
  <c r="N362" i="17" s="1"/>
  <c r="I363" i="17"/>
  <c r="N363" i="17" s="1"/>
  <c r="I364" i="17"/>
  <c r="N364" i="17" s="1"/>
  <c r="I365" i="17"/>
  <c r="N365" i="17" s="1"/>
  <c r="I366" i="17"/>
  <c r="N366" i="17" s="1"/>
  <c r="I367" i="17"/>
  <c r="I368" i="17"/>
  <c r="N368" i="17" s="1"/>
  <c r="I369" i="17"/>
  <c r="N369" i="17" s="1"/>
  <c r="I370" i="17"/>
  <c r="N370" i="17" s="1"/>
  <c r="I371" i="17"/>
  <c r="N371" i="17" s="1"/>
  <c r="I372" i="17"/>
  <c r="N372" i="17" s="1"/>
  <c r="I373" i="17"/>
  <c r="N373" i="17" s="1"/>
  <c r="I374" i="17"/>
  <c r="N374" i="17" s="1"/>
  <c r="I375" i="17"/>
  <c r="N375" i="17" s="1"/>
  <c r="I376" i="17"/>
  <c r="N376" i="17" s="1"/>
  <c r="I377" i="17"/>
  <c r="N377" i="17" s="1"/>
  <c r="I378" i="17"/>
  <c r="N378" i="17" s="1"/>
  <c r="I379" i="17"/>
  <c r="N379" i="17" s="1"/>
  <c r="I380" i="17"/>
  <c r="N380" i="17" s="1"/>
  <c r="I381" i="17"/>
  <c r="N381" i="17" s="1"/>
  <c r="I382" i="17"/>
  <c r="N382" i="17" s="1"/>
  <c r="I383" i="17"/>
  <c r="I384" i="17"/>
  <c r="I385" i="17"/>
  <c r="I386" i="17"/>
  <c r="N386" i="17" s="1"/>
  <c r="I387" i="17"/>
  <c r="N387" i="17" s="1"/>
  <c r="I388" i="17"/>
  <c r="N388" i="17" s="1"/>
  <c r="I389" i="17"/>
  <c r="N389" i="17" s="1"/>
  <c r="I390" i="17"/>
  <c r="N390" i="17" s="1"/>
  <c r="I391" i="17"/>
  <c r="N391" i="17" s="1"/>
  <c r="I392" i="17"/>
  <c r="N392" i="17" s="1"/>
  <c r="I393" i="17"/>
  <c r="N393" i="17" s="1"/>
  <c r="I394" i="17"/>
  <c r="N394" i="17" s="1"/>
  <c r="I395" i="17"/>
  <c r="N395" i="17" s="1"/>
  <c r="I396" i="17"/>
  <c r="N396" i="17" s="1"/>
  <c r="I397" i="17"/>
  <c r="N397" i="17" s="1"/>
  <c r="I398" i="17"/>
  <c r="N398" i="17" s="1"/>
  <c r="I399" i="17"/>
  <c r="I400" i="17"/>
  <c r="I401" i="17"/>
  <c r="I402" i="17"/>
  <c r="N402" i="17" s="1"/>
  <c r="I403" i="17"/>
  <c r="N403" i="17" s="1"/>
  <c r="I404" i="17"/>
  <c r="N404" i="17" s="1"/>
  <c r="I405" i="17"/>
  <c r="N405" i="17" s="1"/>
  <c r="I406" i="17"/>
  <c r="N406" i="17" s="1"/>
  <c r="I407" i="17"/>
  <c r="N407" i="17" s="1"/>
  <c r="I408" i="17"/>
  <c r="I409" i="17"/>
  <c r="I410" i="17"/>
  <c r="N410" i="17" s="1"/>
  <c r="I411" i="17"/>
  <c r="N411" i="17" s="1"/>
  <c r="I412" i="17"/>
  <c r="N412" i="17" s="1"/>
  <c r="I413" i="17"/>
  <c r="N413" i="17" s="1"/>
  <c r="I414" i="17"/>
  <c r="N414" i="17" s="1"/>
  <c r="I415" i="17"/>
  <c r="N415" i="17" s="1"/>
  <c r="I416" i="17"/>
  <c r="N416" i="17" s="1"/>
  <c r="I417" i="17"/>
  <c r="N417" i="17" s="1"/>
  <c r="I418" i="17"/>
  <c r="N418" i="17" s="1"/>
  <c r="I419" i="17"/>
  <c r="N419" i="17" s="1"/>
  <c r="I420" i="17"/>
  <c r="N420" i="17" s="1"/>
  <c r="I421" i="17"/>
  <c r="N421" i="17" s="1"/>
  <c r="I422" i="17"/>
  <c r="N422" i="17" s="1"/>
  <c r="I423" i="17"/>
  <c r="N423" i="17" s="1"/>
  <c r="I424" i="17"/>
  <c r="I425" i="17"/>
  <c r="I426" i="17"/>
  <c r="N426" i="17" s="1"/>
  <c r="I427" i="17"/>
  <c r="N427" i="17" s="1"/>
  <c r="I428" i="17"/>
  <c r="N428" i="17" s="1"/>
  <c r="I429" i="17"/>
  <c r="N429" i="17" s="1"/>
  <c r="I430" i="17"/>
  <c r="N430" i="17" s="1"/>
  <c r="I431" i="17"/>
  <c r="I432" i="17"/>
  <c r="N432" i="17" s="1"/>
  <c r="I433" i="17"/>
  <c r="N433" i="17" s="1"/>
  <c r="I434" i="17"/>
  <c r="N434" i="17" s="1"/>
  <c r="I435" i="17"/>
  <c r="N435" i="17" s="1"/>
  <c r="I436" i="17"/>
  <c r="N436" i="17" s="1"/>
  <c r="I437" i="17"/>
  <c r="N437" i="17" s="1"/>
  <c r="I438" i="17"/>
  <c r="N438" i="17" s="1"/>
  <c r="I439" i="17"/>
  <c r="N439" i="17" s="1"/>
  <c r="I440" i="17"/>
  <c r="N440" i="17" s="1"/>
  <c r="I441" i="17"/>
  <c r="N441" i="17" s="1"/>
  <c r="I442" i="17"/>
  <c r="N442" i="17" s="1"/>
  <c r="I443" i="17"/>
  <c r="N443" i="17" s="1"/>
  <c r="I444" i="17"/>
  <c r="N444" i="17" s="1"/>
  <c r="I445" i="17"/>
  <c r="N445" i="17" s="1"/>
  <c r="I446" i="17"/>
  <c r="N446" i="17" s="1"/>
  <c r="I447" i="17"/>
  <c r="I448" i="17"/>
  <c r="I449" i="17"/>
  <c r="I450" i="17"/>
  <c r="N450" i="17" s="1"/>
  <c r="I451" i="17"/>
  <c r="N451" i="17" s="1"/>
  <c r="I452" i="17"/>
  <c r="N452" i="17" s="1"/>
  <c r="I453" i="17"/>
  <c r="N453" i="17" s="1"/>
  <c r="I454" i="17"/>
  <c r="N454" i="17" s="1"/>
  <c r="I455" i="17"/>
  <c r="N455" i="17" s="1"/>
  <c r="I456" i="17"/>
  <c r="N456" i="17" s="1"/>
  <c r="I457" i="17"/>
  <c r="N457" i="17" s="1"/>
  <c r="I458" i="17"/>
  <c r="N458" i="17" s="1"/>
  <c r="I459" i="17"/>
  <c r="N459" i="17" s="1"/>
  <c r="I460" i="17"/>
  <c r="N460" i="17" s="1"/>
  <c r="I461" i="17"/>
  <c r="N461" i="17" s="1"/>
  <c r="I462" i="17"/>
  <c r="N462" i="17" s="1"/>
  <c r="I463" i="17"/>
  <c r="I464" i="17"/>
  <c r="I465" i="17"/>
  <c r="I466" i="17"/>
  <c r="N466" i="17" s="1"/>
  <c r="I467" i="17"/>
  <c r="N467" i="17" s="1"/>
  <c r="I468" i="17"/>
  <c r="N468" i="17" s="1"/>
  <c r="I469" i="17"/>
  <c r="N469" i="17" s="1"/>
  <c r="I470" i="17"/>
  <c r="N470" i="17" s="1"/>
  <c r="I471" i="17"/>
  <c r="N471" i="17" s="1"/>
  <c r="I472" i="17"/>
  <c r="I473" i="17"/>
  <c r="I474" i="17"/>
  <c r="N474" i="17" s="1"/>
  <c r="I475" i="17"/>
  <c r="N475" i="17" s="1"/>
  <c r="I476" i="17"/>
  <c r="N476" i="17" s="1"/>
  <c r="I477" i="17"/>
  <c r="N477" i="17" s="1"/>
  <c r="I478" i="17"/>
  <c r="N478" i="17" s="1"/>
  <c r="I479" i="17"/>
  <c r="N479" i="17" s="1"/>
  <c r="I480" i="17"/>
  <c r="N480" i="17" s="1"/>
  <c r="I481" i="17"/>
  <c r="N481" i="17" s="1"/>
  <c r="I482" i="17"/>
  <c r="N482" i="17" s="1"/>
  <c r="I483" i="17"/>
  <c r="N483" i="17" s="1"/>
  <c r="I484" i="17"/>
  <c r="N484" i="17" s="1"/>
  <c r="I485" i="17"/>
  <c r="N485" i="17" s="1"/>
  <c r="I486" i="17"/>
  <c r="N486" i="17" s="1"/>
  <c r="I487" i="17"/>
  <c r="N487" i="17" s="1"/>
  <c r="I488" i="17"/>
  <c r="I489" i="17"/>
  <c r="I490" i="17"/>
  <c r="N490" i="17" s="1"/>
  <c r="I491" i="17"/>
  <c r="N491" i="17" s="1"/>
  <c r="I492" i="17"/>
  <c r="N492" i="17" s="1"/>
  <c r="I493" i="17"/>
  <c r="N493" i="17" s="1"/>
  <c r="I494" i="17"/>
  <c r="N494" i="17" s="1"/>
  <c r="I495" i="17"/>
  <c r="I496" i="17"/>
  <c r="N496" i="17" s="1"/>
  <c r="I497" i="17"/>
  <c r="N497" i="17" s="1"/>
  <c r="I498" i="17"/>
  <c r="N498" i="17" s="1"/>
  <c r="I499" i="17"/>
  <c r="N499" i="17" s="1"/>
  <c r="I500" i="17"/>
  <c r="N500" i="17" s="1"/>
  <c r="I501" i="17"/>
  <c r="N501" i="17" s="1"/>
  <c r="I502" i="17"/>
  <c r="N502" i="17" s="1"/>
  <c r="I503" i="17"/>
  <c r="N503" i="17" s="1"/>
  <c r="I504" i="17"/>
  <c r="N504" i="17" s="1"/>
  <c r="I505" i="17"/>
  <c r="N505" i="17" s="1"/>
  <c r="I506" i="17"/>
  <c r="N506" i="17" s="1"/>
  <c r="I507" i="17"/>
  <c r="N507" i="17" s="1"/>
  <c r="I508" i="17"/>
  <c r="N508" i="17" s="1"/>
  <c r="I509" i="17"/>
  <c r="N509" i="17" s="1"/>
  <c r="I510" i="17"/>
  <c r="N510" i="17" s="1"/>
  <c r="I511" i="17"/>
  <c r="I512" i="17"/>
  <c r="I513" i="17"/>
  <c r="I514" i="17"/>
  <c r="N514" i="17" s="1"/>
  <c r="I515" i="17"/>
  <c r="N515" i="17" s="1"/>
  <c r="I516" i="17"/>
  <c r="N516" i="17" s="1"/>
  <c r="I517" i="17"/>
  <c r="N517" i="17" s="1"/>
  <c r="I518" i="17"/>
  <c r="N518" i="17" s="1"/>
  <c r="I519" i="17"/>
  <c r="N519" i="17" s="1"/>
  <c r="I520" i="17"/>
  <c r="N520" i="17" s="1"/>
  <c r="I521" i="17"/>
  <c r="N521" i="17" s="1"/>
  <c r="I522" i="17"/>
  <c r="N522" i="17" s="1"/>
  <c r="I523" i="17"/>
  <c r="N523" i="17" s="1"/>
  <c r="I524" i="17"/>
  <c r="N524" i="17" s="1"/>
  <c r="I525" i="17"/>
  <c r="N525" i="17" s="1"/>
  <c r="I526" i="17"/>
  <c r="N526" i="17" s="1"/>
  <c r="I527" i="17"/>
  <c r="I528" i="17"/>
  <c r="I529" i="17"/>
  <c r="I530" i="17"/>
  <c r="N530" i="17" s="1"/>
  <c r="I531" i="17"/>
  <c r="N531" i="17" s="1"/>
  <c r="I532" i="17"/>
  <c r="N532" i="17" s="1"/>
  <c r="I533" i="17"/>
  <c r="N533" i="17" s="1"/>
  <c r="I534" i="17"/>
  <c r="N534" i="17" s="1"/>
  <c r="I535" i="17"/>
  <c r="I536" i="17"/>
  <c r="I537" i="17"/>
  <c r="N537" i="17" s="1"/>
  <c r="I538" i="17"/>
  <c r="N538" i="17" s="1"/>
  <c r="I539" i="17"/>
  <c r="N539" i="17" s="1"/>
  <c r="I540" i="17"/>
  <c r="N540" i="17" s="1"/>
  <c r="I541" i="17"/>
  <c r="N541" i="17" s="1"/>
  <c r="I542" i="17"/>
  <c r="N542" i="17" s="1"/>
  <c r="I543" i="17"/>
  <c r="I544" i="17"/>
  <c r="N544" i="17" s="1"/>
  <c r="I545" i="17"/>
  <c r="N545" i="17" s="1"/>
  <c r="I546" i="17"/>
  <c r="N546" i="17" s="1"/>
  <c r="I547" i="17"/>
  <c r="N547" i="17" s="1"/>
  <c r="I548" i="17"/>
  <c r="N548" i="17" s="1"/>
  <c r="I549" i="17"/>
  <c r="N549" i="17" s="1"/>
  <c r="I550" i="17"/>
  <c r="I551" i="17"/>
  <c r="I552" i="17"/>
  <c r="I553" i="17"/>
  <c r="N553" i="17" s="1"/>
  <c r="I554" i="17"/>
  <c r="N554" i="17" s="1"/>
  <c r="I555" i="17"/>
  <c r="N555" i="17" s="1"/>
  <c r="I556" i="17"/>
  <c r="N556" i="17" s="1"/>
  <c r="I557" i="17"/>
  <c r="N557" i="17" s="1"/>
  <c r="I558" i="17"/>
  <c r="N558" i="17" s="1"/>
  <c r="I559" i="17"/>
  <c r="N559" i="17" s="1"/>
  <c r="I560" i="17"/>
  <c r="N560" i="17" s="1"/>
  <c r="I561" i="17"/>
  <c r="N561" i="17" s="1"/>
  <c r="I562" i="17"/>
  <c r="N562" i="17" s="1"/>
  <c r="I563" i="17"/>
  <c r="N563" i="17" s="1"/>
  <c r="I564" i="17"/>
  <c r="N564" i="17" s="1"/>
  <c r="I565" i="17"/>
  <c r="N565" i="17" s="1"/>
  <c r="I566" i="17"/>
  <c r="I567" i="17"/>
  <c r="I568" i="17"/>
  <c r="I569" i="17"/>
  <c r="N569" i="17" s="1"/>
  <c r="I570" i="17"/>
  <c r="N570" i="17" s="1"/>
  <c r="I571" i="17"/>
  <c r="N571" i="17" s="1"/>
  <c r="I572" i="17"/>
  <c r="N572" i="17" s="1"/>
  <c r="I573" i="17"/>
  <c r="N573" i="17" s="1"/>
  <c r="I574" i="17"/>
  <c r="N574" i="17" s="1"/>
  <c r="I575" i="17"/>
  <c r="N575" i="17" s="1"/>
  <c r="I576" i="17"/>
  <c r="N576" i="17" s="1"/>
  <c r="I577" i="17"/>
  <c r="N577" i="17" s="1"/>
  <c r="I578" i="17"/>
  <c r="N578" i="17" s="1"/>
  <c r="I579" i="17"/>
  <c r="N579" i="17" s="1"/>
  <c r="I580" i="17"/>
  <c r="N580" i="17" s="1"/>
  <c r="I581" i="17"/>
  <c r="N581" i="17" s="1"/>
  <c r="I582" i="17"/>
  <c r="I583" i="17"/>
  <c r="N583" i="17" s="1"/>
  <c r="I584" i="17"/>
  <c r="N584" i="17" s="1"/>
  <c r="I585" i="17"/>
  <c r="I586" i="17"/>
  <c r="N586" i="17" s="1"/>
  <c r="I587" i="17"/>
  <c r="I588" i="17"/>
  <c r="N588" i="17" s="1"/>
  <c r="I589" i="17"/>
  <c r="N589" i="17" s="1"/>
  <c r="I590" i="17"/>
  <c r="N590" i="17" s="1"/>
  <c r="I591" i="17"/>
  <c r="N591" i="17" s="1"/>
  <c r="I592" i="17"/>
  <c r="N592" i="17" s="1"/>
  <c r="I593" i="17"/>
  <c r="N593" i="17" s="1"/>
  <c r="I594" i="17"/>
  <c r="N594" i="17" s="1"/>
  <c r="I595" i="17"/>
  <c r="N595" i="17" s="1"/>
  <c r="I596" i="17"/>
  <c r="N596" i="17" s="1"/>
  <c r="I597" i="17"/>
  <c r="I598" i="17"/>
  <c r="I599" i="17"/>
  <c r="I600" i="17"/>
  <c r="I601" i="17"/>
  <c r="N601" i="17" s="1"/>
  <c r="I602" i="17"/>
  <c r="N602" i="17" s="1"/>
  <c r="I603" i="17"/>
  <c r="N603" i="17" s="1"/>
  <c r="I604" i="17"/>
  <c r="N604" i="17" s="1"/>
  <c r="I605" i="17"/>
  <c r="N605" i="17" s="1"/>
  <c r="I606" i="17"/>
  <c r="N606" i="17" s="1"/>
  <c r="I607" i="17"/>
  <c r="N607" i="17" s="1"/>
  <c r="I608" i="17"/>
  <c r="N608" i="17" s="1"/>
  <c r="I609" i="17"/>
  <c r="N609" i="17" s="1"/>
  <c r="I610" i="17"/>
  <c r="N610" i="17" s="1"/>
  <c r="I611" i="17"/>
  <c r="N611" i="17" s="1"/>
  <c r="I612" i="17"/>
  <c r="N612" i="17" s="1"/>
  <c r="I613" i="17"/>
  <c r="I614" i="17"/>
  <c r="I615" i="17"/>
  <c r="N615" i="17" s="1"/>
  <c r="I616" i="17"/>
  <c r="N616" i="17" s="1"/>
  <c r="I617" i="17"/>
  <c r="N617" i="17" s="1"/>
  <c r="I618" i="17"/>
  <c r="N618" i="17" s="1"/>
  <c r="I619" i="17"/>
  <c r="N619" i="17" s="1"/>
  <c r="I620" i="17"/>
  <c r="N620" i="17" s="1"/>
  <c r="I621" i="17"/>
  <c r="N621" i="17" s="1"/>
  <c r="I622" i="17"/>
  <c r="I623" i="17"/>
  <c r="I624" i="17"/>
  <c r="I625" i="17"/>
  <c r="N625" i="17" s="1"/>
  <c r="I626" i="17"/>
  <c r="N626" i="17" s="1"/>
  <c r="I627" i="17"/>
  <c r="N627" i="17" s="1"/>
  <c r="I628" i="17"/>
  <c r="N628" i="17" s="1"/>
  <c r="I629" i="17"/>
  <c r="I630" i="17"/>
  <c r="I631" i="17"/>
  <c r="N631" i="17" s="1"/>
  <c r="I632" i="17"/>
  <c r="N632" i="17" s="1"/>
  <c r="I633" i="17"/>
  <c r="N633" i="17" s="1"/>
  <c r="I634" i="17"/>
  <c r="N634" i="17" s="1"/>
  <c r="I635" i="17"/>
  <c r="N635" i="17" s="1"/>
  <c r="I636" i="17"/>
  <c r="N636" i="17" s="1"/>
  <c r="I637" i="17"/>
  <c r="N637" i="17" s="1"/>
  <c r="I638" i="17"/>
  <c r="N638" i="17" s="1"/>
  <c r="I639" i="17"/>
  <c r="I640" i="17"/>
  <c r="I641" i="17"/>
  <c r="I642" i="17"/>
  <c r="N642" i="17" s="1"/>
  <c r="I643" i="17"/>
  <c r="I644" i="17"/>
  <c r="N644" i="17" s="1"/>
  <c r="I645" i="17"/>
  <c r="N645" i="17" s="1"/>
  <c r="I646" i="17"/>
  <c r="N646" i="17" s="1"/>
  <c r="I647" i="17"/>
  <c r="N647" i="17" s="1"/>
  <c r="I648" i="17"/>
  <c r="N648" i="17" s="1"/>
  <c r="I649" i="17"/>
  <c r="N649" i="17" s="1"/>
  <c r="I650" i="17"/>
  <c r="N650" i="17" s="1"/>
  <c r="I651" i="17"/>
  <c r="N651" i="17" s="1"/>
  <c r="I652" i="17"/>
  <c r="N652" i="17" s="1"/>
  <c r="I653" i="17"/>
  <c r="I654" i="17"/>
  <c r="I655" i="17"/>
  <c r="I656" i="17"/>
  <c r="I657" i="17"/>
  <c r="N657" i="17" s="1"/>
  <c r="I658" i="17"/>
  <c r="N658" i="17" s="1"/>
  <c r="I659" i="17"/>
  <c r="N659" i="17" s="1"/>
  <c r="I660" i="17"/>
  <c r="N660" i="17" s="1"/>
  <c r="I661" i="17"/>
  <c r="N661" i="17" s="1"/>
  <c r="I662" i="17"/>
  <c r="N662" i="17" s="1"/>
  <c r="I663" i="17"/>
  <c r="N663" i="17" s="1"/>
  <c r="I664" i="17"/>
  <c r="N664" i="17" s="1"/>
  <c r="I665" i="17"/>
  <c r="N665" i="17" s="1"/>
  <c r="I666" i="17"/>
  <c r="N666" i="17" s="1"/>
  <c r="I667" i="17"/>
  <c r="N667" i="17" s="1"/>
  <c r="I668" i="17"/>
  <c r="N668" i="17" s="1"/>
  <c r="I669" i="17"/>
  <c r="N669" i="17" s="1"/>
  <c r="I670" i="17"/>
  <c r="N670" i="17" s="1"/>
  <c r="I671" i="17"/>
  <c r="I672" i="17"/>
  <c r="I673" i="17"/>
  <c r="N673" i="17" s="1"/>
  <c r="I674" i="17"/>
  <c r="N674" i="17" s="1"/>
  <c r="I675" i="17"/>
  <c r="N675" i="17" s="1"/>
  <c r="I676" i="17"/>
  <c r="N676" i="17" s="1"/>
  <c r="I677" i="17"/>
  <c r="N677" i="17" s="1"/>
  <c r="I678" i="17"/>
  <c r="I679" i="17"/>
  <c r="N679" i="17" s="1"/>
  <c r="I680" i="17"/>
  <c r="N680" i="17" s="1"/>
  <c r="I681" i="17"/>
  <c r="N681" i="17" s="1"/>
  <c r="I682" i="17"/>
  <c r="N682" i="17" s="1"/>
  <c r="I683" i="17"/>
  <c r="N683" i="17" s="1"/>
  <c r="I684" i="17"/>
  <c r="N684" i="17" s="1"/>
  <c r="I685" i="17"/>
  <c r="N685" i="17" s="1"/>
  <c r="I686" i="17"/>
  <c r="N686" i="17" s="1"/>
  <c r="I687" i="17"/>
  <c r="N687" i="17" s="1"/>
  <c r="I688" i="17"/>
  <c r="N688" i="17" s="1"/>
  <c r="I689" i="17"/>
  <c r="N689" i="17" s="1"/>
  <c r="I690" i="17"/>
  <c r="N690" i="17" s="1"/>
  <c r="I691" i="17"/>
  <c r="N691" i="17" s="1"/>
  <c r="I692" i="17"/>
  <c r="N692" i="17" s="1"/>
  <c r="I693" i="17"/>
  <c r="I694" i="17"/>
  <c r="I695" i="17"/>
  <c r="N695" i="17" s="1"/>
  <c r="I696" i="17"/>
  <c r="N696" i="17" s="1"/>
  <c r="I697" i="17"/>
  <c r="N697" i="17" s="1"/>
  <c r="I698" i="17"/>
  <c r="N698" i="17" s="1"/>
  <c r="I699" i="17"/>
  <c r="N699" i="17" s="1"/>
  <c r="I700" i="17"/>
  <c r="N700" i="17" s="1"/>
  <c r="I701" i="17"/>
  <c r="I702" i="17"/>
  <c r="I703" i="17"/>
  <c r="N703" i="17" s="1"/>
  <c r="I704" i="17"/>
  <c r="N704" i="17" s="1"/>
  <c r="I705" i="17"/>
  <c r="I706" i="17"/>
  <c r="I707" i="17"/>
  <c r="N707" i="17" s="1"/>
  <c r="I708" i="17"/>
  <c r="N708" i="17" s="1"/>
  <c r="I709" i="17"/>
  <c r="N709" i="17" s="1"/>
  <c r="I710" i="17"/>
  <c r="I711" i="17"/>
  <c r="N711" i="17" s="1"/>
  <c r="I712" i="17"/>
  <c r="N712" i="17" s="1"/>
  <c r="I713" i="17"/>
  <c r="N713" i="17" s="1"/>
  <c r="I714" i="17"/>
  <c r="N714" i="17" s="1"/>
  <c r="I715" i="17"/>
  <c r="N715" i="17" s="1"/>
  <c r="I716" i="17"/>
  <c r="N716" i="17" s="1"/>
  <c r="I717" i="17"/>
  <c r="N717" i="17" s="1"/>
  <c r="I718" i="17"/>
  <c r="N718" i="17" s="1"/>
  <c r="I719" i="17"/>
  <c r="N719" i="17" s="1"/>
  <c r="I720" i="17"/>
  <c r="N720" i="17" s="1"/>
  <c r="I721" i="17"/>
  <c r="N721" i="17" s="1"/>
  <c r="I722" i="17"/>
  <c r="N722" i="17" s="1"/>
  <c r="I723" i="17"/>
  <c r="N723" i="17" s="1"/>
  <c r="I724" i="17"/>
  <c r="N724" i="17" s="1"/>
  <c r="I725" i="17"/>
  <c r="I726" i="17"/>
  <c r="I727" i="17"/>
  <c r="N727" i="17" s="1"/>
  <c r="I728" i="17"/>
  <c r="N728" i="17" s="1"/>
  <c r="I729" i="17"/>
  <c r="N729" i="17" s="1"/>
  <c r="I730" i="17"/>
  <c r="N730" i="17" s="1"/>
  <c r="I731" i="17"/>
  <c r="N731" i="17" s="1"/>
  <c r="I732" i="17"/>
  <c r="N732" i="17" s="1"/>
  <c r="I733" i="17"/>
  <c r="I734" i="17"/>
  <c r="I735" i="17"/>
  <c r="N735" i="17" s="1"/>
  <c r="I736" i="17"/>
  <c r="N736" i="17" s="1"/>
  <c r="I737" i="17"/>
  <c r="I738" i="17"/>
  <c r="I739" i="17"/>
  <c r="N739" i="17" s="1"/>
  <c r="I740" i="17"/>
  <c r="N740" i="17" s="1"/>
  <c r="I741" i="17"/>
  <c r="N741" i="17" s="1"/>
  <c r="I742" i="17"/>
  <c r="I743" i="17"/>
  <c r="N743" i="17" s="1"/>
  <c r="I744" i="17"/>
  <c r="N744" i="17" s="1"/>
  <c r="I745" i="17"/>
  <c r="N745" i="17" s="1"/>
  <c r="I746" i="17"/>
  <c r="N746" i="17" s="1"/>
  <c r="I747" i="17"/>
  <c r="N747" i="17" s="1"/>
  <c r="I748" i="17"/>
  <c r="N748" i="17" s="1"/>
  <c r="I749" i="17"/>
  <c r="N749" i="17" s="1"/>
  <c r="I750" i="17"/>
  <c r="N750" i="17" s="1"/>
  <c r="I751" i="17"/>
  <c r="N751" i="17" s="1"/>
  <c r="I752" i="17"/>
  <c r="N752" i="17" s="1"/>
  <c r="I753" i="17"/>
  <c r="N753" i="17" s="1"/>
  <c r="I754" i="17"/>
  <c r="N754" i="17" s="1"/>
  <c r="I755" i="17"/>
  <c r="N755" i="17" s="1"/>
  <c r="I756" i="17"/>
  <c r="N756" i="17" s="1"/>
  <c r="I757" i="17"/>
  <c r="I758" i="17"/>
  <c r="I759" i="17"/>
  <c r="N759" i="17" s="1"/>
  <c r="I760" i="17"/>
  <c r="N760" i="17" s="1"/>
  <c r="I761" i="17"/>
  <c r="N761" i="17" s="1"/>
  <c r="I762" i="17"/>
  <c r="N762" i="17" s="1"/>
  <c r="I763" i="17"/>
  <c r="N763" i="17" s="1"/>
  <c r="I764" i="17"/>
  <c r="N764" i="17" s="1"/>
  <c r="I765" i="17"/>
  <c r="I766" i="17"/>
  <c r="I767" i="17"/>
  <c r="N767" i="17" s="1"/>
  <c r="I768" i="17"/>
  <c r="N768" i="17" s="1"/>
  <c r="I769" i="17"/>
  <c r="I770" i="17"/>
  <c r="I771" i="17"/>
  <c r="N771" i="17" s="1"/>
  <c r="I772" i="17"/>
  <c r="N772" i="17" s="1"/>
  <c r="I773" i="17"/>
  <c r="N773" i="17" s="1"/>
  <c r="I774" i="17"/>
  <c r="I775" i="17"/>
  <c r="N775" i="17" s="1"/>
  <c r="I776" i="17"/>
  <c r="N776" i="17" s="1"/>
  <c r="I777" i="17"/>
  <c r="N777" i="17" s="1"/>
  <c r="I778" i="17"/>
  <c r="N778" i="17" s="1"/>
  <c r="I779" i="17"/>
  <c r="N779" i="17" s="1"/>
  <c r="I780" i="17"/>
  <c r="N780" i="17" s="1"/>
  <c r="I781" i="17"/>
  <c r="N781" i="17" s="1"/>
  <c r="I782" i="17"/>
  <c r="N782" i="17" s="1"/>
  <c r="I783" i="17"/>
  <c r="N783" i="17" s="1"/>
  <c r="I784" i="17"/>
  <c r="N784" i="17" s="1"/>
  <c r="I785" i="17"/>
  <c r="N785" i="17" s="1"/>
  <c r="I786" i="17"/>
  <c r="N786" i="17" s="1"/>
  <c r="I787" i="17"/>
  <c r="N787" i="17" s="1"/>
  <c r="I788" i="17"/>
  <c r="N788" i="17" s="1"/>
  <c r="I789" i="17"/>
  <c r="I790" i="17"/>
  <c r="I791" i="17"/>
  <c r="N791" i="17" s="1"/>
  <c r="I792" i="17"/>
  <c r="N792" i="17" s="1"/>
  <c r="I793" i="17"/>
  <c r="N793" i="17" s="1"/>
  <c r="I794" i="17"/>
  <c r="N794" i="17" s="1"/>
  <c r="I795" i="17"/>
  <c r="N795" i="17" s="1"/>
  <c r="I796" i="17"/>
  <c r="N796" i="17" s="1"/>
  <c r="I797" i="17"/>
  <c r="I798" i="17"/>
  <c r="I799" i="17"/>
  <c r="N799" i="17" s="1"/>
  <c r="I800" i="17"/>
  <c r="N800" i="17" s="1"/>
  <c r="I801" i="17"/>
  <c r="I802" i="17"/>
  <c r="I803" i="17"/>
  <c r="N803" i="17" s="1"/>
  <c r="I804" i="17"/>
  <c r="N804" i="17" s="1"/>
  <c r="I805" i="17"/>
  <c r="N805" i="17" s="1"/>
  <c r="I806" i="17"/>
  <c r="I807" i="17"/>
  <c r="N807" i="17" s="1"/>
  <c r="I808" i="17"/>
  <c r="N808" i="17" s="1"/>
  <c r="I809" i="17"/>
  <c r="N809" i="17" s="1"/>
  <c r="I810" i="17"/>
  <c r="N810" i="17" s="1"/>
  <c r="I811" i="17"/>
  <c r="N811" i="17" s="1"/>
  <c r="I812" i="17"/>
  <c r="N812" i="17" s="1"/>
  <c r="I813" i="17"/>
  <c r="N813" i="17" s="1"/>
  <c r="I814" i="17"/>
  <c r="N814" i="17" s="1"/>
  <c r="I815" i="17"/>
  <c r="N815" i="17" s="1"/>
  <c r="I816" i="17"/>
  <c r="N816" i="17" s="1"/>
  <c r="I817" i="17"/>
  <c r="N817" i="17" s="1"/>
  <c r="I818" i="17"/>
  <c r="N818" i="17" s="1"/>
  <c r="I819" i="17"/>
  <c r="N819" i="17" s="1"/>
  <c r="I820" i="17"/>
  <c r="N820" i="17" s="1"/>
  <c r="I821" i="17"/>
  <c r="I822" i="17"/>
  <c r="I823" i="17"/>
  <c r="N823" i="17" s="1"/>
  <c r="I824" i="17"/>
  <c r="N824" i="17" s="1"/>
  <c r="I825" i="17"/>
  <c r="N825" i="17" s="1"/>
  <c r="I826" i="17"/>
  <c r="N826" i="17" s="1"/>
  <c r="I827" i="17"/>
  <c r="N827" i="17" s="1"/>
  <c r="I828" i="17"/>
  <c r="N828" i="17" s="1"/>
  <c r="I829" i="17"/>
  <c r="I830" i="17"/>
  <c r="I831" i="17"/>
  <c r="N831" i="17" s="1"/>
  <c r="I832" i="17"/>
  <c r="N832" i="17" s="1"/>
  <c r="I833" i="17"/>
  <c r="I834" i="17"/>
  <c r="I835" i="17"/>
  <c r="N835" i="17" s="1"/>
  <c r="I836" i="17"/>
  <c r="N836" i="17" s="1"/>
  <c r="I837" i="17"/>
  <c r="N837" i="17" s="1"/>
  <c r="I838" i="17"/>
  <c r="I839" i="17"/>
  <c r="N839" i="17" s="1"/>
  <c r="I840" i="17"/>
  <c r="N840" i="17" s="1"/>
  <c r="I841" i="17"/>
  <c r="N841" i="17" s="1"/>
  <c r="I842" i="17"/>
  <c r="N842" i="17" s="1"/>
  <c r="I843" i="17"/>
  <c r="N843" i="17" s="1"/>
  <c r="I844" i="17"/>
  <c r="N844" i="17" s="1"/>
  <c r="I845" i="17"/>
  <c r="N845" i="17" s="1"/>
  <c r="I846" i="17"/>
  <c r="N846" i="17" s="1"/>
  <c r="I847" i="17"/>
  <c r="N847" i="17" s="1"/>
  <c r="I848" i="17"/>
  <c r="N848" i="17" s="1"/>
  <c r="I849" i="17"/>
  <c r="N849" i="17" s="1"/>
  <c r="I850" i="17"/>
  <c r="N850" i="17" s="1"/>
  <c r="I851" i="17"/>
  <c r="N851" i="17" s="1"/>
  <c r="I852" i="17"/>
  <c r="N852" i="17" s="1"/>
  <c r="I853" i="17"/>
  <c r="I854" i="17"/>
  <c r="I855" i="17"/>
  <c r="N855" i="17" s="1"/>
  <c r="I856" i="17"/>
  <c r="N856" i="17" s="1"/>
  <c r="I857" i="17"/>
  <c r="N857" i="17" s="1"/>
  <c r="I858" i="17"/>
  <c r="N858" i="17" s="1"/>
  <c r="I859" i="17"/>
  <c r="N859" i="17" s="1"/>
  <c r="I860" i="17"/>
  <c r="N860" i="17" s="1"/>
  <c r="I861" i="17"/>
  <c r="I862" i="17"/>
  <c r="I863" i="17"/>
  <c r="N863" i="17" s="1"/>
  <c r="I864" i="17"/>
  <c r="N864" i="17" s="1"/>
  <c r="I865" i="17"/>
  <c r="I866" i="17"/>
  <c r="I867" i="17"/>
  <c r="N867" i="17" s="1"/>
  <c r="I868" i="17"/>
  <c r="N868" i="17" s="1"/>
  <c r="I869" i="17"/>
  <c r="N869" i="17" s="1"/>
  <c r="I870" i="17"/>
  <c r="I871" i="17"/>
  <c r="N871" i="17" s="1"/>
  <c r="I872" i="17"/>
  <c r="N872" i="17" s="1"/>
  <c r="I873" i="17"/>
  <c r="N873" i="17" s="1"/>
  <c r="I874" i="17"/>
  <c r="N874" i="17" s="1"/>
  <c r="I875" i="17"/>
  <c r="N875" i="17" s="1"/>
  <c r="I876" i="17"/>
  <c r="N876" i="17" s="1"/>
  <c r="I877" i="17"/>
  <c r="N877" i="17" s="1"/>
  <c r="I878" i="17"/>
  <c r="N878" i="17" s="1"/>
  <c r="I879" i="17"/>
  <c r="N879" i="17" s="1"/>
  <c r="I880" i="17"/>
  <c r="N880" i="17" s="1"/>
  <c r="I881" i="17"/>
  <c r="N881" i="17" s="1"/>
  <c r="I882" i="17"/>
  <c r="N882" i="17" s="1"/>
  <c r="I883" i="17"/>
  <c r="N883" i="17" s="1"/>
  <c r="I884" i="17"/>
  <c r="N884" i="17" s="1"/>
  <c r="I885" i="17"/>
  <c r="I886" i="17"/>
  <c r="I887" i="17"/>
  <c r="N887" i="17" s="1"/>
  <c r="I888" i="17"/>
  <c r="N888" i="17" s="1"/>
  <c r="I889" i="17"/>
  <c r="N889" i="17" s="1"/>
  <c r="I890" i="17"/>
  <c r="N890" i="17" s="1"/>
  <c r="I891" i="17"/>
  <c r="N891" i="17" s="1"/>
  <c r="I892" i="17"/>
  <c r="N892" i="17" s="1"/>
  <c r="I893" i="17"/>
  <c r="I894" i="17"/>
  <c r="I895" i="17"/>
  <c r="N895" i="17" s="1"/>
  <c r="I896" i="17"/>
  <c r="N896" i="17" s="1"/>
  <c r="I897" i="17"/>
  <c r="I898" i="17"/>
  <c r="I899" i="17"/>
  <c r="N899" i="17" s="1"/>
  <c r="I900" i="17"/>
  <c r="N900" i="17" s="1"/>
  <c r="I901" i="17"/>
  <c r="N901" i="17" s="1"/>
  <c r="I902" i="17"/>
  <c r="I903" i="17"/>
  <c r="N903" i="17" s="1"/>
  <c r="I904" i="17"/>
  <c r="N904" i="17" s="1"/>
  <c r="I905" i="17"/>
  <c r="N905" i="17" s="1"/>
  <c r="I906" i="17"/>
  <c r="N906" i="17" s="1"/>
  <c r="I907" i="17"/>
  <c r="N907" i="17" s="1"/>
  <c r="I908" i="17"/>
  <c r="N908" i="17" s="1"/>
  <c r="I909" i="17"/>
  <c r="N909" i="17" s="1"/>
  <c r="I910" i="17"/>
  <c r="N910" i="17" s="1"/>
  <c r="I911" i="17"/>
  <c r="N911" i="17" s="1"/>
  <c r="I912" i="17"/>
  <c r="N912" i="17" s="1"/>
  <c r="I913" i="17"/>
  <c r="N913" i="17" s="1"/>
  <c r="I914" i="17"/>
  <c r="N914" i="17" s="1"/>
  <c r="I915" i="17"/>
  <c r="N915" i="17" s="1"/>
  <c r="I916" i="17"/>
  <c r="N916" i="17" s="1"/>
  <c r="I917" i="17"/>
  <c r="I918" i="17"/>
  <c r="I919" i="17"/>
  <c r="N919" i="17" s="1"/>
  <c r="I920" i="17"/>
  <c r="N920" i="17" s="1"/>
  <c r="I921" i="17"/>
  <c r="N921" i="17" s="1"/>
  <c r="I922" i="17"/>
  <c r="N922" i="17" s="1"/>
  <c r="I923" i="17"/>
  <c r="N923" i="17" s="1"/>
  <c r="I924" i="17"/>
  <c r="N924" i="17" s="1"/>
  <c r="I925" i="17"/>
  <c r="I926" i="17"/>
  <c r="I927" i="17"/>
  <c r="N927" i="17" s="1"/>
  <c r="I928" i="17"/>
  <c r="N928" i="17" s="1"/>
  <c r="I929" i="17"/>
  <c r="I930" i="17"/>
  <c r="I931" i="17"/>
  <c r="N931" i="17" s="1"/>
  <c r="I932" i="17"/>
  <c r="N932" i="17" s="1"/>
  <c r="I933" i="17"/>
  <c r="N933" i="17" s="1"/>
  <c r="I934" i="17"/>
  <c r="I935" i="17"/>
  <c r="N935" i="17" s="1"/>
  <c r="I936" i="17"/>
  <c r="N936" i="17" s="1"/>
  <c r="I937" i="17"/>
  <c r="N937" i="17" s="1"/>
  <c r="I938" i="17"/>
  <c r="N938" i="17" s="1"/>
  <c r="I939" i="17"/>
  <c r="N939" i="17" s="1"/>
  <c r="I940" i="17"/>
  <c r="N940" i="17" s="1"/>
  <c r="I941" i="17"/>
  <c r="N941" i="17" s="1"/>
  <c r="I942" i="17"/>
  <c r="N942" i="17" s="1"/>
  <c r="I943" i="17"/>
  <c r="N943" i="17" s="1"/>
  <c r="I944" i="17"/>
  <c r="N944" i="17" s="1"/>
  <c r="I945" i="17"/>
  <c r="N945" i="17" s="1"/>
  <c r="I946" i="17"/>
  <c r="N946" i="17" s="1"/>
  <c r="I947" i="17"/>
  <c r="N947" i="17" s="1"/>
  <c r="I948" i="17"/>
  <c r="N948" i="17" s="1"/>
  <c r="I949" i="17"/>
  <c r="I950" i="17"/>
  <c r="I951" i="17"/>
  <c r="N951" i="17" s="1"/>
  <c r="I952" i="17"/>
  <c r="N952" i="17" s="1"/>
  <c r="I953" i="17"/>
  <c r="N953" i="17" s="1"/>
  <c r="I954" i="17"/>
  <c r="N954" i="17" s="1"/>
  <c r="I955" i="17"/>
  <c r="N955" i="17" s="1"/>
  <c r="I956" i="17"/>
  <c r="N956" i="17" s="1"/>
  <c r="I957" i="17"/>
  <c r="I958" i="17"/>
  <c r="I959" i="17"/>
  <c r="N959" i="17" s="1"/>
  <c r="I960" i="17"/>
  <c r="N960" i="17" s="1"/>
  <c r="I961" i="17"/>
  <c r="I962" i="17"/>
  <c r="I963" i="17"/>
  <c r="N963" i="17" s="1"/>
  <c r="I964" i="17"/>
  <c r="N964" i="17" s="1"/>
  <c r="I965" i="17"/>
  <c r="N965" i="17" s="1"/>
  <c r="I966" i="17"/>
  <c r="I967" i="17"/>
  <c r="N967" i="17" s="1"/>
  <c r="I968" i="17"/>
  <c r="N968" i="17" s="1"/>
  <c r="I969" i="17"/>
  <c r="N969" i="17" s="1"/>
  <c r="I970" i="17"/>
  <c r="N970" i="17" s="1"/>
  <c r="I971" i="17"/>
  <c r="N971" i="17" s="1"/>
  <c r="I972" i="17"/>
  <c r="N972" i="17" s="1"/>
  <c r="I973" i="17"/>
  <c r="N973" i="17" s="1"/>
  <c r="I974" i="17"/>
  <c r="N974" i="17" s="1"/>
  <c r="I975" i="17"/>
  <c r="N975" i="17" s="1"/>
  <c r="I976" i="17"/>
  <c r="N976" i="17" s="1"/>
  <c r="I977" i="17"/>
  <c r="N977" i="17" s="1"/>
  <c r="I978" i="17"/>
  <c r="N978" i="17" s="1"/>
  <c r="I979" i="17"/>
  <c r="N979" i="17" s="1"/>
  <c r="I980" i="17"/>
  <c r="N980" i="17" s="1"/>
  <c r="I981" i="17"/>
  <c r="I982" i="17"/>
  <c r="I983" i="17"/>
  <c r="N983" i="17" s="1"/>
  <c r="I984" i="17"/>
  <c r="N984" i="17" s="1"/>
  <c r="I985" i="17"/>
  <c r="N985" i="17" s="1"/>
  <c r="I986" i="17"/>
  <c r="N986" i="17" s="1"/>
  <c r="I987" i="17"/>
  <c r="N987" i="17" s="1"/>
  <c r="I988" i="17"/>
  <c r="N988" i="17" s="1"/>
  <c r="I989" i="17"/>
  <c r="I990" i="17"/>
  <c r="I991" i="17"/>
  <c r="N991" i="17" s="1"/>
  <c r="I992" i="17"/>
  <c r="I993" i="17"/>
  <c r="I994" i="17"/>
  <c r="N994" i="17" s="1"/>
  <c r="I995" i="17"/>
  <c r="N995" i="17" s="1"/>
  <c r="I996" i="17"/>
  <c r="N996" i="17" s="1"/>
  <c r="I997" i="17"/>
  <c r="I998" i="17"/>
  <c r="I999" i="17"/>
  <c r="I1000" i="17"/>
  <c r="I1001" i="17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<sst xmlns="http://schemas.openxmlformats.org/spreadsheetml/2006/main" count="11072" uniqueCount="6210">
  <si>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</si>
  <si>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</si>
  <si>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</si>
  <si>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</si>
  <si>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</si>
  <si>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</si>
  <si>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</si>
  <si>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</si>
  <si>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</si>
  <si>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</si>
  <si>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</si>
  <si>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</si>
  <si>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</si>
  <si>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</si>
  <si>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</si>
  <si>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</si>
  <si>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</si>
  <si>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</si>
  <si>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</si>
  <si>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</si>
  <si>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</si>
  <si>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</si>
  <si>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</si>
  <si>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</si>
  <si>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</si>
  <si>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</si>
  <si>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</si>
  <si>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</si>
  <si>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</si>
  <si>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</si>
  <si>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</si>
  <si>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</si>
  <si>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</si>
  <si>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</si>
  <si>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</si>
  <si>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</si>
  <si>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</si>
  <si>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</si>
  <si>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</si>
  <si>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</si>
  <si>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</si>
  <si>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</si>
  <si>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</si>
  <si>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</si>
  <si>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</si>
  <si>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</si>
  <si>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</si>
  <si>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</si>
  <si>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</si>
  <si>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</si>
  <si>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</si>
  <si>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</si>
  <si>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</si>
  <si>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</si>
  <si>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</si>
  <si>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</si>
  <si>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</si>
  <si>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</si>
  <si>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</si>
  <si>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</si>
  <si>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</si>
  <si>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</si>
  <si>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</si>
  <si>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</si>
  <si>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</si>
  <si>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</si>
  <si>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</si>
  <si>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</si>
  <si>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</si>
  <si>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</si>
  <si>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</si>
  <si>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</si>
  <si>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</si>
  <si>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</si>
  <si>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</si>
  <si>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</si>
  <si>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</si>
  <si>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</si>
  <si>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</si>
  <si>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</si>
  <si>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</si>
  <si>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</si>
  <si>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</si>
  <si>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</si>
  <si>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</si>
  <si>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</si>
  <si>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</si>
  <si>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</si>
  <si>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</si>
  <si>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</si>
  <si>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</si>
  <si>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</si>
  <si>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</si>
  <si>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</si>
  <si>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</si>
  <si>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</si>
  <si>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</si>
  <si>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</si>
  <si>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</si>
  <si>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</si>
  <si>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</si>
  <si>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</si>
  <si>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</si>
  <si>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</si>
  <si>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</si>
  <si>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</si>
  <si>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</si>
  <si>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</si>
  <si>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</si>
  <si>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</si>
  <si>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</si>
  <si>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</si>
  <si>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</si>
  <si>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</si>
  <si>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</si>
  <si>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</si>
  <si>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</si>
  <si>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</si>
  <si>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</si>
  <si>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</si>
  <si>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</si>
  <si>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</si>
  <si>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</si>
  <si>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</si>
  <si>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</si>
  <si>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</si>
  <si>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</si>
  <si>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</si>
  <si>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</si>
  <si>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</si>
  <si>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</si>
  <si>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</si>
  <si>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</si>
  <si>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</si>
  <si>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</si>
  <si>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</si>
  <si>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</si>
  <si>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</si>
  <si>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</si>
  <si>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</si>
  <si>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</si>
  <si>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</si>
  <si>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</si>
  <si>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</si>
  <si>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</si>
  <si>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</si>
  <si>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</si>
  <si>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</si>
  <si>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</si>
  <si>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</si>
  <si>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</si>
  <si>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</si>
  <si>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</si>
  <si>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</si>
  <si>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</si>
  <si>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</si>
  <si>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</si>
  <si>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</si>
  <si>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</si>
  <si>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</si>
  <si>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</si>
  <si>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</si>
  <si>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</si>
  <si>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</si>
  <si>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</si>
  <si>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</si>
  <si>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</si>
  <si>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</si>
  <si>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</si>
  <si>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</si>
  <si>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</si>
  <si>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</si>
  <si>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</si>
  <si>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</si>
  <si>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</si>
  <si>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</si>
  <si>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</si>
  <si>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</si>
  <si>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</si>
  <si>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</si>
  <si>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</si>
  <si>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</si>
  <si>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</si>
  <si>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</si>
  <si>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</si>
  <si>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</si>
  <si>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</si>
  <si>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</si>
  <si>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</si>
  <si>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</si>
  <si>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</si>
  <si>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</si>
  <si>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</si>
  <si>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</si>
  <si>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</si>
  <si>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</si>
  <si>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</si>
  <si>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</si>
  <si>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</si>
  <si>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</si>
  <si>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</si>
  <si>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</si>
  <si>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</si>
  <si>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</si>
  <si>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</si>
  <si>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</si>
  <si>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</si>
  <si>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</si>
  <si>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</si>
  <si>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</si>
  <si>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</si>
  <si>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</si>
  <si>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</si>
  <si>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</si>
  <si>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</si>
  <si>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</si>
  <si>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</si>
  <si>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</si>
  <si>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</si>
  <si>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</si>
  <si>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</si>
  <si>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</si>
  <si>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</si>
  <si>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</si>
  <si>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</si>
  <si>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</si>
  <si>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</si>
  <si>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</si>
  <si>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</si>
  <si>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</si>
  <si>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</si>
  <si>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</si>
  <si>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</si>
  <si>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</si>
  <si>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</si>
  <si>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</si>
  <si>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</si>
  <si>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</si>
  <si>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</si>
  <si>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</si>
  <si>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</si>
  <si>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</si>
  <si>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</si>
  <si>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</si>
  <si>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</si>
  <si>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</si>
  <si>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</si>
  <si>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</si>
  <si>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</si>
  <si>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</si>
  <si>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</si>
  <si>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</si>
  <si>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</si>
  <si>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</si>
  <si>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</si>
  <si>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</si>
  <si>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</si>
  <si>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</si>
  <si>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</si>
  <si>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</si>
  <si>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</si>
  <si>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</si>
  <si>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</si>
  <si>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</si>
  <si>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</si>
  <si>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</si>
  <si>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</si>
  <si>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</si>
  <si>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</si>
  <si>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</si>
  <si>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</si>
  <si>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</si>
  <si>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</si>
  <si>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</si>
  <si>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</si>
  <si>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</si>
  <si>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</si>
  <si>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</si>
  <si>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</si>
  <si>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</si>
  <si>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</si>
  <si>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</si>
  <si>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</si>
  <si>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</si>
  <si>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</si>
  <si>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</si>
  <si>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</si>
  <si>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</si>
  <si>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</si>
  <si>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</si>
  <si>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</si>
  <si>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</si>
  <si>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</si>
  <si>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</si>
  <si>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</si>
  <si>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</si>
  <si>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</si>
  <si>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</si>
  <si>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</si>
  <si>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</si>
  <si>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</si>
  <si>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</si>
  <si>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</si>
  <si>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</si>
  <si>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</si>
  <si>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</si>
  <si>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</si>
  <si>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</si>
  <si>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</si>
  <si>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</si>
  <si>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</si>
  <si>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</si>
  <si>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</si>
  <si>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</si>
  <si>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</si>
  <si>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</si>
  <si>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</si>
  <si>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</si>
  <si>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</si>
  <si>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</si>
  <si>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</si>
  <si>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</si>
  <si>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</si>
  <si>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</si>
  <si>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</si>
  <si>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</si>
  <si>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</si>
  <si>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</si>
  <si>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</si>
  <si>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</si>
  <si>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</si>
  <si>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</si>
  <si>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</si>
  <si>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</si>
  <si>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</si>
  <si>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</si>
  <si>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</si>
  <si>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</si>
  <si>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</si>
  <si>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</si>
  <si>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</si>
  <si>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</si>
  <si>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</si>
  <si>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</si>
  <si>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</si>
  <si>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</si>
  <si>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</si>
  <si>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</si>
  <si>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</si>
  <si>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</si>
  <si>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</si>
  <si>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</si>
  <si>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</si>
  <si>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</si>
  <si>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</si>
  <si>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</si>
  <si>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</si>
  <si>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</si>
  <si>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</si>
  <si>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</si>
  <si>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</si>
  <si>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</si>
  <si>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</si>
  <si>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</si>
  <si>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</si>
  <si>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</si>
  <si>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</si>
  <si>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</si>
  <si>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</si>
  <si>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</si>
  <si>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</si>
  <si>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</si>
  <si>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</si>
  <si>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</si>
  <si>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</si>
  <si>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</si>
  <si>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</si>
  <si>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</si>
  <si>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</si>
  <si>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</si>
  <si>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</si>
  <si>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</si>
  <si>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</si>
  <si>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</si>
  <si>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</si>
  <si>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</si>
  <si>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</si>
  <si>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</si>
  <si>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</si>
  <si>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</si>
  <si>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</si>
  <si>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</si>
  <si>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</si>
  <si>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</si>
  <si>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</si>
  <si>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</si>
  <si>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</si>
  <si>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</si>
  <si>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</si>
  <si>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</si>
  <si>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</si>
  <si>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</si>
  <si>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</si>
  <si>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</si>
  <si>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</si>
  <si>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</si>
  <si>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</si>
  <si>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</si>
  <si>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</si>
  <si>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</si>
  <si>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</si>
  <si>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</si>
  <si>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</si>
  <si>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</si>
  <si>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</si>
  <si>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</si>
  <si>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</si>
  <si>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</si>
  <si>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</si>
  <si>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</si>
  <si>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</si>
  <si>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</si>
  <si>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</si>
  <si>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</si>
  <si>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</si>
  <si>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</si>
  <si>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</si>
  <si>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</si>
  <si>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</si>
  <si>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</si>
  <si>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</si>
  <si>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</si>
  <si>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</si>
  <si>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</si>
  <si>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</si>
  <si>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</si>
  <si>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</si>
  <si>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</si>
  <si>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</si>
  <si>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</si>
  <si>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</si>
  <si>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</si>
  <si>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</si>
  <si>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</si>
  <si>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</si>
  <si>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</si>
  <si>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</si>
  <si>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</si>
  <si>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</si>
  <si>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</si>
  <si>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</si>
  <si>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</si>
  <si>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</si>
  <si>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</si>
  <si>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</si>
  <si>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</si>
  <si>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</si>
  <si>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</si>
  <si>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</si>
  <si>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</si>
  <si>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</si>
  <si>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</si>
  <si>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</si>
  <si>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</si>
  <si>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</si>
  <si>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</si>
  <si>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</si>
  <si>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</si>
  <si>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</si>
  <si>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</si>
  <si>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</si>
  <si>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</si>
  <si>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</si>
  <si>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</si>
  <si>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</si>
  <si>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</si>
  <si>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</si>
  <si>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</si>
  <si>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</si>
  <si>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</si>
  <si>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</si>
  <si>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</si>
  <si>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</si>
  <si>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</si>
  <si>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</si>
  <si>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</si>
  <si>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</si>
  <si>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</si>
  <si>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</si>
  <si>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</si>
  <si>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</si>
  <si>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</si>
  <si>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</si>
  <si>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</si>
  <si>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</si>
  <si>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</si>
  <si>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</si>
  <si>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</si>
  <si>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</si>
  <si>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</si>
  <si>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</si>
  <si>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</si>
  <si>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</si>
  <si>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</si>
  <si>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</si>
  <si>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</si>
  <si>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</si>
  <si>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</si>
  <si>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</si>
  <si>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</si>
  <si>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</si>
  <si>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</si>
  <si>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</si>
  <si>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</si>
  <si>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</si>
  <si>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</si>
  <si>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</si>
  <si>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</si>
  <si>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</si>
  <si>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</si>
  <si>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</si>
  <si>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</si>
  <si>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</si>
  <si>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</si>
  <si>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</si>
  <si>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</si>
  <si>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</si>
  <si>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</si>
  <si>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</si>
  <si>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</si>
  <si>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</si>
  <si>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</si>
  <si>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</si>
  <si>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</si>
  <si>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</si>
  <si>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</si>
  <si>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</si>
  <si>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</si>
  <si>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</si>
  <si>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</si>
  <si>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</si>
  <si>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</si>
  <si>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</si>
  <si>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</si>
  <si>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</si>
  <si>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</si>
  <si>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</si>
  <si>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</si>
  <si>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</si>
  <si>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</si>
  <si>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</si>
  <si>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</si>
  <si>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</si>
  <si>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</si>
  <si>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</si>
  <si>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</si>
  <si>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</si>
  <si>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</si>
  <si>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</si>
  <si>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</si>
  <si>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</si>
  <si>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</si>
  <si>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</si>
  <si>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</si>
  <si>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</si>
  <si>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</si>
  <si>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</si>
  <si>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</si>
  <si>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</si>
  <si>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</si>
  <si>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</si>
  <si>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</si>
  <si>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</si>
  <si>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</si>
  <si>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</si>
  <si>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</si>
  <si>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</si>
  <si>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</si>
  <si>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</si>
  <si>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</si>
  <si>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</si>
  <si>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</si>
  <si>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</si>
  <si>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</si>
  <si>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</si>
  <si>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</si>
  <si>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</si>
  <si>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</si>
  <si>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</si>
  <si>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</si>
  <si>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</si>
  <si>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</si>
  <si>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</si>
  <si>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</si>
  <si>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</si>
  <si>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</si>
  <si>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</si>
  <si>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</si>
  <si>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</si>
  <si>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</si>
  <si>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</si>
  <si>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</si>
  <si>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</si>
  <si>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</si>
  <si>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</si>
  <si>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</si>
  <si>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</si>
  <si>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</si>
  <si>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</si>
  <si>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</si>
  <si>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</si>
  <si>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</si>
  <si>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</si>
  <si>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</si>
  <si>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</si>
  <si>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</si>
  <si>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</si>
  <si>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</si>
  <si>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</si>
  <si>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</si>
  <si>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</si>
  <si>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</si>
  <si>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</si>
  <si>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</si>
  <si>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</si>
  <si>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</si>
  <si>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</si>
  <si>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</si>
  <si>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</si>
  <si>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</si>
  <si>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</si>
  <si>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</si>
  <si>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</si>
  <si>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</si>
  <si>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</si>
  <si>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</si>
  <si>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</si>
  <si>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</si>
  <si>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</si>
  <si>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</si>
  <si>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</si>
  <si>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</si>
  <si>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</si>
  <si>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</si>
  <si>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</si>
  <si>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</si>
  <si>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</si>
  <si>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</si>
  <si>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</si>
  <si>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</si>
  <si>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</si>
  <si>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</si>
  <si>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</si>
  <si>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</si>
  <si>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</si>
  <si>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</si>
  <si>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</si>
  <si>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</si>
  <si>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</si>
  <si>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</si>
  <si>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</si>
  <si>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</si>
  <si>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</si>
  <si>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</si>
  <si>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</si>
  <si>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</si>
  <si>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</si>
  <si>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</si>
  <si>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</si>
  <si>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</si>
  <si>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</si>
  <si>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</si>
  <si>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</si>
  <si>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</si>
  <si>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</si>
  <si>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</si>
  <si>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</si>
  <si>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</si>
  <si>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</si>
  <si>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</si>
  <si>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</si>
  <si>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</si>
  <si>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</si>
  <si>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</si>
  <si>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</si>
  <si>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</si>
  <si>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</si>
  <si>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</si>
  <si>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</si>
  <si>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</si>
  <si>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</si>
  <si>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</si>
  <si>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</si>
  <si>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</si>
  <si>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</si>
  <si>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</si>
  <si>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</si>
  <si>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</si>
  <si>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</si>
  <si>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</si>
  <si>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</si>
  <si>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</si>
  <si>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</si>
  <si>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</si>
  <si>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</si>
  <si>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</si>
  <si>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</si>
  <si>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</si>
  <si>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</si>
  <si>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</si>
  <si>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</si>
  <si>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</si>
  <si>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</si>
  <si>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</si>
  <si>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</si>
  <si>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</si>
  <si>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</si>
  <si>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</si>
  <si>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</si>
  <si>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</si>
  <si>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</si>
  <si>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</si>
  <si>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</si>
  <si>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</si>
  <si>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</si>
  <si>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</si>
  <si>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</si>
  <si>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</si>
  <si>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</si>
  <si>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</si>
  <si>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</si>
  <si>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</si>
  <si>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</si>
  <si>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</si>
  <si>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</si>
  <si>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</si>
  <si>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</si>
  <si>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</si>
  <si>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</si>
  <si>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</si>
  <si>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</si>
  <si>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</si>
  <si>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</si>
  <si>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</si>
  <si>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</si>
  <si>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</si>
  <si>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</si>
  <si>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</si>
  <si>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</si>
  <si>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</si>
  <si>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</si>
  <si>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</si>
  <si>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</si>
  <si>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</si>
  <si>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</si>
  <si>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</si>
  <si>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</si>
  <si>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</si>
  <si>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</si>
  <si>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</si>
  <si>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</si>
  <si>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</si>
  <si>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</si>
  <si>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</si>
  <si>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</si>
  <si>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</si>
  <si>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</si>
  <si>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</si>
  <si>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</si>
  <si>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</si>
  <si>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</si>
  <si>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</si>
  <si>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</si>
  <si>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</si>
  <si>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</si>
  <si>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</si>
  <si>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</si>
  <si>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</si>
  <si>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</si>
  <si>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</si>
  <si>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</si>
  <si>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</si>
  <si>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</si>
  <si>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</si>
  <si>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</si>
  <si>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</si>
  <si>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</si>
  <si>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</si>
  <si>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</si>
  <si>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</si>
  <si>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</si>
  <si>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</si>
  <si>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</si>
  <si>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</si>
  <si>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</si>
  <si>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</si>
  <si>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</si>
  <si>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</si>
  <si>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</si>
  <si>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</si>
  <si>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</si>
  <si>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</si>
  <si>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</si>
  <si>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</si>
  <si>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</si>
  <si>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</si>
  <si>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</si>
  <si>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</si>
  <si>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</si>
  <si>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</si>
  <si>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</si>
  <si>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</si>
  <si>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</si>
  <si>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</si>
  <si>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</si>
  <si>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</si>
  <si>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</si>
  <si>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</si>
  <si>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</si>
  <si>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</si>
  <si>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</si>
  <si>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</si>
  <si>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</si>
  <si>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</si>
  <si>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</si>
  <si>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</si>
  <si>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</si>
  <si>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</si>
  <si>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</si>
  <si>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</si>
  <si>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</si>
  <si>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</si>
  <si>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</si>
  <si>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</si>
  <si>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</si>
  <si>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</si>
  <si>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</si>
  <si>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</si>
  <si>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</si>
  <si>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</si>
  <si>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</si>
  <si>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</si>
  <si>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</si>
  <si>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</si>
  <si>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</si>
  <si>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</si>
  <si>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</si>
  <si>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</si>
  <si>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</si>
  <si>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</si>
  <si>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</si>
  <si>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</si>
  <si>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</si>
  <si>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</si>
  <si>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</si>
  <si>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</si>
  <si>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</si>
  <si>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</si>
  <si>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</si>
  <si>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</si>
  <si>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</si>
  <si>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</si>
  <si>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</si>
  <si>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</si>
  <si>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</si>
  <si>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</si>
  <si>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</si>
  <si>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</si>
  <si>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</si>
  <si>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</si>
  <si>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</si>
  <si>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</si>
  <si>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</si>
  <si>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</si>
  <si>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</si>
  <si>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</si>
  <si>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</si>
  <si>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</si>
  <si>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</si>
  <si>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</si>
  <si>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</si>
  <si>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</si>
  <si>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</si>
  <si>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</si>
  <si>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</si>
  <si>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</si>
  <si>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</si>
  <si>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</si>
  <si>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</si>
  <si>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</si>
  <si>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</si>
  <si>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</si>
  <si>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</si>
  <si>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</si>
  <si>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</si>
  <si>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</si>
  <si>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</si>
  <si>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</si>
  <si>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</si>
  <si>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</si>
  <si>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</si>
  <si>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</si>
  <si>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</si>
  <si>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</si>
  <si>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</si>
  <si>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</si>
  <si>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</si>
  <si>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</si>
  <si>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</si>
  <si>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</si>
  <si>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</si>
  <si>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</si>
  <si>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</si>
  <si>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</si>
  <si>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</si>
  <si>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</si>
  <si>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</si>
  <si>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</si>
  <si>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</si>
  <si>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</si>
  <si>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</si>
  <si>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</si>
  <si>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</si>
  <si>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</si>
  <si>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</si>
  <si>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</si>
  <si>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</si>
  <si>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</si>
  <si>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</si>
  <si>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</si>
  <si>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</si>
  <si>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</si>
  <si>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</si>
  <si>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</si>
  <si>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</si>
  <si>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</si>
  <si>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</si>
  <si>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</si>
  <si>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</si>
  <si>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</si>
  <si>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</si>
  <si>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</si>
  <si>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</si>
  <si>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</si>
  <si>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</si>
  <si>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</si>
  <si>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</si>
  <si>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</si>
  <si>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</si>
  <si>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</si>
  <si>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</si>
  <si>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</si>
  <si>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</si>
  <si>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</si>
  <si>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</si>
  <si>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</si>
  <si>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</si>
  <si>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</si>
  <si>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</si>
  <si>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</si>
  <si>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</si>
  <si>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</si>
  <si>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</si>
  <si>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</si>
  <si>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</si>
  <si>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</si>
  <si>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</si>
  <si>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</si>
  <si>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</si>
  <si>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</si>
  <si>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</si>
  <si>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</si>
  <si>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</si>
  <si>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</si>
  <si>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</si>
  <si>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</si>
  <si>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</si>
  <si>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</si>
  <si>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</si>
  <si>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</si>
  <si>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</si>
  <si>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</si>
  <si>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</si>
  <si>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</si>
  <si>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</si>
  <si>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</si>
  <si>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</si>
  <si>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</si>
  <si>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</si>
  <si>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</si>
  <si>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</si>
  <si>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</si>
  <si>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</si>
  <si>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</si>
  <si>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</si>
  <si>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</si>
  <si>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</si>
  <si>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</si>
  <si>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</si>
  <si>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</si>
  <si>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</si>
  <si>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</si>
  <si>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</si>
  <si>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</si>
  <si>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</si>
  <si>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</si>
  <si>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</si>
  <si>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</si>
  <si>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</si>
  <si>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</si>
  <si>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</si>
  <si>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</si>
  <si>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</si>
  <si>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</si>
  <si>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</si>
  <si>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</si>
  <si>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</si>
  <si>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</si>
  <si>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</si>
  <si>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</si>
  <si>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</si>
  <si>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</si>
  <si>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</si>
  <si>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</si>
  <si>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</si>
  <si>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</si>
  <si>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</si>
  <si>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</si>
  <si>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</si>
  <si>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</si>
  <si>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</si>
  <si>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</si>
  <si>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</si>
  <si>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</si>
  <si>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</si>
  <si>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</si>
  <si>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</si>
  <si>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</si>
  <si>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</si>
  <si>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</si>
  <si>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</si>
  <si>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</si>
  <si>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</si>
  <si>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</si>
  <si>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</si>
  <si>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</si>
  <si>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</si>
  <si>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</si>
  <si>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</si>
  <si>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</si>
  <si>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</si>
  <si>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</si>
  <si>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</si>
  <si>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</si>
  <si>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</si>
  <si>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</si>
  <si>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</si>
  <si>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</si>
  <si>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</si>
  <si>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</si>
  <si>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</si>
  <si>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</si>
  <si>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</si>
  <si>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</si>
  <si>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</si>
  <si>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</si>
  <si>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</si>
  <si>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</si>
  <si>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</si>
  <si>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</si>
  <si>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</si>
  <si>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</si>
  <si>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</si>
  <si>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</si>
  <si>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</si>
  <si>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</si>
  <si>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</si>
  <si>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</si>
  <si>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</si>
  <si>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</si>
  <si>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</si>
  <si>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</si>
  <si>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</si>
  <si>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</si>
  <si>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</si>
  <si>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</si>
  <si>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</si>
  <si>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</si>
  <si>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</si>
  <si>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</si>
  <si>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</si>
  <si>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</si>
  <si>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</si>
  <si>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</si>
  <si>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</si>
  <si>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</si>
  <si>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</si>
  <si>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</si>
  <si>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</si>
  <si>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</si>
  <si>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</si>
  <si>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</si>
  <si>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</si>
  <si>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</si>
  <si>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</si>
  <si>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</si>
  <si>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</si>
  <si>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</si>
  <si>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</si>
  <si>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</si>
  <si>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</si>
  <si>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</si>
  <si>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</si>
  <si>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</si>
  <si>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</si>
  <si>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</si>
  <si>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</si>
  <si>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</si>
  <si>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</si>
  <si>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</si>
  <si>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</si>
  <si>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</si>
  <si>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</si>
  <si>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</si>
  <si>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</si>
  <si>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</si>
  <si>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</si>
  <si>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</si>
  <si>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</si>
  <si>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</si>
  <si>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</si>
  <si>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</si>
  <si>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</si>
  <si>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</si>
  <si>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</si>
  <si>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</si>
  <si>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</si>
  <si>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</si>
  <si>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</si>
  <si>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</si>
  <si>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</si>
  <si>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</si>
  <si>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</si>
  <si>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</si>
  <si>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</si>
  <si>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</si>
  <si>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</si>
  <si>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</si>
  <si>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</si>
  <si>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</si>
  <si>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</si>
  <si>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</si>
  <si>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</si>
  <si>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</si>
  <si>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</si>
  <si>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</si>
  <si>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</si>
  <si>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</si>
  <si>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</si>
  <si>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</si>
  <si>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</si>
  <si>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</si>
  <si>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</si>
  <si>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</si>
  <si>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</si>
  <si>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</si>
  <si>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</si>
  <si>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</si>
  <si>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</si>
  <si>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</si>
  <si>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</si>
  <si>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</si>
  <si>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</si>
  <si>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</si>
  <si>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</si>
  <si>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</si>
  <si>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</si>
  <si>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</si>
  <si>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</si>
  <si>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</si>
  <si>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</si>
  <si>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</si>
  <si>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</si>
  <si>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</si>
  <si>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</si>
  <si>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</si>
  <si>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</si>
  <si>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</si>
  <si>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</si>
  <si>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</si>
  <si>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</si>
  <si>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</si>
  <si>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</si>
  <si>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</si>
  <si>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</si>
  <si>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</si>
  <si>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</si>
  <si>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</si>
  <si>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</si>
  <si>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</si>
  <si>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</si>
  <si>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</si>
  <si>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</si>
  <si>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</si>
  <si>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</si>
  <si>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</si>
  <si>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</si>
  <si>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</si>
  <si>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</si>
  <si>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</si>
  <si>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</si>
  <si>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</si>
  <si>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</si>
  <si>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</si>
  <si>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</si>
  <si>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</si>
  <si>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</si>
  <si>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</si>
  <si>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</si>
  <si>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</si>
  <si>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</si>
  <si>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</si>
  <si>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</si>
  <si>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</si>
  <si>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</si>
  <si>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</si>
  <si>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</si>
  <si>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</si>
  <si>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</si>
  <si>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</si>
  <si>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</si>
  <si>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</si>
  <si>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</si>
  <si>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</si>
  <si>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</si>
  <si>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</si>
  <si>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</si>
  <si>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</si>
  <si>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</si>
  <si>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</si>
  <si>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</si>
  <si>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</si>
  <si>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</si>
  <si>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</si>
  <si>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</si>
  <si>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</si>
  <si>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</si>
  <si>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</si>
  <si>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</si>
  <si>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</si>
  <si>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</si>
  <si>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</si>
  <si>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</si>
  <si>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</si>
  <si>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</si>
  <si>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</si>
  <si>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</si>
  <si>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</si>
  <si>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</si>
  <si>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</si>
  <si>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</si>
  <si>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</si>
  <si>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</si>
  <si>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</si>
  <si>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</si>
  <si>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</si>
  <si>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</si>
  <si>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</si>
  <si>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</si>
  <si>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</si>
  <si>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</si>
  <si>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</si>
  <si>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</si>
  <si>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</si>
  <si>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</si>
  <si>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</si>
  <si>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</si>
  <si>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</si>
  <si>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</si>
  <si>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</si>
  <si>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</si>
  <si>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</si>
  <si>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</si>
  <si>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</si>
  <si>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</si>
  <si>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</si>
  <si>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</si>
  <si>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</si>
  <si>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</si>
  <si>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</si>
  <si>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</si>
  <si>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</si>
  <si>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</si>
  <si>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</si>
  <si>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</si>
  <si>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</si>
  <si>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</si>
  <si>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</si>
  <si>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</si>
  <si>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</si>
  <si>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</si>
  <si>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</si>
  <si>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</si>
  <si>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</si>
  <si>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</si>
  <si>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</si>
  <si>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</si>
  <si>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</si>
  <si>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</si>
  <si>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</si>
  <si>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</si>
  <si>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</si>
  <si>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</si>
  <si>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</si>
  <si>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</si>
  <si>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</si>
  <si>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</si>
  <si>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</si>
  <si>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</si>
  <si>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</si>
  <si>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</si>
  <si>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</si>
  <si>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</si>
  <si>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</si>
  <si>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</si>
  <si>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</si>
  <si>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</si>
  <si>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</si>
  <si>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</si>
  <si>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</si>
  <si>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</si>
  <si>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</si>
  <si>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</si>
  <si>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</si>
  <si>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</si>
  <si>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</si>
  <si>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</si>
  <si>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</si>
  <si>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</si>
  <si>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</si>
  <si>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</si>
  <si>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</si>
  <si>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</si>
  <si>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</si>
  <si>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</si>
  <si>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</si>
  <si>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</si>
  <si>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</si>
  <si>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</si>
  <si>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</si>
  <si>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</si>
  <si>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</si>
  <si>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</si>
  <si>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</si>
  <si>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</si>
  <si>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</si>
  <si>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</si>
  <si>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</si>
  <si>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</si>
  <si>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</si>
  <si>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</si>
  <si>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</si>
  <si>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</si>
  <si>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</si>
  <si>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</si>
  <si>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</si>
  <si>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</si>
  <si>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</si>
  <si>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</si>
  <si>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</si>
  <si>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</si>
  <si>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</si>
  <si>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</si>
  <si>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</si>
  <si>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</si>
  <si>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</si>
  <si>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</si>
  <si>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</si>
  <si>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</si>
  <si>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</si>
  <si>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</si>
  <si>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</si>
  <si>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</si>
  <si>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</si>
  <si>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</si>
  <si>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</si>
  <si>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</si>
  <si>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</si>
  <si>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</si>
  <si>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</si>
  <si>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</si>
  <si>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</si>
  <si>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</si>
  <si>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</si>
  <si>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</si>
  <si>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</si>
  <si>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</si>
  <si>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</si>
  <si>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</si>
  <si>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</si>
  <si>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</si>
  <si>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</si>
  <si>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</si>
  <si>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</si>
  <si>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</si>
  <si>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</si>
  <si>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</si>
  <si>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</si>
  <si>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</si>
  <si>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</si>
  <si>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</si>
  <si>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</si>
  <si>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</si>
  <si>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</si>
  <si>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</si>
  <si>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</si>
  <si>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</si>
  <si>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</si>
  <si>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</si>
  <si>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</si>
  <si>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</si>
  <si>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</si>
  <si>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</si>
  <si>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</si>
  <si>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</si>
  <si>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</si>
  <si>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</si>
  <si>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</si>
  <si>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</si>
  <si>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</si>
  <si>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</si>
  <si>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</si>
  <si>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</si>
  <si>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</si>
  <si>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</si>
  <si>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</si>
  <si>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</si>
  <si>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</si>
  <si>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</si>
  <si>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</si>
  <si>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</si>
  <si>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</si>
  <si>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</si>
  <si>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</si>
  <si>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</si>
  <si>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</si>
  <si>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</si>
  <si>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</si>
  <si>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</si>
  <si>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</si>
  <si>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</si>
  <si>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</si>
  <si>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</si>
  <si>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</si>
  <si>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</si>
  <si>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</si>
  <si>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</si>
  <si>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</si>
  <si>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</si>
  <si>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</si>
  <si>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</si>
  <si>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</si>
  <si>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</si>
  <si>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</si>
  <si>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</si>
  <si>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</si>
  <si>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</si>
  <si>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</si>
  <si>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</si>
  <si>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</si>
  <si>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</si>
  <si>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</si>
  <si>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</si>
  <si>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</si>
  <si>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</si>
  <si>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</si>
  <si>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</si>
  <si>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</si>
  <si>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</si>
  <si>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</si>
  <si>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</si>
  <si>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</si>
  <si>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</si>
  <si>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</si>
  <si>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</si>
  <si>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</si>
  <si>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</si>
  <si>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</si>
  <si>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</si>
  <si>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</si>
  <si>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</si>
  <si>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</si>
  <si>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</si>
  <si>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</si>
  <si>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</si>
  <si>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</si>
  <si>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</si>
  <si>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</si>
  <si>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</si>
  <si>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</si>
  <si>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</si>
  <si>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</si>
  <si>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</si>
  <si>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</si>
  <si>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</si>
  <si>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</si>
  <si>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</si>
  <si>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</si>
  <si>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</si>
  <si>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</si>
  <si>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</si>
  <si>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</si>
  <si>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</si>
  <si>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</si>
  <si>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</si>
  <si>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</si>
  <si>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</si>
  <si>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</si>
  <si>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</si>
  <si>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</si>
  <si>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</si>
  <si>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</si>
  <si>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</si>
  <si>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</si>
  <si>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</si>
  <si>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</si>
  <si>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</si>
  <si>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</si>
  <si>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</si>
  <si>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</si>
  <si>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</si>
  <si>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</si>
  <si>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</si>
  <si>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</si>
  <si>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</si>
  <si>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</si>
  <si>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</si>
  <si>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</si>
  <si>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</si>
  <si>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</si>
  <si>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</si>
  <si>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</si>
  <si>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</si>
  <si>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</si>
  <si>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</si>
  <si>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</si>
  <si>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</si>
  <si>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</si>
  <si>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</si>
  <si>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</si>
  <si>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</si>
  <si>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</si>
  <si>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</si>
  <si>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</si>
  <si>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</si>
  <si>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</si>
  <si>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</si>
  <si>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</si>
  <si>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</si>
  <si>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</si>
  <si>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</si>
  <si>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</si>
  <si>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</si>
  <si>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</si>
  <si>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</si>
  <si>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</si>
  <si>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</si>
  <si>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</si>
  <si>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</si>
  <si>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</si>
  <si>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</si>
  <si>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</si>
  <si>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</si>
  <si>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</si>
  <si>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</si>
  <si>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</si>
  <si>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</si>
  <si>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</si>
  <si>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</si>
  <si>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</si>
  <si>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</si>
  <si>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</si>
  <si>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</si>
  <si>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</si>
  <si>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</si>
  <si>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</si>
  <si>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</si>
  <si>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</si>
  <si>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</si>
  <si>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</si>
  <si>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</si>
  <si>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</si>
  <si>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</si>
  <si>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</si>
  <si>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</si>
  <si>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</si>
  <si>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</si>
  <si>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</si>
  <si>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</si>
  <si>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</si>
  <si>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</si>
  <si>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</si>
  <si>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</si>
  <si>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</si>
  <si>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</si>
  <si>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</si>
  <si>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</si>
  <si>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</si>
  <si>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</si>
  <si>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</si>
  <si>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</si>
  <si>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</si>
  <si>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</si>
  <si>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</si>
  <si>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</si>
  <si>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</si>
  <si>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</si>
  <si>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</si>
  <si>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</si>
  <si>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</si>
  <si>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</si>
  <si>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</si>
  <si>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</si>
  <si>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</si>
  <si>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</si>
  <si>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</si>
  <si>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</si>
  <si>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</si>
  <si>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</si>
  <si>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</si>
  <si>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</si>
  <si>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</si>
  <si>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</si>
  <si>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</si>
  <si>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</si>
  <si>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</si>
  <si>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</si>
  <si>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</si>
  <si>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</si>
  <si>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</si>
  <si>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</si>
  <si>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</si>
  <si>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</si>
  <si>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</si>
  <si>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</si>
  <si>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</si>
  <si>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</si>
  <si>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</si>
  <si>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</si>
  <si>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</si>
  <si>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</si>
  <si>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</si>
  <si>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</si>
  <si>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</si>
  <si>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</si>
  <si>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</si>
  <si>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</si>
  <si>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</si>
  <si>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</si>
  <si>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</si>
  <si>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</si>
  <si>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</si>
  <si>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</si>
  <si>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</si>
  <si>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</si>
  <si>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</si>
  <si>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</si>
  <si>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</si>
  <si>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</si>
  <si>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</si>
  <si>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</si>
  <si>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</si>
  <si>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</si>
  <si>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</si>
  <si>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</si>
  <si>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</si>
  <si>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</si>
  <si>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</si>
  <si>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</si>
  <si>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</si>
  <si>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</si>
  <si>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</si>
  <si>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</si>
  <si>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</si>
  <si>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</si>
  <si>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</si>
  <si>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</si>
  <si>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</si>
  <si>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</si>
  <si>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</si>
  <si>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</si>
  <si>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</si>
  <si>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</si>
  <si>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</si>
  <si>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</si>
  <si>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</si>
  <si>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</si>
  <si>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</si>
  <si>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</si>
  <si>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</si>
  <si>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</si>
  <si>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</si>
  <si>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</si>
  <si>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</si>
  <si>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</si>
  <si>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</si>
  <si>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</si>
  <si>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</si>
  <si>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</si>
  <si>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</si>
  <si>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</si>
  <si>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</si>
  <si>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</si>
  <si>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</si>
  <si>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</si>
  <si>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</si>
  <si>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</si>
  <si>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</si>
  <si>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</si>
  <si>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</si>
  <si>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</si>
  <si>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</si>
  <si>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</si>
  <si>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</si>
  <si>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</si>
  <si>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</si>
  <si>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</si>
  <si>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</si>
  <si>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</si>
  <si>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</si>
  <si>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</si>
  <si>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</si>
  <si>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</si>
  <si>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</si>
  <si>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</si>
  <si>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</si>
  <si>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</si>
  <si>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</si>
  <si>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</si>
  <si>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</si>
  <si>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</si>
  <si>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</si>
  <si>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</si>
  <si>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</si>
  <si>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</si>
  <si>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</si>
  <si>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</si>
  <si>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</si>
  <si>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</si>
  <si>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</si>
  <si>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</si>
  <si>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</si>
  <si>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</si>
  <si>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</si>
  <si>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</si>
  <si>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</si>
  <si>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</si>
  <si>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</si>
  <si>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</si>
  <si>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</si>
  <si>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</si>
  <si>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</si>
  <si>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</si>
  <si>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</si>
  <si>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</si>
  <si>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</si>
  <si>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</si>
  <si>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</si>
  <si>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</si>
  <si>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</si>
  <si>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</si>
  <si>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</si>
  <si>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</si>
  <si>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</si>
  <si>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</si>
  <si>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</si>
  <si>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</si>
  <si>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</si>
  <si>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</si>
  <si>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</si>
  <si>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</si>
  <si>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</si>
  <si>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</si>
  <si>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</si>
  <si>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</si>
  <si>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</si>
  <si>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</si>
  <si>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</si>
  <si>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</si>
  <si>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</si>
  <si>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</si>
  <si>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</si>
  <si>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</si>
  <si>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</si>
  <si>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</si>
  <si>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</si>
  <si>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</si>
  <si>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</si>
  <si>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</si>
  <si>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</si>
  <si>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</si>
  <si>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</si>
  <si>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</si>
  <si>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</si>
  <si>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</si>
  <si>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</si>
  <si>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</si>
  <si>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</si>
  <si>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</si>
  <si>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</si>
  <si>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</si>
  <si>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</si>
  <si>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</si>
  <si>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</si>
  <si>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</si>
  <si>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</si>
  <si>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</si>
  <si>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</si>
  <si>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</si>
  <si>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</si>
  <si>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</si>
  <si>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</si>
  <si>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</si>
  <si>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</si>
  <si>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</si>
  <si>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</si>
  <si>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</si>
  <si>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</si>
  <si>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</si>
  <si>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</si>
  <si>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</si>
  <si>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</si>
  <si>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</si>
  <si>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</si>
  <si>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</si>
  <si>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</si>
  <si>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</si>
  <si>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</si>
  <si>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</si>
  <si>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</si>
  <si>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</si>
  <si>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</si>
  <si>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</si>
  <si>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</si>
  <si>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</si>
  <si>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</si>
  <si>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</si>
  <si>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</si>
  <si>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</si>
  <si>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</si>
  <si>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</si>
  <si>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</si>
  <si>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</si>
  <si>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</si>
  <si>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</si>
  <si>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</si>
  <si>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</si>
  <si>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</si>
  <si>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</si>
  <si>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</si>
  <si>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</si>
  <si>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</si>
  <si>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</si>
  <si>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</si>
  <si>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</si>
  <si>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</si>
  <si>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</si>
  <si>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</si>
  <si>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</si>
  <si>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</si>
  <si>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</si>
  <si>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</si>
  <si>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</si>
  <si>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</si>
  <si>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</si>
  <si>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</si>
  <si>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</si>
  <si>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</si>
  <si>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</si>
  <si>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</si>
  <si>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</si>
  <si>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</si>
  <si>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</si>
  <si>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</si>
  <si>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</si>
  <si>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</si>
  <si>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</si>
  <si>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</si>
  <si>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</si>
  <si>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</si>
  <si>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</si>
  <si>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</si>
  <si>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</si>
  <si>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</si>
  <si>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</si>
  <si>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</si>
  <si>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</si>
  <si>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</si>
  <si>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</si>
  <si>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</si>
  <si>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</si>
  <si>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</si>
  <si>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</si>
  <si>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</si>
  <si>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</si>
  <si>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</si>
  <si>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</si>
  <si>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</si>
  <si>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</si>
  <si>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</si>
  <si>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</si>
  <si>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</si>
  <si>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</si>
  <si>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</si>
  <si>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</si>
  <si>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</si>
  <si>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</si>
  <si>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</si>
  <si>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</si>
  <si>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</si>
  <si>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</si>
  <si>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</si>
  <si>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</si>
  <si>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</si>
  <si>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</si>
  <si>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</si>
  <si>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</si>
  <si>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</si>
  <si>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</si>
  <si>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</si>
  <si>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</si>
  <si>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</si>
  <si>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</si>
  <si>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</si>
  <si>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</si>
  <si>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</si>
  <si>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</si>
  <si>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</si>
  <si>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</si>
  <si>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</si>
  <si>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</si>
  <si>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</si>
  <si>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</si>
  <si>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</si>
  <si>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</si>
  <si>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</si>
  <si>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</si>
  <si>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</si>
  <si>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</si>
  <si>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</si>
  <si>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</si>
  <si>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</si>
  <si>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</si>
  <si>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</si>
  <si>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</si>
  <si>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</si>
  <si>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</si>
  <si>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</si>
  <si>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</si>
  <si>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</si>
  <si>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</si>
  <si>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</si>
  <si>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</si>
  <si>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</si>
  <si>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</si>
  <si>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</si>
  <si>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</si>
  <si>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</si>
  <si>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</si>
  <si>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</si>
  <si>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</si>
  <si>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</si>
  <si>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</si>
  <si>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</si>
  <si>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</si>
  <si>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</si>
  <si>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</si>
  <si>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</si>
  <si>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</si>
  <si>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</si>
  <si>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</si>
  <si>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</si>
  <si>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</si>
  <si>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</si>
  <si>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</si>
  <si>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</si>
  <si>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</si>
  <si>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</si>
  <si>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</si>
  <si>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</si>
  <si>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</si>
  <si>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</si>
  <si>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</si>
  <si>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</si>
  <si>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</si>
  <si>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</si>
  <si>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</si>
  <si>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</si>
  <si>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</si>
  <si>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</si>
  <si>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</si>
  <si>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</si>
  <si>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</si>
  <si>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</si>
  <si>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</si>
  <si>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</si>
  <si>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</si>
  <si>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</si>
  <si>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</si>
  <si>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</si>
  <si>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</si>
  <si>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</si>
  <si>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</si>
  <si>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</si>
  <si>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</si>
  <si>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</si>
  <si>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</si>
  <si>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</si>
  <si>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</si>
  <si>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</si>
  <si>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</si>
  <si>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</si>
  <si>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</si>
  <si>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</si>
  <si>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</si>
  <si>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</si>
  <si>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</si>
  <si>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</si>
  <si>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</si>
  <si>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</si>
  <si>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</si>
  <si>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</si>
  <si>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</si>
  <si>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</si>
  <si>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</si>
  <si>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</si>
  <si>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</si>
  <si>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</si>
  <si>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</si>
  <si>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</si>
  <si>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</si>
  <si>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</si>
  <si>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</si>
  <si>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</si>
  <si>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</si>
  <si>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</si>
  <si>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</si>
  <si>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</si>
  <si>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</si>
  <si>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</si>
  <si>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</si>
  <si>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</si>
  <si>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</si>
  <si>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</si>
  <si>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</si>
  <si>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</si>
  <si>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</si>
  <si>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</si>
  <si>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</si>
  <si>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</si>
  <si>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</si>
  <si>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</si>
  <si>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</si>
  <si>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</si>
  <si>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</si>
  <si>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</si>
  <si>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</si>
  <si>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</si>
  <si>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</si>
  <si>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</si>
  <si>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</si>
  <si>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</si>
  <si>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</si>
  <si>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</si>
  <si>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</si>
  <si>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</si>
  <si>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</si>
  <si>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</si>
  <si>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</si>
  <si>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</si>
  <si>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</si>
  <si>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</si>
  <si>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</si>
  <si>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</si>
  <si>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</si>
  <si>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</si>
  <si>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</si>
  <si>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</si>
  <si>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</si>
  <si>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</si>
  <si>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</si>
  <si>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</si>
  <si>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</si>
  <si>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</si>
  <si>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</si>
  <si>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</si>
  <si>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</si>
  <si>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</si>
  <si>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</si>
  <si>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</si>
  <si>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</si>
  <si>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</si>
  <si>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</si>
  <si>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</si>
  <si>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</si>
  <si>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</si>
  <si>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</si>
  <si>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</si>
  <si>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</si>
  <si>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</si>
  <si>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</si>
  <si>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</si>
  <si>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</si>
  <si>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</si>
  <si>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</si>
  <si>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</si>
  <si>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</si>
  <si>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</si>
  <si>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</si>
  <si>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</si>
  <si>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</si>
  <si>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</si>
  <si>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</si>
  <si>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</si>
  <si>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</si>
  <si>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</si>
  <si>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</si>
  <si>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</si>
  <si>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</si>
  <si>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</si>
  <si>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</si>
  <si>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</si>
  <si>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</si>
  <si>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</si>
  <si>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</si>
  <si>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</si>
  <si>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</si>
  <si>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</si>
  <si>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</si>
  <si>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</si>
  <si>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</si>
  <si>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</si>
  <si>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</si>
  <si>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</si>
  <si>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</si>
  <si>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</si>
  <si>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</si>
  <si>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</si>
  <si>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</si>
  <si>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</si>
  <si>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</si>
  <si>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</si>
  <si>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</si>
  <si>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</si>
  <si>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</si>
  <si>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</si>
  <si>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</si>
  <si>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</si>
  <si>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</si>
  <si>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</si>
  <si>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</si>
  <si>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</si>
  <si>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</si>
  <si>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</si>
  <si>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</si>
  <si>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</si>
  <si>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</si>
  <si>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</si>
  <si>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</si>
  <si>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</si>
  <si>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</si>
  <si>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</si>
  <si>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</si>
  <si>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</si>
  <si>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</si>
  <si>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</si>
  <si>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</si>
  <si>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</si>
  <si>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</si>
  <si>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</si>
  <si>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</si>
  <si>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</si>
  <si>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</si>
  <si>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</si>
  <si>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</si>
  <si>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</si>
  <si>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</si>
  <si>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</si>
  <si>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</si>
  <si>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</si>
  <si>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</si>
  <si>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</si>
  <si>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</si>
  <si>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</si>
  <si>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</si>
  <si>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</si>
  <si>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</si>
  <si>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</si>
  <si>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</si>
  <si>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</si>
  <si>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</si>
  <si>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</si>
  <si>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</si>
  <si>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</si>
  <si>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</si>
  <si>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</si>
  <si>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</si>
  <si>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</si>
  <si>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</si>
  <si>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</si>
  <si>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</si>
  <si>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</si>
  <si>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</si>
  <si>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</si>
  <si>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</si>
  <si>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</si>
  <si>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</si>
  <si>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</si>
  <si>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</si>
  <si>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</si>
  <si>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</si>
  <si>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</si>
  <si>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</si>
  <si>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</si>
  <si>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</si>
  <si>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</si>
  <si>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</si>
  <si>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</si>
  <si>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</si>
  <si>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</si>
  <si>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</si>
  <si>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</si>
  <si>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</si>
  <si>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</si>
  <si>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</si>
  <si>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</si>
  <si>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</si>
  <si>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</si>
  <si>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</si>
  <si>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</si>
  <si>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</si>
  <si>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</si>
  <si>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</si>
  <si>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</si>
  <si>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</si>
  <si>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</si>
  <si>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</si>
  <si>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</si>
  <si>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</si>
  <si>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</si>
  <si>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</si>
  <si>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</si>
  <si>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</si>
  <si>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</si>
  <si>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</si>
  <si>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</si>
  <si>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</si>
  <si>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</si>
  <si>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</si>
  <si>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</si>
  <si>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</si>
  <si>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</si>
  <si>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</si>
  <si>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</si>
  <si>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</si>
  <si>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</si>
  <si>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</si>
  <si>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</si>
  <si>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</si>
  <si>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</si>
  <si>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</si>
  <si>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</si>
  <si>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</si>
  <si>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</si>
  <si>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</si>
  <si>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</si>
  <si>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</si>
  <si>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</si>
  <si>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</si>
  <si>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</si>
  <si>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</si>
  <si>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</si>
  <si>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</si>
  <si>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</si>
  <si>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</si>
  <si>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</si>
  <si>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</si>
  <si>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</si>
  <si>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</si>
  <si>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</si>
  <si>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</si>
  <si>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</si>
  <si>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</si>
  <si>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</si>
  <si>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</si>
  <si>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</si>
  <si>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</si>
  <si>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</si>
  <si>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</si>
  <si>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</si>
  <si>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</si>
  <si>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</si>
  <si>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</si>
  <si>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</si>
  <si>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</si>
  <si>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</si>
  <si>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</si>
  <si>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</si>
  <si>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</si>
  <si>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</si>
  <si>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</si>
  <si>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</si>
  <si>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</si>
  <si>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</si>
  <si>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</si>
  <si>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</si>
  <si>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</si>
  <si>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</si>
  <si>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</si>
  <si>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</si>
  <si>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</si>
  <si>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</si>
  <si>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</si>
  <si>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</si>
  <si>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</si>
  <si>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</si>
  <si>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</si>
  <si>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</si>
  <si>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</si>
  <si>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</si>
  <si>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</si>
  <si>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</si>
  <si>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</si>
  <si>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</si>
  <si>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</si>
  <si>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</si>
  <si>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</si>
  <si>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</si>
  <si>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</si>
  <si>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</si>
  <si>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</si>
  <si>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</si>
  <si>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</si>
  <si>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</si>
  <si>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</si>
  <si>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</si>
  <si>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</si>
  <si>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</si>
  <si>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</si>
  <si>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</si>
  <si>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</si>
  <si>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</si>
  <si>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</si>
  <si>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</si>
  <si>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</si>
  <si>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</si>
  <si>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</si>
  <si>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</si>
  <si>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</si>
  <si>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</si>
  <si>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</si>
  <si>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</si>
  <si>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</si>
  <si>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</si>
  <si>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</si>
  <si>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</si>
  <si>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</si>
  <si>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</si>
  <si>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</si>
  <si>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</si>
  <si>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</si>
  <si>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</si>
  <si>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</si>
  <si>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</si>
  <si>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</si>
  <si>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</si>
  <si>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</si>
  <si>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</si>
  <si>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</si>
  <si>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</si>
  <si>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</si>
  <si>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</si>
  <si>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</si>
  <si>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</si>
  <si>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</si>
  <si>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</si>
  <si>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</si>
  <si>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</si>
  <si>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</si>
  <si>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</si>
  <si>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</si>
  <si>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</si>
  <si>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</si>
  <si>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</si>
  <si>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</si>
  <si>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</si>
  <si>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</si>
  <si>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</si>
  <si>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</si>
  <si>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</si>
  <si>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</si>
  <si>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</si>
  <si>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</si>
  <si>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</si>
  <si>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</si>
  <si>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</si>
  <si>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</si>
  <si>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</si>
  <si>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</si>
  <si>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</si>
  <si>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</si>
  <si>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</si>
  <si>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</si>
  <si>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</si>
  <si>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</si>
  <si>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</si>
  <si>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</si>
  <si>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</si>
  <si>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</si>
  <si>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</si>
  <si>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</si>
  <si>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</si>
  <si>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</si>
  <si>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</si>
  <si>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</si>
  <si>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</si>
  <si>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</si>
  <si>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</si>
  <si>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</si>
  <si>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</si>
  <si>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</si>
  <si>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</si>
  <si>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</si>
  <si>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</si>
  <si>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</si>
  <si>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</si>
  <si>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</si>
  <si>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</si>
  <si>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</si>
  <si>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</si>
  <si>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</si>
  <si>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</si>
  <si>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</si>
  <si>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</si>
  <si>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</si>
  <si>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</si>
  <si>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</si>
  <si>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</si>
  <si>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</si>
  <si>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</si>
  <si>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</si>
  <si>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</si>
  <si>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</si>
  <si>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</si>
  <si>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</si>
  <si>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</si>
  <si>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</si>
  <si>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</si>
  <si>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</si>
  <si>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</si>
  <si>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</si>
  <si>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</si>
  <si>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</si>
  <si>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</si>
  <si>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</si>
  <si>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</si>
  <si>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</si>
  <si>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</si>
  <si>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</si>
  <si>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</si>
  <si>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</si>
  <si>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</si>
  <si>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</si>
  <si>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</si>
  <si>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</si>
  <si>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</si>
  <si>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</si>
  <si>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</si>
  <si>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</si>
  <si>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</si>
  <si>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</si>
  <si>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</si>
  <si>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</si>
  <si>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</si>
  <si>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</si>
  <si>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</si>
  <si>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</si>
  <si>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</si>
  <si>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</si>
  <si>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</si>
  <si>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</si>
  <si>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</si>
  <si>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</si>
  <si>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</si>
  <si>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</si>
  <si>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</si>
  <si>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</si>
  <si>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</si>
  <si>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</si>
  <si>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</si>
  <si>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</si>
  <si>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</si>
  <si>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</si>
  <si>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</si>
  <si>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</si>
  <si>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</si>
  <si>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</si>
  <si>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</si>
  <si>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</si>
  <si>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</si>
  <si>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</si>
  <si>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</si>
  <si>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</si>
  <si>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</si>
  <si>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</si>
  <si>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</si>
  <si>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</si>
  <si>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</si>
  <si>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</si>
  <si>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</si>
  <si>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</si>
  <si>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</si>
  <si>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</si>
  <si>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</si>
  <si>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</si>
  <si>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</si>
  <si>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</si>
  <si>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</si>
  <si>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</si>
  <si>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</si>
  <si>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</si>
  <si>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</si>
  <si>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</si>
  <si>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</si>
  <si>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</si>
  <si>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</si>
  <si>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</si>
  <si>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</si>
  <si>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</si>
  <si>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</si>
  <si>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</si>
  <si>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</si>
  <si>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</si>
  <si>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</si>
  <si>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</si>
  <si>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</si>
  <si>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</si>
  <si>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</si>
  <si>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</si>
  <si>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</si>
  <si>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</si>
  <si>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</si>
  <si>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</si>
  <si>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</si>
  <si>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</si>
  <si>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</si>
  <si>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</si>
  <si>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</si>
  <si>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</si>
  <si>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</si>
  <si>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</si>
  <si>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</si>
  <si>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</si>
  <si>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</si>
  <si>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</si>
  <si>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</si>
  <si>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</si>
  <si>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</si>
  <si>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</si>
  <si>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</si>
  <si>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</si>
  <si>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</si>
  <si>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</si>
  <si>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</si>
  <si>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</si>
  <si>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</si>
  <si>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</si>
  <si>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</si>
  <si>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</si>
  <si>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</si>
  <si>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</si>
  <si>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</si>
  <si>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</si>
  <si>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</si>
  <si>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</si>
  <si>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</si>
  <si>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</si>
  <si>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</si>
  <si>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</si>
  <si>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</si>
  <si>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</si>
  <si>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</si>
  <si>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</si>
  <si>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</si>
  <si>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</si>
  <si>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</si>
  <si>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</si>
  <si>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</si>
  <si>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</si>
  <si>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</si>
  <si>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</si>
  <si>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</si>
  <si>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</si>
  <si>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</si>
  <si>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</si>
  <si>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</si>
  <si>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</si>
  <si>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</si>
  <si>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</si>
  <si>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</si>
  <si>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</si>
  <si>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</si>
  <si>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</si>
  <si>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</si>
  <si>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</si>
  <si>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</si>
  <si>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</si>
  <si>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</si>
  <si>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</si>
  <si>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</si>
  <si>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</si>
  <si>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</si>
  <si>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</si>
  <si>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</si>
  <si>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</si>
  <si>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</si>
  <si>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</si>
  <si>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</si>
  <si>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</si>
  <si>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</si>
  <si>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</si>
  <si>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</si>
  <si>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</si>
  <si>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</si>
  <si>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</si>
  <si>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</si>
  <si>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</si>
  <si>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</si>
  <si>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</si>
  <si>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</si>
  <si>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</si>
  <si>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</si>
  <si>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</si>
  <si>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</si>
  <si>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</si>
  <si>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</si>
  <si>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</si>
  <si>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</si>
  <si>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</si>
  <si>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</si>
  <si>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</si>
  <si>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</si>
  <si>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</si>
  <si>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</si>
  <si>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</si>
  <si>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</si>
  <si>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</si>
  <si>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</si>
  <si>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</si>
  <si>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</si>
  <si>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</si>
  <si>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</si>
  <si>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</si>
  <si>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</si>
  <si>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</si>
  <si>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</si>
  <si>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</si>
  <si>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</si>
  <si>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</si>
  <si>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</si>
  <si>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</si>
  <si>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</si>
  <si>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</si>
  <si>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</si>
  <si>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</si>
  <si>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</si>
  <si>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</si>
  <si>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</si>
  <si>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</si>
  <si>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</si>
  <si>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</si>
  <si>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</si>
  <si>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</si>
  <si>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</si>
  <si>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</si>
  <si>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</si>
  <si>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</si>
  <si>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</si>
  <si>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</si>
  <si>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</si>
  <si>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</si>
  <si>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</si>
  <si>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</si>
  <si>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</si>
  <si>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</si>
  <si>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</si>
  <si>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</si>
  <si>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</si>
  <si>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</si>
  <si>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</si>
  <si>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</si>
  <si>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</si>
  <si>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</si>
  <si>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</si>
  <si>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</si>
  <si>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</si>
  <si>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</si>
  <si>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</si>
  <si>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</si>
  <si>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</si>
  <si>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</si>
  <si>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</si>
  <si>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</si>
  <si>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</si>
  <si>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</si>
  <si>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</si>
  <si>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</si>
  <si>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</si>
  <si>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</si>
  <si>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</si>
  <si>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</si>
  <si>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</si>
  <si>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</si>
  <si>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</si>
  <si>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</si>
  <si>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</si>
  <si>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</si>
  <si>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</si>
  <si>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</si>
  <si>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</si>
  <si>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</si>
  <si>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</si>
  <si>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</si>
  <si>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</si>
  <si>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</si>
  <si>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</si>
  <si>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</si>
  <si>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</si>
  <si>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</si>
  <si>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</si>
  <si>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</si>
  <si>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</si>
  <si>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</si>
  <si>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</si>
  <si>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</si>
  <si>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</si>
  <si>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</si>
  <si>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</si>
  <si>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</si>
  <si>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</si>
  <si>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</si>
  <si>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</si>
  <si>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</si>
  <si>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</si>
  <si>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</si>
  <si>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</si>
  <si>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</si>
  <si>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</si>
  <si>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</si>
  <si>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</si>
  <si>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</si>
  <si>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</si>
  <si>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</si>
  <si>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</si>
  <si>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</si>
  <si>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</si>
  <si>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</si>
  <si>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</si>
  <si>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</si>
  <si>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</si>
  <si>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</si>
  <si>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</si>
  <si>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</si>
  <si>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</si>
  <si>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</si>
  <si>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</si>
  <si>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</si>
  <si>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</si>
  <si>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</si>
  <si>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</si>
  <si>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</si>
  <si>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</si>
  <si>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</si>
  <si>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</si>
  <si>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</si>
  <si>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</si>
  <si>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</si>
  <si>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</si>
  <si>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</si>
  <si>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</si>
  <si>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</si>
  <si>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</si>
  <si>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</si>
  <si>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</si>
  <si>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</si>
  <si>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</si>
  <si>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</si>
  <si>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</si>
  <si>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</si>
  <si>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</si>
  <si>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</si>
  <si>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</si>
  <si>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</si>
  <si>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</si>
  <si>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</si>
  <si>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</si>
  <si>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</si>
  <si>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</si>
  <si>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</si>
  <si>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</si>
  <si>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</si>
  <si>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</si>
  <si>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</si>
  <si>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</si>
  <si>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</si>
  <si>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</si>
  <si>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</si>
  <si>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</si>
  <si>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</si>
  <si>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</si>
  <si>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</si>
  <si>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</si>
  <si>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</si>
  <si>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</si>
  <si>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</si>
  <si>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</si>
  <si>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</si>
  <si>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</si>
  <si>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</si>
  <si>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</si>
  <si>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</si>
  <si>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</si>
  <si>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</si>
  <si>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</si>
  <si>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</si>
  <si>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</si>
  <si>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</si>
  <si>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</si>
  <si>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</si>
  <si>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</si>
  <si>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</si>
  <si>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</si>
  <si>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</si>
  <si>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</si>
  <si>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</si>
  <si>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</si>
  <si>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</si>
  <si>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</si>
  <si>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</si>
  <si>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</si>
  <si>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</si>
  <si>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</si>
  <si>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</si>
  <si>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</si>
  <si>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</si>
  <si>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</si>
  <si>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</si>
  <si>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</si>
  <si>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</si>
  <si>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</si>
  <si>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</si>
  <si>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</si>
  <si>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</si>
  <si>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</si>
  <si>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</si>
  <si>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</si>
  <si>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</si>
  <si>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</si>
  <si>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</si>
  <si>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</si>
  <si>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</si>
  <si>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</si>
  <si>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</si>
  <si>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</si>
  <si>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</si>
  <si>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</si>
  <si>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</si>
  <si>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</si>
  <si>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</si>
  <si>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</si>
  <si>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</si>
  <si>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</si>
  <si>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</si>
  <si>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</si>
  <si>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</si>
  <si>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</si>
  <si>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</si>
  <si>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</si>
  <si>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</si>
  <si>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</si>
  <si>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</si>
  <si>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</si>
  <si>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</si>
  <si>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</si>
  <si>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</si>
  <si>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</si>
  <si>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</si>
  <si>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</si>
  <si>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</si>
  <si>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</si>
  <si>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</si>
  <si>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</si>
  <si>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</si>
  <si>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</si>
  <si>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</si>
  <si>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</si>
  <si>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</si>
  <si>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</si>
  <si>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</si>
  <si>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</si>
  <si>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</si>
  <si>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</si>
  <si>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</si>
  <si>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</si>
  <si>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</si>
  <si>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</si>
  <si>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</si>
  <si>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</si>
  <si>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</si>
  <si>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</si>
  <si>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</si>
  <si>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</si>
  <si>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</si>
  <si>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</si>
  <si>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</si>
  <si>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</si>
  <si>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</si>
  <si>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</si>
  <si>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</si>
  <si>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</si>
  <si>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</si>
  <si>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</si>
  <si>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</si>
  <si>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</si>
  <si>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</si>
  <si>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</si>
  <si>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</si>
  <si>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</si>
  <si>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</si>
  <si>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</si>
  <si>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</si>
  <si>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</si>
  <si>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</si>
  <si>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</si>
  <si>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</si>
  <si>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</si>
  <si>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</si>
  <si>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</si>
  <si>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</si>
  <si>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</si>
  <si>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</si>
  <si>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</si>
  <si>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</si>
  <si>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</si>
  <si>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</si>
  <si>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</si>
  <si>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</si>
  <si>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</si>
  <si>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</si>
  <si>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</si>
  <si>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</si>
  <si>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</si>
  <si>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</si>
  <si>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</si>
  <si>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</si>
  <si>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</si>
  <si>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</si>
  <si>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</si>
  <si>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</si>
  <si>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</si>
  <si>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</si>
  <si>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</si>
  <si>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</si>
  <si>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</si>
  <si>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</si>
  <si>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</si>
  <si>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</si>
  <si>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</si>
  <si>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</si>
  <si>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</si>
  <si>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</si>
  <si>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</si>
  <si>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</si>
  <si>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</si>
  <si>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</si>
  <si>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</si>
  <si>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</si>
  <si>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</si>
  <si>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</si>
  <si>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</si>
  <si>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</si>
  <si>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</si>
  <si>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</si>
  <si>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</si>
  <si>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</si>
  <si>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</si>
  <si>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</si>
  <si>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</si>
  <si>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</si>
  <si>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</si>
  <si>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</si>
  <si>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</si>
  <si>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</si>
  <si>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</si>
  <si>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</si>
  <si>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</si>
  <si>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</si>
  <si>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</si>
  <si>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</si>
  <si>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</si>
  <si>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</si>
  <si>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</si>
  <si>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</si>
  <si>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</si>
  <si>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</si>
  <si>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</si>
  <si>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</si>
  <si>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</si>
  <si>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</si>
  <si>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</si>
  <si>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</si>
  <si>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</si>
  <si>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</si>
  <si>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</si>
  <si>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</si>
  <si>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</si>
  <si>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</si>
  <si>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</si>
  <si>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</si>
  <si>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</si>
  <si>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</si>
  <si>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</si>
  <si>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</si>
  <si>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</si>
  <si>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</si>
  <si>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</si>
  <si>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</si>
  <si>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</si>
  <si>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</si>
  <si>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</si>
  <si>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</si>
  <si>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</si>
  <si>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</si>
  <si>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</si>
  <si>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</si>
  <si>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</si>
  <si>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</si>
  <si>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</si>
  <si>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</si>
  <si>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</si>
  <si>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</si>
  <si>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</si>
  <si>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</si>
  <si>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</si>
  <si>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</si>
  <si>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</si>
  <si>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</si>
  <si>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</si>
  <si>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</si>
  <si>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</si>
  <si>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</si>
  <si>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</si>
  <si>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</si>
  <si>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</si>
  <si>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</si>
  <si>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</si>
  <si>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</si>
  <si>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</si>
  <si>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</si>
  <si>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</si>
  <si>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</si>
  <si>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</si>
  <si>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</si>
  <si>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</si>
  <si>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</si>
  <si>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</si>
  <si>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</si>
  <si>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</si>
  <si>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</si>
  <si>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</si>
  <si>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</si>
  <si>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</si>
  <si>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</si>
  <si>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</si>
  <si>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</si>
  <si>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</si>
  <si>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</si>
  <si>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</si>
  <si>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</si>
  <si>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</si>
  <si>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</si>
  <si>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</si>
  <si>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</si>
  <si>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</si>
  <si>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</si>
  <si>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</si>
  <si>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</si>
  <si>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</si>
  <si>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</si>
  <si>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</si>
  <si>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</si>
  <si>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</si>
  <si>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</si>
  <si>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</si>
  <si>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</si>
  <si>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</si>
  <si>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</si>
  <si>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</si>
  <si>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</si>
  <si>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</si>
  <si>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</si>
  <si>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</si>
  <si>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</si>
  <si>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</si>
  <si>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</si>
  <si>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</si>
  <si>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</si>
  <si>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</si>
  <si>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</si>
  <si>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</si>
  <si>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</si>
  <si>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</si>
  <si>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</si>
  <si>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</si>
  <si>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</si>
  <si>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</si>
  <si>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</si>
  <si>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</si>
  <si>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</si>
  <si>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</si>
  <si>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</si>
  <si>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</si>
  <si>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</si>
  <si>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</si>
  <si>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</si>
  <si>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</si>
  <si>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</si>
  <si>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</si>
  <si>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</si>
  <si>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</si>
  <si>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</si>
  <si>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</si>
  <si>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</si>
  <si>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</si>
  <si>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</si>
  <si>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</si>
  <si>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</si>
  <si>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</si>
  <si>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</si>
  <si>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</si>
  <si>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</si>
  <si>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</si>
  <si>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</si>
  <si>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</si>
  <si>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</si>
  <si>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</si>
  <si>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</si>
  <si>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</si>
  <si>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</si>
  <si>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</si>
  <si>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</si>
  <si>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</si>
  <si>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</si>
  <si>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</si>
  <si>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</si>
  <si>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</si>
  <si>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</si>
  <si>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</si>
  <si>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</si>
  <si>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</si>
  <si>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</si>
  <si>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</si>
  <si>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</si>
  <si>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</si>
  <si>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</si>
  <si>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</si>
  <si>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</si>
  <si>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</si>
  <si>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</si>
  <si>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</si>
  <si>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</si>
  <si>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</si>
  <si>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</si>
  <si>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</si>
  <si>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</si>
  <si>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</si>
  <si>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</si>
  <si>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</si>
  <si>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</si>
  <si>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</si>
  <si>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</si>
  <si>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</si>
  <si>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</si>
  <si>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</si>
  <si>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</si>
  <si>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</si>
  <si>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</si>
  <si>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</si>
  <si>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</si>
  <si>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</si>
  <si>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</si>
  <si>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</si>
  <si>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</si>
  <si>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</si>
  <si>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</si>
  <si>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</si>
  <si>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</si>
  <si>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</si>
  <si>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</si>
  <si>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</si>
  <si>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</si>
  <si>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</si>
  <si>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</si>
  <si>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</si>
  <si>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</si>
  <si>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</si>
  <si>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</si>
  <si>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</si>
  <si>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</si>
  <si>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</si>
  <si>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</si>
  <si>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</si>
  <si>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</si>
  <si>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</si>
  <si>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</si>
  <si>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</si>
  <si>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</si>
  <si>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</si>
  <si>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</si>
  <si>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</si>
  <si>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</si>
  <si>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</si>
  <si>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</si>
  <si>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</si>
  <si>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</si>
  <si>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</si>
  <si>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</si>
  <si>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</si>
  <si>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</si>
  <si>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</si>
  <si>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</si>
  <si>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</si>
  <si>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</si>
  <si>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</si>
  <si>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</si>
  <si>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</si>
  <si>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</si>
  <si>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</si>
  <si>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</si>
  <si>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</si>
  <si>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</si>
  <si>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</si>
  <si>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</si>
  <si>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</si>
  <si>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</si>
  <si>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</si>
  <si>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</si>
  <si>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</si>
  <si>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</si>
  <si>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</si>
  <si>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</si>
  <si>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</si>
  <si>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</si>
  <si>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</si>
  <si>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</si>
  <si>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</si>
  <si>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</si>
  <si>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</si>
  <si>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</si>
  <si>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</si>
  <si>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</si>
  <si>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</si>
  <si>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</si>
  <si>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</si>
  <si>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</si>
  <si>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</si>
  <si>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</si>
  <si>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</si>
  <si>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</si>
  <si>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</si>
  <si>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</si>
  <si>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</si>
  <si>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</si>
  <si>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</si>
  <si>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</si>
  <si>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</si>
  <si>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</si>
  <si>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</si>
  <si>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</si>
  <si>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</si>
  <si>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</si>
  <si>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</si>
  <si>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</si>
  <si>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</si>
  <si>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</si>
  <si>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</si>
  <si>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</si>
  <si>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</si>
  <si>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</si>
  <si>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</si>
  <si>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</si>
  <si>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</si>
  <si>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</si>
  <si>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</si>
  <si>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</si>
  <si>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</si>
  <si>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</si>
  <si>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</si>
  <si>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</si>
  <si>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</si>
  <si>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</si>
  <si>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</si>
  <si>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</si>
  <si>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</si>
  <si>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</si>
  <si>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</si>
  <si>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</si>
  <si>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</si>
  <si>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</si>
  <si>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</si>
  <si>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</si>
  <si>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</si>
  <si>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</si>
  <si>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</si>
  <si>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</si>
  <si>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</si>
  <si>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</si>
  <si>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</si>
  <si>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</si>
  <si>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</si>
  <si>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</si>
  <si>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</si>
  <si>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</si>
  <si>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</si>
  <si>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</si>
  <si>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</si>
  <si>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</si>
  <si>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</si>
  <si>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</si>
  <si>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</si>
  <si>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</si>
  <si>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</si>
  <si>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</si>
  <si>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</si>
  <si>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</si>
  <si>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</si>
  <si>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</si>
  <si>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</si>
  <si>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</si>
  <si>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</si>
  <si>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</si>
  <si>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</si>
  <si>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</si>
  <si>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</si>
  <si>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</si>
  <si>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</si>
  <si>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</si>
  <si>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</si>
  <si>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</si>
  <si>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</si>
  <si>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</si>
  <si>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</si>
  <si>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</si>
  <si>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</si>
  <si>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</si>
  <si>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</si>
  <si>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</si>
  <si>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</si>
  <si>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</si>
  <si>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</si>
  <si>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</si>
  <si>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</si>
  <si>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</si>
  <si>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</si>
  <si>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</si>
  <si>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</si>
  <si>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</si>
  <si>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</si>
  <si>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</si>
  <si>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</si>
  <si>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</si>
  <si>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</si>
  <si>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</si>
  <si>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</si>
  <si>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</si>
  <si>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</si>
  <si>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</si>
  <si>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</si>
  <si>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</si>
  <si>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</si>
  <si>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</si>
  <si>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</si>
  <si>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</si>
  <si>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</si>
  <si>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</si>
  <si>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</si>
  <si>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</si>
  <si>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</si>
  <si>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</si>
  <si>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</si>
  <si>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</si>
  <si>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</si>
  <si>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</si>
  <si>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</si>
  <si>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</si>
  <si>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</si>
  <si>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</si>
  <si>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</si>
  <si>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</si>
  <si>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</si>
  <si>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</si>
  <si>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</si>
  <si>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</si>
  <si>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</si>
  <si>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</si>
  <si>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</si>
  <si>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</si>
  <si>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</si>
  <si>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</si>
  <si>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</si>
  <si>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</si>
  <si>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</si>
  <si>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</si>
  <si>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</si>
  <si>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</si>
  <si>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</si>
  <si>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</si>
  <si>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</si>
  <si>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</si>
  <si>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</si>
  <si>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</si>
  <si>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</si>
  <si>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</si>
  <si>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</si>
  <si>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</si>
  <si>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</si>
  <si>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</si>
  <si>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</si>
  <si>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</si>
  <si>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</si>
  <si>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</si>
  <si>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</si>
  <si>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</si>
  <si>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</si>
  <si>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</si>
  <si>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</si>
  <si>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</si>
  <si>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</si>
  <si>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</si>
  <si>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</si>
  <si>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</si>
  <si>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</si>
  <si>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</si>
  <si>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</si>
  <si>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</si>
  <si>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</si>
  <si>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</si>
  <si>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</si>
  <si>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</si>
  <si>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</si>
  <si>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</si>
  <si>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</si>
  <si>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</si>
  <si>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</si>
  <si>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</si>
  <si>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</si>
  <si>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</si>
  <si>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</si>
  <si>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</si>
  <si>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</si>
  <si>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</si>
  <si>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</si>
  <si>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</si>
  <si>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</si>
  <si>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</si>
  <si>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</si>
  <si>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</si>
  <si>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</si>
  <si>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</si>
  <si>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</si>
  <si>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</si>
  <si>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</si>
  <si>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</si>
  <si>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</si>
  <si>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</si>
  <si>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</si>
  <si>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</si>
  <si>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</si>
  <si>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</si>
  <si>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</si>
  <si>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</si>
  <si>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</si>
  <si>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</si>
  <si>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</si>
  <si>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</si>
  <si>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</si>
  <si>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</si>
  <si>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</si>
  <si>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</si>
  <si>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</si>
  <si>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</si>
  <si>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</si>
  <si>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</si>
  <si>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</si>
  <si>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</si>
  <si>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</si>
  <si>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</si>
  <si>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</si>
  <si>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</si>
  <si>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</si>
  <si>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</si>
  <si>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</si>
  <si>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</si>
  <si>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</si>
  <si>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</si>
  <si>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</si>
  <si>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</si>
  <si>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</si>
  <si>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</si>
  <si>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</si>
  <si>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</si>
  <si>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</si>
  <si>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</si>
  <si>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</si>
  <si>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</si>
  <si>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</si>
  <si>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</si>
  <si>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</si>
  <si>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</si>
  <si>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</si>
  <si>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</si>
  <si>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</si>
  <si>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</si>
  <si>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</si>
  <si>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</si>
  <si>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</si>
  <si>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</si>
  <si>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</si>
  <si>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</si>
  <si>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</si>
  <si>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</si>
  <si>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</si>
  <si>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</si>
  <si>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</si>
  <si>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</si>
  <si>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</si>
  <si>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</si>
  <si>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</si>
  <si>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</si>
  <si>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</si>
  <si>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</si>
  <si>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</si>
  <si>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</si>
  <si>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</si>
  <si>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</si>
  <si>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</si>
  <si>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</si>
  <si>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</si>
  <si>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</si>
  <si>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</si>
  <si>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</si>
  <si>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</si>
  <si>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</si>
  <si>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</si>
  <si>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</si>
  <si>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</si>
  <si>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</si>
  <si>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</si>
  <si>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</si>
  <si>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</si>
  <si>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</si>
  <si>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</si>
  <si>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</si>
  <si>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</si>
  <si>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</si>
  <si>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</si>
  <si>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</si>
  <si>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</si>
  <si>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</si>
  <si>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</si>
  <si>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</si>
  <si>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</si>
  <si>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</si>
  <si>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</si>
  <si>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</si>
  <si>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</si>
  <si>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</si>
  <si>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</si>
  <si>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</si>
  <si>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</si>
  <si>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</si>
  <si>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</si>
  <si>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</si>
  <si>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</si>
  <si>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</si>
  <si>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</si>
  <si>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</si>
  <si>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</si>
  <si>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</si>
  <si>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</si>
  <si>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</si>
  <si>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</si>
  <si>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</si>
  <si>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</si>
  <si>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</si>
  <si>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</si>
  <si>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</si>
  <si>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</si>
  <si>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</si>
  <si>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</si>
  <si>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</si>
  <si>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</si>
  <si>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</si>
  <si>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</si>
  <si>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</si>
  <si>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</si>
  <si>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</si>
  <si>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</si>
  <si>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</si>
  <si>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</si>
  <si>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</si>
  <si>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</si>
  <si>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</si>
  <si>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</si>
  <si>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</si>
  <si>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</si>
  <si>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</si>
  <si>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</si>
  <si>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</si>
  <si>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</si>
  <si>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</si>
  <si>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</si>
  <si>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</si>
  <si>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</si>
  <si>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</si>
  <si>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</si>
  <si>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</si>
  <si>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</si>
  <si>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</si>
  <si>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</si>
  <si>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</si>
  <si>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</si>
  <si>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</si>
  <si>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</si>
  <si>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</si>
  <si>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</si>
  <si>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</si>
  <si>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</si>
  <si>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</si>
  <si>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</si>
  <si>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</si>
  <si>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</si>
  <si>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</si>
  <si>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</si>
  <si>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</si>
  <si>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</si>
  <si>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</si>
  <si>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</si>
  <si>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</si>
  <si>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</si>
  <si>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</si>
  <si>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</si>
  <si>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</si>
  <si>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</si>
  <si>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</si>
  <si>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</si>
  <si>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</si>
  <si>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</si>
  <si>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</si>
  <si>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</si>
  <si>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</si>
  <si>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</si>
  <si>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</si>
  <si>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</si>
  <si>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</si>
  <si>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</si>
  <si>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</si>
  <si>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</si>
  <si>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</si>
  <si>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</si>
  <si>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</si>
  <si>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</si>
  <si>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</si>
  <si>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</si>
  <si>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</si>
  <si>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</si>
  <si>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</si>
  <si>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</si>
  <si>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</si>
  <si>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</si>
  <si>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</si>
  <si>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</si>
  <si>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</si>
  <si>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</si>
  <si>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</si>
  <si>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</si>
  <si>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</si>
  <si>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</si>
  <si>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</si>
  <si>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</si>
  <si>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</si>
  <si>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</si>
  <si>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</si>
  <si>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</si>
  <si>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</si>
  <si>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</si>
  <si>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</si>
  <si>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</si>
  <si>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</si>
  <si>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</si>
  <si>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</si>
  <si>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</si>
  <si>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</si>
  <si>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</si>
  <si>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</si>
  <si>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</si>
  <si>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</si>
  <si>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</si>
  <si>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</si>
  <si>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</si>
  <si>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</si>
  <si>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</si>
  <si>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</si>
  <si>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</si>
  <si>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</si>
  <si>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</si>
  <si>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</si>
  <si>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</si>
  <si>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</si>
  <si>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</si>
  <si>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</si>
  <si>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</si>
  <si>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</si>
  <si>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</si>
  <si>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</si>
  <si>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</si>
  <si>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</si>
  <si>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</si>
  <si>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</si>
  <si>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</si>
  <si>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</si>
  <si>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</si>
  <si>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</si>
  <si>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</si>
  <si>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</si>
  <si>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</si>
  <si>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</si>
  <si>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</si>
  <si>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</si>
  <si>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</si>
  <si>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</si>
  <si>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</si>
  <si>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</si>
  <si>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</si>
  <si>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</si>
  <si>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</si>
  <si>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</si>
  <si>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</si>
  <si>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</si>
  <si>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</si>
  <si>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</si>
  <si>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</si>
  <si>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</si>
  <si>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</si>
  <si>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</si>
  <si>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</si>
  <si>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</si>
  <si>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</si>
  <si>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</si>
  <si>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</si>
  <si>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</si>
  <si>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</si>
  <si>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</si>
  <si>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</si>
  <si>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</si>
  <si>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</si>
  <si>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</si>
  <si>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</si>
  <si>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</si>
  <si>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</si>
  <si>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</si>
  <si>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</si>
  <si>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</si>
  <si>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</si>
  <si>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</si>
  <si>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</si>
  <si>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</si>
  <si>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</si>
  <si>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</si>
  <si>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</si>
  <si>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</si>
  <si>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</si>
  <si>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</si>
  <si>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</si>
  <si>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</si>
  <si>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</si>
  <si>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</si>
  <si>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</si>
  <si>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</si>
  <si>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</si>
  <si>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</si>
  <si>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</si>
  <si>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</si>
  <si>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</si>
  <si>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</si>
  <si>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</si>
  <si>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</si>
  <si>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</si>
  <si>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</si>
  <si>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</si>
  <si>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</si>
  <si>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</si>
  <si>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</si>
  <si>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</si>
  <si>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</si>
  <si>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</si>
  <si>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</si>
  <si>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</si>
  <si>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</si>
  <si>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</si>
  <si>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</si>
  <si>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</si>
  <si>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</si>
  <si>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</si>
  <si>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</si>
  <si>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</si>
  <si>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</si>
  <si>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</si>
  <si>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</si>
  <si>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</si>
  <si>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</si>
  <si>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</si>
  <si>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</si>
  <si>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</si>
  <si>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</si>
  <si>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</si>
  <si>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</si>
  <si>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</si>
  <si>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</si>
  <si>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</si>
  <si>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</si>
  <si>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</si>
  <si>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</si>
  <si>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</si>
  <si>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</si>
  <si>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</si>
  <si>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</si>
  <si>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</si>
  <si>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</si>
  <si>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</si>
  <si>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</si>
  <si>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</si>
  <si>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</si>
  <si>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</si>
  <si>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</si>
  <si>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</si>
  <si>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</si>
  <si>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</si>
  <si>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</si>
  <si>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</si>
  <si>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</si>
  <si>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</si>
  <si>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</si>
  <si>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</si>
  <si>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</si>
  <si>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</si>
  <si>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</si>
  <si>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</si>
  <si>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</si>
  <si>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</si>
  <si>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</si>
  <si>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</si>
  <si>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</si>
  <si>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</si>
  <si>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</si>
  <si>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</si>
  <si>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</si>
  <si>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</si>
  <si>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</si>
  <si>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</si>
  <si>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</si>
  <si>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</si>
  <si>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</si>
  <si>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</si>
  <si>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</si>
  <si>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</si>
  <si>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</si>
  <si>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</si>
  <si>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</si>
  <si>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</si>
  <si>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</si>
  <si>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</si>
  <si>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</si>
  <si>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</si>
  <si>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</si>
  <si>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</si>
  <si>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</si>
  <si>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</si>
  <si>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</si>
  <si>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</si>
  <si>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</si>
  <si>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</si>
  <si>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</si>
  <si>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</si>
  <si>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</si>
  <si>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</si>
  <si>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</si>
  <si>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</si>
  <si>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</si>
  <si>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</si>
  <si>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</si>
  <si>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</si>
  <si>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</si>
  <si>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</si>
  <si>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</si>
  <si>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</si>
  <si>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</si>
  <si>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</si>
  <si>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</si>
  <si>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</si>
  <si>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</si>
  <si>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</si>
  <si>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</si>
  <si>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</si>
  <si>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</si>
  <si>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</si>
  <si>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</si>
  <si>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</si>
  <si>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</si>
  <si>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</si>
  <si>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</si>
  <si>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</si>
  <si>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</si>
  <si>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</si>
  <si>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</si>
  <si>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</si>
  <si>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</si>
  <si>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</si>
  <si>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</si>
  <si>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</si>
  <si>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</si>
  <si>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</si>
  <si>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</si>
  <si>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</si>
  <si>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</si>
  <si>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</si>
  <si>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</si>
  <si>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</si>
  <si>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</si>
  <si>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</si>
  <si>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</si>
  <si>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</si>
  <si>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</si>
  <si>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</si>
  <si>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</si>
  <si>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</si>
  <si>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</si>
  <si>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</si>
  <si>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</si>
  <si>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</si>
  <si>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</si>
  <si>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</si>
  <si>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</si>
  <si>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</si>
  <si>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</si>
  <si>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</si>
  <si>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</si>
  <si>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</si>
  <si>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</si>
  <si>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</si>
  <si>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</si>
  <si>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</si>
  <si>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</si>
  <si>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</si>
  <si>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</si>
  <si>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</si>
  <si>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</si>
  <si>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</si>
  <si>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</si>
  <si>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</si>
  <si>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</si>
  <si>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</si>
  <si>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</si>
  <si>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</si>
  <si>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</si>
  <si>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</si>
  <si>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</si>
  <si>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</si>
  <si>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</si>
  <si>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</si>
  <si>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</si>
  <si>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</si>
  <si>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</si>
  <si>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</si>
  <si>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</si>
  <si>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</si>
  <si>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</si>
  <si>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</si>
  <si>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</si>
  <si>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</si>
  <si>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</si>
  <si>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</si>
  <si>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</si>
  <si>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</si>
  <si>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</si>
  <si>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</si>
  <si>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</si>
  <si>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</si>
  <si>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</si>
  <si>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</si>
  <si>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</si>
  <si>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</si>
  <si>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</si>
  <si>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</si>
  <si>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</si>
  <si>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</si>
  <si>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</si>
  <si>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</si>
  <si>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</si>
  <si>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</si>
  <si>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</si>
  <si>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</si>
  <si>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</si>
  <si>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</si>
  <si>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</si>
  <si>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</si>
  <si>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</si>
  <si>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</si>
  <si>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</si>
  <si>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</si>
  <si>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</si>
  <si>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</si>
  <si>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</si>
  <si>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</si>
  <si>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</si>
  <si>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</si>
  <si>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</si>
  <si>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</si>
  <si>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</si>
  <si>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</si>
  <si>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</si>
  <si>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</si>
  <si>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</si>
  <si>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</si>
  <si>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</si>
  <si>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</si>
  <si>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</si>
  <si>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</si>
  <si>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</si>
  <si>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</si>
  <si>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</si>
  <si>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</si>
  <si>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</si>
  <si>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</si>
  <si>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</si>
  <si>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</si>
  <si>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</si>
  <si>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</si>
  <si>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</si>
  <si>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</si>
  <si>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</si>
  <si>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</si>
  <si>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</si>
  <si>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</si>
  <si>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</si>
  <si>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</si>
  <si>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</si>
  <si>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</si>
  <si>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</si>
  <si>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</si>
  <si>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</si>
  <si>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</si>
  <si>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</si>
  <si>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</si>
  <si>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</si>
  <si>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</si>
  <si>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</si>
  <si>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</si>
  <si>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</si>
  <si>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</si>
  <si>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</si>
  <si>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</si>
  <si>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</si>
  <si>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</si>
  <si>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</si>
  <si>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</si>
  <si>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</si>
  <si>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</si>
  <si>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</si>
  <si>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</si>
  <si>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</si>
  <si>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</si>
  <si>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</si>
  <si>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</si>
  <si>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</si>
  <si>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</si>
  <si>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</si>
  <si>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</si>
  <si>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</si>
  <si>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</si>
  <si>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</si>
  <si>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</si>
  <si>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</si>
  <si>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</si>
  <si>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</si>
  <si>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</si>
  <si>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</si>
  <si>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</si>
  <si>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</si>
  <si>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</si>
  <si>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</si>
  <si>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</si>
  <si>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</si>
  <si>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</si>
  <si>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</si>
  <si>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</si>
  <si>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</si>
  <si>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</si>
  <si>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</si>
  <si>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</si>
  <si>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</si>
  <si>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</si>
  <si>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</si>
  <si>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</si>
  <si>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</si>
  <si>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</si>
  <si>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</si>
  <si>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</si>
  <si>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</si>
  <si>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</si>
  <si>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</si>
  <si>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</si>
  <si>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</si>
  <si>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</si>
  <si>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</si>
  <si>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</si>
  <si>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</si>
  <si>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</si>
  <si>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</si>
  <si>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</si>
  <si>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</si>
  <si>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</si>
  <si>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</si>
  <si>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</si>
  <si>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</si>
  <si>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</si>
  <si>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</si>
  <si>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</si>
  <si>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</si>
  <si>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</si>
  <si>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</si>
  <si>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</si>
  <si>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</si>
  <si>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</si>
  <si>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</si>
  <si>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</si>
  <si>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</si>
  <si>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</si>
  <si>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</si>
  <si>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</si>
  <si>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</si>
  <si>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</si>
  <si>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</si>
  <si>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</si>
  <si>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</si>
  <si>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</si>
  <si>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</si>
  <si>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</si>
  <si>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</si>
  <si>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</si>
  <si>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</si>
  <si>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</si>
  <si>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</si>
  <si>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</si>
  <si>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</si>
  <si>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</si>
  <si>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</si>
  <si>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</si>
  <si>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</si>
  <si>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</si>
  <si>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</si>
  <si>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</si>
  <si>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</si>
  <si>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</si>
  <si>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</si>
  <si>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</si>
  <si>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</si>
  <si>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</si>
  <si>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</si>
  <si>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</si>
  <si>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</si>
  <si>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</si>
  <si>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</si>
  <si>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</si>
  <si>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</si>
  <si>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</si>
  <si>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</si>
  <si>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</si>
  <si>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</si>
  <si>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</si>
  <si>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</si>
  <si>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</si>
  <si>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</si>
  <si>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</si>
  <si>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</si>
  <si>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</si>
  <si>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</si>
  <si>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</si>
  <si>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</si>
  <si>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</si>
  <si>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</si>
  <si>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</si>
  <si>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</si>
  <si>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</si>
  <si>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</si>
  <si>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</si>
  <si>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</si>
  <si>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</si>
  <si>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</si>
  <si>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</si>
  <si>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</si>
  <si>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</si>
  <si>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</si>
  <si>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</si>
  <si>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</si>
  <si>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</si>
  <si>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</si>
  <si>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</si>
  <si>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</si>
  <si>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</si>
  <si>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</si>
  <si>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</si>
  <si>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</si>
  <si>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</si>
  <si>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</si>
  <si>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</si>
  <si>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</si>
  <si>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</si>
  <si>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</si>
  <si>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</si>
  <si>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</si>
  <si>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</si>
  <si>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</si>
  <si>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</si>
  <si>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</si>
  <si>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</si>
  <si>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</si>
  <si>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</si>
  <si>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</si>
  <si>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</si>
  <si>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</si>
  <si>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</si>
  <si>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</si>
  <si>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</si>
  <si>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</si>
  <si>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</si>
  <si>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</si>
  <si>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</si>
  <si>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</si>
  <si>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</si>
  <si>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</si>
  <si>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</si>
  <si>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</si>
  <si>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</si>
  <si>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</si>
  <si>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</si>
  <si>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</si>
  <si>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</si>
  <si>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</si>
  <si>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</si>
  <si>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</si>
  <si>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</si>
  <si>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</si>
  <si>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</si>
  <si>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</si>
  <si>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</si>
  <si>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</si>
  <si>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</si>
  <si>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</si>
  <si>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</si>
  <si>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</si>
  <si>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</si>
  <si>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</si>
  <si>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</si>
  <si>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</si>
  <si>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</si>
  <si>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</si>
  <si>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</si>
  <si>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</si>
  <si>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</si>
  <si>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</si>
  <si>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</si>
  <si>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</si>
  <si>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</si>
  <si>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</si>
  <si>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</si>
  <si>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</si>
  <si>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</si>
  <si>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</si>
  <si>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</si>
  <si>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</si>
  <si>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</si>
  <si>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</si>
  <si>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</si>
  <si>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</si>
  <si>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</si>
  <si>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</si>
  <si>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</si>
  <si>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</si>
  <si>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</si>
  <si>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</si>
  <si>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</si>
  <si>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</si>
  <si>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</si>
  <si>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</si>
  <si>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</si>
  <si>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</si>
  <si>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</si>
  <si>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</si>
  <si>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</si>
  <si>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</si>
  <si>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</si>
  <si>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</si>
  <si>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</si>
  <si>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</si>
  <si>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</si>
  <si>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</si>
  <si>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</si>
  <si>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</si>
  <si>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</si>
  <si>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</si>
  <si>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</si>
  <si>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</si>
  <si>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</si>
  <si>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</si>
  <si>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</si>
  <si>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</si>
  <si>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</si>
  <si>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</si>
  <si>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</si>
  <si>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</si>
  <si>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</si>
  <si>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</si>
  <si>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</si>
  <si>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</si>
  <si>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</si>
  <si>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</si>
  <si>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</si>
  <si>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</si>
  <si>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</si>
  <si>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</si>
  <si>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</si>
  <si>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</si>
  <si>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</si>
  <si>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</si>
  <si>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</si>
  <si>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</si>
  <si>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</si>
  <si>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</si>
  <si>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</si>
  <si>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</si>
  <si>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</si>
  <si>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</si>
  <si>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</si>
  <si>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</si>
  <si>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</si>
  <si>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</si>
  <si>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</si>
  <si>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</si>
  <si>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</si>
  <si>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</si>
  <si>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</si>
  <si>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</si>
  <si>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</si>
  <si>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</si>
  <si>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</si>
  <si>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</si>
  <si>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</si>
  <si>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</si>
  <si>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</si>
  <si>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</si>
  <si>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</si>
  <si>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</si>
  <si>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</si>
  <si>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</si>
  <si>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</si>
  <si>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</si>
  <si>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</si>
  <si>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</si>
  <si>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</si>
  <si>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</si>
  <si>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</si>
  <si>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</si>
  <si>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</si>
  <si>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</si>
  <si>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</si>
  <si>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</si>
  <si>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</si>
  <si>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</si>
  <si>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</si>
  <si>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</si>
  <si>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</si>
  <si>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</si>
  <si>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</si>
  <si>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</si>
  <si>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</si>
  <si>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</si>
  <si>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</si>
  <si>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</si>
  <si>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</si>
  <si>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</si>
  <si>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</si>
  <si>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</si>
  <si>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</si>
  <si>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</si>
  <si>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</si>
  <si>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</si>
  <si>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</si>
  <si>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</si>
  <si>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</si>
  <si>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</si>
  <si>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</si>
  <si>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</si>
  <si>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</si>
  <si>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</si>
  <si>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</si>
  <si>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</si>
  <si>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</si>
  <si>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</si>
  <si>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</si>
  <si>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</si>
  <si>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</si>
  <si>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</si>
  <si>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</si>
  <si>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</si>
  <si>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</si>
  <si>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</si>
  <si>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</si>
  <si>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</si>
  <si>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</si>
  <si>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</si>
  <si>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</si>
  <si>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</si>
  <si>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</si>
  <si>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</si>
  <si>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</si>
  <si>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</si>
  <si>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</si>
  <si>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</si>
  <si>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</si>
  <si>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</si>
  <si>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</si>
  <si>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</si>
  <si>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</si>
  <si>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</si>
  <si>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</si>
  <si>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</si>
  <si>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</si>
  <si>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</si>
  <si>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</si>
  <si>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</si>
  <si>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</si>
  <si>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</si>
  <si>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</si>
  <si>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</si>
  <si>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</si>
  <si>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</si>
  <si>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</si>
  <si>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</si>
  <si>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</si>
  <si>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</si>
  <si>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</si>
  <si>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</si>
  <si>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</si>
  <si>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</si>
  <si>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</si>
  <si>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</si>
  <si>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</si>
  <si>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</si>
  <si>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</si>
  <si>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</si>
  <si>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</si>
  <si>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</si>
  <si>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</si>
  <si>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</si>
  <si>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</si>
  <si>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</si>
  <si>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</si>
  <si>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</si>
  <si>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</si>
  <si>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</si>
  <si>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</si>
  <si>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</si>
  <si>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</si>
  <si>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</si>
  <si>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</si>
  <si>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</si>
  <si>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</si>
  <si>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</si>
  <si>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</si>
  <si>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</si>
  <si>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</si>
  <si>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</si>
  <si>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</si>
  <si>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</si>
  <si>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</si>
  <si>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</si>
  <si>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</si>
  <si>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</si>
  <si>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</si>
  <si>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</si>
  <si>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</si>
  <si>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</si>
  <si>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</si>
  <si>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</si>
  <si>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</si>
  <si>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</si>
  <si>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</si>
  <si>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</si>
  <si>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</si>
  <si>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</si>
  <si>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</si>
  <si>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</si>
  <si>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</si>
  <si>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</si>
  <si>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</si>
  <si>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</si>
  <si>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</si>
  <si>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</si>
  <si>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</si>
  <si>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</si>
  <si>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</si>
  <si>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</si>
  <si>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</si>
  <si>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</si>
  <si>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</si>
  <si>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</si>
  <si>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</si>
  <si>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</si>
  <si>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</si>
  <si>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</si>
  <si>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</si>
  <si>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</si>
  <si>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</si>
  <si>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</si>
  <si>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</si>
  <si>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</si>
  <si>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</si>
  <si>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</si>
  <si>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</si>
  <si>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</si>
  <si>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</si>
  <si>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</si>
  <si>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</si>
  <si>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</si>
  <si>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</si>
  <si>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</si>
  <si>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</si>
  <si>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</si>
  <si>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</si>
  <si>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</si>
  <si>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</si>
  <si>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</si>
  <si>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</si>
  <si>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</si>
  <si>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</si>
  <si>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</si>
  <si>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</si>
  <si>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</si>
  <si>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</si>
  <si>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</si>
  <si>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</si>
  <si>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</si>
  <si>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</si>
  <si>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</si>
  <si>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</si>
  <si>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</si>
  <si>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</si>
  <si>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</si>
  <si>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</si>
  <si>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</si>
  <si>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</si>
  <si>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</si>
  <si>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</si>
  <si>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</si>
  <si>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</si>
  <si>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</si>
  <si>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</si>
  <si>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</si>
  <si>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</si>
  <si>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</si>
  <si>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</si>
  <si>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</si>
  <si>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</si>
  <si>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</si>
  <si>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</si>
  <si>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</si>
  <si>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</si>
  <si>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</si>
  <si>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</si>
  <si>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</si>
  <si>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</si>
  <si>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</si>
  <si>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</si>
  <si>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</si>
  <si>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</si>
  <si>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</si>
  <si>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</si>
  <si>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</si>
  <si>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</si>
  <si>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</si>
  <si>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</si>
  <si>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</si>
  <si>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</si>
  <si>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</si>
  <si>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</si>
  <si>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</si>
  <si>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</si>
  <si>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</si>
  <si>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</si>
  <si>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</si>
  <si>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</si>
  <si>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</si>
  <si>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</si>
  <si>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</si>
  <si>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</si>
  <si>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</si>
  <si>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</si>
  <si>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</si>
  <si>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</si>
  <si>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</si>
  <si>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</si>
  <si>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</si>
  <si>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</si>
  <si>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</si>
  <si>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</si>
  <si>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</si>
  <si>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</si>
  <si>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</si>
  <si>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</si>
  <si>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</si>
  <si>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</si>
  <si>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</si>
  <si>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</si>
  <si>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</si>
  <si>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</si>
  <si>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</si>
  <si>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</si>
  <si>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</si>
  <si>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</si>
  <si>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</si>
  <si>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</si>
  <si>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</si>
  <si>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</si>
  <si>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</si>
  <si>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</si>
  <si>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</si>
  <si>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</si>
  <si>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</si>
  <si>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</si>
  <si>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</si>
  <si>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</si>
  <si>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</si>
  <si>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</si>
  <si>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</si>
  <si>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</si>
  <si>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</si>
  <si>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</si>
  <si>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</si>
  <si>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</si>
  <si>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</si>
  <si>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</si>
  <si>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</si>
  <si>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</si>
  <si>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</si>
  <si>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</si>
  <si>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</si>
  <si>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</si>
  <si>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</si>
  <si>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</si>
  <si>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</si>
  <si>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</si>
  <si>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</si>
  <si>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</si>
  <si>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</si>
  <si>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</si>
  <si>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</si>
  <si>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</si>
  <si>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</si>
  <si>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</si>
  <si>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</si>
  <si>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</si>
  <si>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</si>
  <si>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</si>
  <si>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</si>
  <si>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</si>
  <si>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</si>
  <si>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</si>
  <si>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</si>
  <si>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</si>
  <si>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</si>
  <si>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</si>
  <si>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</si>
  <si>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</si>
  <si>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</si>
  <si>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</si>
  <si>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</si>
  <si>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</si>
  <si>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</si>
  <si>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</si>
  <si>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</si>
  <si>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</si>
  <si>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</si>
  <si>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</si>
  <si>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</si>
  <si>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</si>
  <si>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</si>
  <si>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</si>
  <si>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</si>
  <si>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</si>
  <si>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</si>
  <si>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</si>
  <si>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</si>
  <si>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</si>
  <si>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</si>
  <si>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</si>
  <si>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</si>
  <si>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</si>
  <si>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</si>
  <si>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</si>
  <si>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</si>
  <si>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</si>
  <si>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</si>
  <si>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</si>
  <si>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</si>
  <si>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</si>
  <si>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</si>
  <si>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</si>
  <si>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</si>
  <si>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</si>
  <si>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</si>
  <si>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</si>
  <si>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</si>
  <si>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</si>
  <si>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</si>
  <si>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</si>
  <si>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</si>
  <si>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</si>
  <si>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</si>
  <si>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</si>
  <si>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</si>
  <si>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</si>
  <si>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</si>
  <si>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</si>
  <si>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</si>
  <si>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</si>
  <si>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</si>
  <si>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</si>
  <si>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</si>
  <si>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</si>
  <si>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</si>
  <si>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</si>
  <si>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</si>
  <si>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</si>
  <si>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</si>
  <si>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</si>
  <si>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</si>
  <si>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</si>
  <si>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</si>
  <si>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</si>
  <si>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</si>
  <si>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</si>
  <si>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</si>
  <si>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</si>
  <si>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</si>
  <si>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</si>
  <si>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</si>
  <si>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</si>
  <si>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</si>
  <si>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</si>
  <si>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</si>
  <si>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</si>
  <si>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</si>
  <si>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</si>
  <si>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</si>
  <si>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</si>
  <si>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</si>
  <si>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</si>
  <si>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</si>
  <si>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</si>
  <si>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</si>
  <si>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</si>
  <si>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</si>
  <si>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</si>
  <si>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</si>
  <si>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</si>
  <si>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</si>
  <si>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</si>
  <si>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</si>
  <si>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</si>
  <si>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</si>
  <si>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</si>
  <si>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</si>
  <si>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</si>
  <si>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</si>
  <si>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</si>
  <si>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</si>
  <si>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</si>
  <si>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</si>
  <si>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</si>
  <si>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</si>
  <si>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</si>
  <si>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</si>
  <si>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</si>
  <si>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</si>
  <si>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</si>
  <si>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</si>
  <si>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</si>
  <si>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</si>
  <si>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</si>
  <si>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</si>
  <si>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</si>
  <si>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</si>
  <si>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</si>
  <si>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</si>
  <si>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</si>
  <si>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</si>
  <si>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</si>
  <si>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</si>
  <si>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</si>
  <si>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</si>
  <si>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</si>
  <si>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</si>
  <si>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</si>
  <si>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</si>
  <si>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</si>
  <si>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</si>
  <si>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</si>
  <si>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</si>
  <si>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</si>
  <si>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</si>
  <si>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</si>
  <si>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</si>
  <si>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</si>
  <si>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</si>
  <si>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</si>
  <si>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</si>
  <si>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</si>
  <si>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</si>
  <si>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</si>
  <si>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</si>
  <si>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</si>
  <si>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</si>
  <si>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</si>
  <si>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</si>
  <si>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</si>
  <si>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</si>
  <si>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</si>
  <si>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</si>
  <si>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</si>
  <si>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</si>
  <si>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</si>
  <si>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</si>
  <si>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</si>
  <si>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</si>
  <si>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</si>
  <si>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</si>
  <si>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</si>
  <si>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</si>
  <si>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</si>
  <si>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</si>
  <si>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</si>
  <si>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</si>
  <si>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</si>
  <si>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</si>
  <si>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</si>
  <si>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</si>
  <si>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</si>
  <si>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</si>
  <si>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</si>
  <si>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</si>
  <si>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</si>
  <si>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</si>
  <si>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</si>
  <si>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</si>
  <si>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</si>
  <si>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</si>
  <si>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</si>
  <si>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</si>
  <si>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</si>
  <si>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</si>
  <si>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</si>
  <si>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</si>
  <si>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</si>
  <si>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</si>
  <si>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</si>
  <si>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</si>
  <si>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</si>
  <si>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</si>
  <si>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</si>
  <si>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</si>
  <si>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</si>
  <si>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</si>
  <si>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</si>
  <si>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</si>
  <si>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</si>
  <si>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</si>
  <si>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</si>
  <si>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</si>
  <si>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</si>
  <si>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</si>
  <si>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</si>
  <si>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</si>
  <si>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</si>
  <si>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</si>
  <si>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</si>
  <si>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</si>
  <si>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</si>
  <si>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</si>
  <si>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</si>
  <si>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</si>
  <si>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</si>
  <si>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</si>
  <si>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</si>
  <si>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</si>
  <si>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</si>
  <si>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</si>
  <si>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</si>
  <si>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</si>
  <si>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</si>
  <si>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</si>
  <si>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</si>
  <si>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</si>
  <si>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</si>
  <si>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</si>
  <si>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</si>
  <si>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</si>
  <si>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</si>
  <si>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</si>
  <si>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</si>
  <si>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</si>
  <si>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</si>
  <si>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</si>
  <si>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</si>
  <si>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</si>
  <si>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</si>
  <si>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</si>
  <si>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</si>
  <si>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</si>
  <si>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</si>
  <si>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</si>
  <si>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</si>
  <si>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</si>
  <si>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</si>
  <si>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</si>
  <si>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</si>
  <si>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</si>
  <si>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</si>
  <si>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</si>
  <si>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</si>
  <si>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</si>
  <si>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</si>
  <si>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</si>
  <si>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</si>
  <si>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</si>
  <si>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</si>
  <si>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</si>
  <si>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</si>
  <si>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</si>
  <si>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</si>
  <si>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</si>
  <si>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</si>
  <si>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</si>
  <si>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</si>
  <si>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</si>
  <si>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</si>
  <si>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</si>
  <si>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</si>
  <si>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</si>
  <si>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</si>
  <si>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</si>
  <si>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</si>
  <si>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</si>
  <si>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</si>
  <si>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</si>
  <si>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</si>
  <si>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</si>
  <si>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</si>
  <si>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</si>
  <si>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</si>
  <si>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</si>
  <si>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</si>
  <si>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</si>
  <si>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</si>
  <si>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</si>
  <si>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</si>
  <si>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</si>
  <si>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</si>
  <si>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</si>
  <si>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</si>
  <si>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</si>
  <si>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</si>
  <si>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</si>
  <si>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</si>
  <si>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</si>
  <si>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</si>
  <si>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</si>
  <si>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</si>
  <si>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</si>
  <si>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</si>
  <si>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</si>
  <si>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</si>
  <si>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</si>
  <si>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</si>
  <si>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</si>
  <si>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</si>
  <si>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</si>
  <si>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</si>
  <si>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</si>
  <si>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</si>
  <si>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</si>
  <si>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</si>
  <si>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</si>
  <si>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</si>
  <si>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</si>
  <si>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</si>
  <si>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</si>
  <si>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</si>
  <si>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</si>
  <si>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</si>
  <si>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</si>
  <si>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</si>
  <si>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</si>
  <si>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</si>
  <si>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</si>
  <si>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</si>
  <si>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</si>
  <si>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</si>
  <si>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</si>
  <si>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</si>
  <si>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</si>
  <si>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</si>
  <si>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</si>
  <si>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</si>
  <si>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</si>
  <si>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</si>
  <si>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</si>
  <si>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</si>
  <si>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</si>
  <si>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</si>
  <si>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</si>
  <si>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</si>
  <si>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</si>
  <si>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</si>
  <si>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</si>
  <si>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</si>
  <si>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</si>
  <si>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</si>
  <si>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</si>
  <si>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</si>
  <si>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</si>
  <si>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</si>
  <si>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</si>
  <si>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</si>
  <si>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</si>
  <si>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</si>
  <si>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</si>
  <si>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</si>
  <si>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</si>
  <si>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</si>
  <si>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</si>
  <si>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</si>
  <si>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</si>
  <si>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</si>
  <si>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</si>
  <si>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</si>
  <si>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</si>
  <si>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</si>
  <si>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</si>
  <si>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</si>
  <si>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</si>
  <si>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</si>
  <si>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</si>
  <si>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</si>
  <si>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</si>
  <si>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</si>
  <si>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</si>
  <si>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</si>
  <si>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</si>
  <si>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</si>
  <si>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</si>
  <si>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</si>
  <si>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</si>
  <si>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</si>
  <si>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</si>
  <si>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</si>
  <si>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</si>
  <si>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</si>
  <si>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</si>
  <si>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</si>
  <si>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</si>
  <si>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</si>
  <si>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</si>
  <si>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</si>
  <si>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</si>
  <si>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</si>
  <si>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</si>
  <si>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</si>
  <si>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</si>
  <si>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</si>
  <si>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</si>
  <si>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</si>
  <si>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</si>
  <si>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</si>
  <si>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</si>
  <si>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</si>
  <si>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</si>
  <si>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</si>
  <si>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</si>
  <si>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</si>
  <si>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</si>
  <si>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</si>
  <si>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</si>
  <si>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</si>
  <si>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</si>
  <si>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</si>
  <si>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</si>
  <si>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</si>
  <si>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</si>
  <si>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</si>
  <si>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</si>
  <si>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</si>
  <si>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</si>
  <si>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</si>
  <si>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</si>
  <si>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</si>
  <si>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</si>
  <si>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</si>
  <si>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</si>
  <si>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</si>
  <si>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</si>
  <si>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</si>
  <si>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</si>
  <si>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</si>
  <si>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</si>
  <si>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</si>
  <si>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</si>
  <si>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</si>
  <si>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</si>
  <si>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</si>
  <si>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</si>
  <si>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</si>
  <si>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</si>
  <si>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</si>
  <si>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</si>
  <si>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</si>
  <si>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</si>
  <si>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</si>
  <si>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</si>
  <si>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</si>
  <si>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</si>
  <si>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</si>
  <si>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</si>
  <si>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</si>
  <si>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</si>
  <si>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</si>
  <si>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</si>
  <si>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</si>
  <si>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</si>
  <si>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</si>
  <si>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</si>
  <si>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</si>
  <si>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</si>
  <si>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</si>
  <si>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</si>
  <si>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</si>
  <si>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</si>
  <si>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</si>
  <si>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</si>
  <si>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</si>
  <si>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</si>
  <si>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</si>
  <si>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</si>
  <si>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</si>
  <si>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</si>
  <si>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</si>
  <si>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</si>
  <si>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</si>
  <si>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</si>
  <si>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</si>
  <si>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</si>
  <si>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</si>
  <si>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</si>
  <si>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</si>
  <si>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</si>
  <si>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</si>
  <si>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</si>
  <si>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</si>
  <si>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</si>
  <si>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</si>
  <si>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</si>
  <si>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</si>
  <si>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</si>
  <si>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</si>
  <si>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</si>
  <si>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</si>
  <si>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</si>
  <si>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</si>
  <si>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</si>
  <si>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</si>
  <si>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</si>
  <si>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</si>
  <si>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</si>
  <si>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</si>
  <si>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</si>
  <si>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</si>
  <si>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</si>
  <si>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</si>
  <si>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</si>
  <si>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</si>
  <si>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</si>
  <si>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</si>
  <si>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</si>
  <si>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</si>
  <si>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</si>
  <si>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</si>
  <si>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</si>
  <si>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</si>
  <si>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</si>
  <si>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</si>
  <si>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</si>
  <si>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</si>
  <si>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</si>
  <si>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</si>
  <si>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</si>
  <si>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</si>
  <si>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</si>
  <si>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</si>
  <si>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</si>
  <si>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</si>
  <si>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</si>
  <si>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</si>
  <si>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</si>
  <si>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</si>
  <si>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</si>
  <si>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</si>
  <si>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</si>
  <si>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</si>
  <si>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</si>
  <si>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</si>
  <si>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</si>
  <si>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</si>
  <si>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</si>
  <si>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</si>
  <si>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</si>
  <si>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</si>
  <si>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</si>
  <si>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</si>
  <si>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</si>
  <si>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</si>
  <si>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</si>
  <si>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</si>
  <si>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</si>
  <si>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</si>
  <si>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</si>
  <si>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</si>
  <si>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</si>
  <si>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</si>
  <si>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</si>
  <si>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</si>
  <si>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</si>
  <si>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</si>
  <si>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</si>
  <si>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</si>
  <si>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</si>
  <si>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</si>
  <si>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</si>
  <si>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</si>
  <si>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</si>
  <si>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</si>
  <si>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</si>
  <si>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</si>
  <si>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</si>
  <si>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</si>
  <si>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</si>
  <si>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</si>
  <si>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</si>
  <si>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</si>
  <si>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</si>
  <si>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</si>
  <si>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</si>
  <si>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</si>
  <si>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</si>
  <si>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</si>
  <si>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</si>
  <si>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</si>
  <si>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</si>
  <si>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</si>
  <si>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</si>
  <si>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</si>
  <si>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</si>
  <si>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</si>
  <si>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</si>
  <si>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</si>
  <si>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</si>
  <si>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</si>
  <si>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</si>
  <si>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</si>
  <si>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</si>
  <si>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</si>
  <si>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</si>
  <si>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</si>
  <si>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</si>
  <si>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</si>
  <si>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</si>
  <si>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</si>
  <si>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</si>
  <si>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</si>
  <si>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</si>
  <si>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</si>
  <si>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</si>
  <si>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</si>
  <si>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</si>
  <si>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</si>
  <si>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</si>
  <si>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</si>
  <si>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</si>
  <si>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</si>
  <si>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</si>
  <si>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</si>
  <si>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</si>
  <si>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</si>
  <si>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</si>
  <si>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</si>
  <si>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</si>
  <si>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</si>
  <si>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</si>
  <si>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</si>
  <si>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</si>
  <si>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</si>
  <si>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</si>
  <si>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</si>
  <si>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</si>
  <si>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</si>
  <si>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</si>
  <si>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</si>
  <si>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</si>
  <si>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</si>
  <si>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</si>
  <si>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</si>
  <si>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</si>
  <si>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</si>
  <si>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</si>
  <si>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</si>
  <si>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</si>
  <si>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</si>
  <si>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</si>
  <si>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</si>
  <si>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</si>
  <si>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</si>
  <si>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</si>
  <si>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</si>
  <si>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</si>
  <si>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</si>
  <si>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</si>
  <si>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</si>
  <si>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</si>
  <si>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</si>
  <si>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</si>
  <si>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</si>
  <si>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</si>
  <si>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</si>
  <si>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</si>
  <si>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</si>
  <si>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</si>
  <si>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</si>
  <si>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</si>
  <si>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</si>
  <si>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</si>
  <si>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</si>
  <si>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</si>
  <si>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</si>
  <si>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</si>
  <si>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</si>
  <si>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</si>
  <si>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</si>
  <si>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</si>
  <si>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</si>
  <si>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</si>
  <si>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</si>
  <si>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</si>
  <si>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</si>
  <si>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</si>
  <si>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</si>
  <si>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</si>
  <si>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</si>
  <si>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</si>
  <si>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</si>
  <si>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</si>
  <si>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</si>
  <si>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</si>
  <si>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</si>
  <si>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</si>
  <si>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</si>
  <si>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</si>
  <si>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</si>
  <si>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</si>
  <si>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</si>
  <si>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</si>
  <si>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</si>
  <si>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</si>
  <si>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</si>
  <si>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</si>
  <si>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</si>
  <si>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</si>
  <si>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</si>
  <si>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</si>
  <si>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</si>
  <si>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</si>
  <si>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</si>
  <si>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</si>
  <si>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</si>
  <si>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</si>
  <si>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</si>
  <si>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</si>
  <si>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</si>
  <si>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</si>
  <si>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</si>
  <si>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</si>
  <si>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</si>
  <si>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</si>
  <si>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</si>
  <si>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</si>
  <si>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</si>
  <si>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</si>
  <si>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</si>
  <si>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</si>
  <si>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</si>
  <si>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</si>
  <si>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</si>
  <si>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</si>
  <si>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</si>
  <si>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</si>
  <si>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</si>
  <si>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</si>
  <si>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</si>
  <si>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</si>
  <si>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</si>
  <si>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</si>
  <si>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</si>
  <si>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</si>
  <si>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</si>
  <si>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</si>
  <si>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</si>
  <si>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</si>
  <si>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</si>
  <si>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</si>
  <si>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</si>
  <si>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</si>
  <si>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</si>
  <si>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</si>
  <si>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</si>
  <si>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</si>
  <si>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</si>
  <si>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</si>
  <si>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</si>
  <si>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</si>
  <si>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</si>
  <si>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</si>
  <si>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</si>
  <si>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</si>
  <si>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</si>
  <si>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</si>
  <si>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</si>
  <si>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</si>
  <si>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</si>
  <si>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</si>
  <si>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</si>
  <si>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</si>
  <si>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</si>
  <si>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</si>
  <si>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</si>
  <si>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</si>
  <si>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</si>
  <si>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</si>
  <si>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</si>
  <si>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</si>
  <si>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</si>
  <si>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</si>
  <si>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</si>
  <si>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</si>
  <si>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</si>
  <si>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</si>
  <si>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</si>
  <si>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</si>
  <si>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</si>
  <si>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</si>
  <si>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</si>
  <si>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</si>
  <si>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</si>
  <si>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</si>
  <si>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</si>
  <si>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</si>
  <si>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</si>
  <si>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</si>
  <si>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</si>
  <si>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</si>
  <si>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</si>
  <si>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</si>
  <si>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</si>
  <si>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</si>
  <si>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</si>
  <si>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</si>
  <si>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</si>
  <si>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</si>
  <si>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</si>
  <si>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</si>
  <si>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</si>
  <si>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</si>
  <si>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</si>
  <si>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</si>
  <si>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</si>
  <si>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</si>
  <si>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</si>
  <si>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</si>
  <si>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</si>
  <si>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</si>
  <si>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</si>
  <si>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</si>
  <si>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</si>
  <si>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</si>
  <si>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</si>
  <si>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</si>
  <si>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</si>
  <si>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</si>
  <si>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</si>
  <si>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</si>
  <si>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</si>
  <si>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</si>
  <si>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</si>
  <si>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</si>
  <si>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</si>
  <si>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</si>
  <si>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</si>
  <si>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</si>
  <si>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</si>
  <si>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</si>
  <si>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</si>
  <si>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</si>
  <si>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</si>
  <si>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</si>
  <si>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</si>
  <si>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</si>
  <si>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</si>
  <si>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</si>
  <si>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</si>
  <si>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</si>
  <si>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</si>
  <si>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</si>
  <si>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</si>
  <si>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</si>
  <si>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</si>
  <si>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</si>
  <si>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</si>
  <si>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</si>
  <si>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</si>
  <si>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</si>
  <si>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</si>
  <si>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</si>
  <si>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</si>
  <si>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</si>
  <si>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</si>
  <si>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</si>
  <si>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</si>
  <si>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</si>
  <si>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</si>
  <si>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</si>
  <si>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</si>
  <si>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</si>
  <si>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</si>
  <si>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</si>
  <si>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</si>
  <si>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</si>
  <si>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</si>
  <si>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</si>
  <si>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</si>
  <si>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</si>
  <si>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</si>
  <si>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</si>
  <si>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</si>
  <si>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</si>
  <si>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</si>
  <si>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</si>
  <si>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</si>
  <si>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</si>
  <si>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</si>
  <si>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</si>
  <si>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</si>
  <si>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</si>
  <si>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</si>
  <si>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</si>
  <si>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</si>
  <si>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</si>
  <si>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</si>
  <si>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</si>
  <si>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</si>
  <si>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</si>
  <si>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</si>
  <si>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</si>
  <si>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</si>
  <si>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</si>
  <si>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</si>
  <si>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</si>
  <si>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</si>
  <si>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</si>
  <si>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</si>
  <si>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</si>
  <si>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</si>
  <si>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</si>
  <si>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</si>
  <si>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</si>
  <si>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</si>
  <si>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</si>
  <si>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</si>
  <si>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</si>
  <si>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</si>
  <si>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</si>
  <si>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</si>
  <si>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</si>
  <si>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</si>
  <si>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</si>
  <si>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</si>
  <si>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</si>
  <si>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</si>
  <si>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</si>
  <si>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</si>
  <si>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</si>
  <si>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</si>
  <si>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</si>
  <si>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</si>
  <si>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</si>
  <si>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</si>
  <si>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</si>
  <si>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</si>
  <si>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</si>
  <si>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</si>
  <si>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</si>
  <si>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</si>
  <si>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</si>
  <si>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</si>
  <si>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</si>
  <si>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</si>
  <si>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</si>
  <si>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</si>
  <si>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</si>
  <si>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</si>
  <si>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</si>
  <si>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</si>
  <si>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</si>
  <si>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</si>
  <si>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</si>
  <si>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</si>
  <si>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</si>
  <si>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</si>
  <si>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</si>
  <si>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</si>
  <si>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</si>
  <si>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</si>
  <si>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</si>
  <si>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</si>
  <si>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</si>
  <si>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</si>
  <si>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</si>
  <si>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</si>
  <si>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</si>
  <si>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</si>
  <si>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</si>
  <si>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</si>
  <si>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</si>
  <si>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</si>
  <si>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</si>
  <si>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</si>
  <si>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</si>
  <si>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</si>
  <si>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</si>
  <si>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</si>
  <si>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</si>
  <si>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</si>
  <si>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</si>
  <si>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</si>
  <si>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</si>
  <si>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</si>
  <si>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</si>
  <si>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</si>
  <si>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</si>
  <si>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</si>
  <si>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</si>
  <si>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</si>
  <si>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</si>
  <si>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</si>
  <si>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</si>
  <si>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</si>
  <si>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</si>
  <si>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</si>
  <si>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</si>
  <si>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</si>
  <si>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</si>
  <si>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</si>
  <si>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</si>
  <si>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</si>
  <si>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</si>
  <si>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</si>
  <si>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</si>
  <si>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</si>
  <si>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</si>
  <si>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</si>
  <si>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</si>
  <si>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</si>
  <si>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</si>
  <si>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</si>
  <si>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</si>
  <si>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</si>
  <si>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</si>
  <si>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</si>
  <si>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</si>
  <si>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</si>
  <si>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</si>
  <si>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</si>
  <si>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</si>
  <si>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</si>
  <si>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</si>
  <si>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</si>
  <si>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</si>
  <si>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</si>
  <si>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</si>
  <si>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</si>
  <si>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</si>
  <si>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</si>
  <si>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</si>
  <si>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</si>
  <si>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</si>
  <si>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</si>
  <si>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</si>
  <si>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</si>
  <si>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</si>
  <si>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</si>
  <si>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</si>
  <si>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</si>
  <si>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</si>
  <si>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</si>
  <si>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</si>
  <si>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</si>
  <si>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</si>
  <si>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</si>
  <si>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</si>
  <si>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</si>
  <si>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</si>
  <si>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</si>
  <si>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</si>
  <si>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</si>
  <si>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</si>
  <si>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</si>
  <si>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</si>
  <si>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</si>
  <si>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</si>
  <si>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</si>
  <si>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</si>
  <si>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</si>
  <si>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</si>
  <si>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</si>
  <si>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</si>
  <si>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</si>
  <si>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</si>
  <si>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</si>
  <si>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</si>
  <si>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</si>
  <si>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</si>
  <si>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</si>
  <si>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</si>
  <si>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</si>
  <si>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</si>
  <si>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</si>
  <si>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</si>
  <si>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</si>
  <si>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</si>
  <si>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</si>
  <si>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</si>
  <si>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</si>
  <si>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</si>
  <si>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</si>
  <si>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</si>
  <si>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</si>
  <si>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</si>
  <si>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</si>
  <si>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</si>
  <si>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</si>
  <si>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</si>
  <si>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</si>
  <si>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</si>
  <si>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</si>
  <si>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</si>
  <si>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</si>
  <si>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</si>
  <si>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</si>
  <si>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</si>
  <si>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</si>
  <si>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</si>
  <si>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</si>
  <si>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</si>
  <si>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</si>
  <si>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</si>
  <si>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</si>
  <si>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</si>
  <si>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</si>
  <si>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</si>
  <si>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</si>
  <si>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</si>
  <si>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</si>
  <si>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</si>
  <si>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</si>
  <si>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</si>
  <si>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</si>
  <si>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</si>
  <si>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</si>
  <si>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</si>
  <si>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</si>
  <si>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</si>
  <si>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</si>
  <si>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</si>
  <si>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</si>
  <si>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</si>
  <si>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</si>
  <si>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</si>
  <si>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</si>
  <si>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</si>
  <si>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</si>
  <si>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</si>
  <si>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</si>
  <si>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</si>
  <si>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</si>
  <si>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</si>
  <si>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</si>
  <si>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</si>
  <si>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</si>
  <si>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</si>
  <si>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</si>
  <si>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</si>
  <si>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</si>
  <si>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</si>
  <si>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</si>
  <si>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</si>
  <si>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</si>
  <si>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</si>
  <si>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</si>
  <si>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</si>
  <si>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</si>
  <si>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</si>
  <si>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</si>
  <si>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</si>
  <si>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</si>
  <si>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</si>
  <si>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</si>
  <si>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</si>
  <si>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</si>
  <si>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</si>
  <si>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</si>
  <si>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</si>
  <si>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</si>
  <si>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</si>
  <si>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</si>
  <si>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</si>
  <si>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</si>
  <si>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</si>
  <si>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</si>
  <si>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</si>
  <si>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</si>
  <si>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</si>
  <si>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</si>
  <si>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</si>
  <si>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</si>
  <si>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</si>
  <si>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</si>
  <si>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</si>
  <si>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</si>
  <si>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</si>
  <si>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</si>
  <si>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</si>
  <si>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</si>
  <si>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</si>
  <si>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</si>
  <si>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</si>
  <si>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</si>
  <si>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</si>
  <si>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</si>
  <si>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</si>
  <si>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</si>
  <si>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</si>
  <si>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</si>
  <si>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</si>
  <si>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</si>
  <si>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</si>
  <si>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</si>
  <si>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</si>
  <si>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</si>
  <si>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</si>
  <si>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</si>
  <si>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</si>
  <si>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</si>
  <si>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</si>
  <si>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</si>
  <si>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</si>
  <si>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</si>
  <si>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</si>
  <si>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</si>
  <si>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</si>
  <si>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</si>
  <si>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</si>
  <si>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</si>
  <si>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</si>
  <si>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</si>
  <si>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</si>
  <si>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</si>
  <si>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</si>
  <si>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</si>
  <si>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</si>
  <si>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</si>
  <si>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</si>
  <si>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</si>
  <si>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</si>
  <si>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</si>
  <si>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</si>
  <si>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</si>
  <si>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</si>
  <si>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</si>
  <si>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</si>
  <si>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</si>
  <si>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</si>
  <si>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</si>
  <si>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</si>
  <si>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</si>
  <si>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</si>
  <si>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</si>
  <si>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</si>
  <si>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</si>
  <si>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</si>
  <si>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</si>
  <si>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</si>
  <si>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</si>
  <si>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</si>
  <si>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</si>
  <si>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</si>
  <si>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</si>
  <si>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</si>
  <si>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</si>
  <si>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</si>
  <si>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</si>
  <si>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</si>
  <si>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</si>
  <si>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</si>
  <si>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</si>
  <si>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</si>
  <si>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</si>
  <si>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</si>
  <si>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</si>
  <si>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</si>
  <si>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</si>
  <si>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</si>
  <si>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</si>
  <si>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</si>
  <si>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</si>
  <si>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</si>
  <si>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</si>
  <si>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</si>
  <si>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</si>
  <si>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</si>
  <si>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</si>
  <si>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</si>
  <si>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</si>
  <si>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</si>
  <si>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</si>
  <si>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</si>
  <si>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</si>
  <si>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</si>
  <si>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</si>
  <si>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</si>
  <si>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</si>
  <si>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</si>
  <si>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</si>
  <si>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</si>
  <si>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</si>
  <si>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</si>
  <si>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</si>
  <si>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</si>
  <si>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</si>
  <si>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</si>
  <si>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</si>
  <si>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</si>
  <si>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</si>
  <si>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</si>
  <si>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</si>
  <si>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</si>
  <si>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</si>
  <si>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</si>
  <si>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</si>
  <si>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</si>
  <si>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</si>
  <si>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</si>
  <si>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</si>
  <si>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</si>
  <si>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</si>
  <si>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</si>
  <si>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</si>
  <si>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</si>
  <si>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</si>
  <si>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</si>
  <si>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</si>
  <si>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</si>
  <si>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</si>
  <si>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</si>
  <si>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</si>
  <si>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</si>
  <si>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</si>
  <si>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</si>
  <si>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</si>
  <si>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</si>
  <si>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</si>
  <si>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</si>
  <si>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</si>
  <si>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</si>
  <si>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</si>
  <si>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</si>
  <si>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</si>
  <si>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</si>
  <si>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</si>
  <si>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</si>
  <si>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</si>
  <si>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</si>
  <si>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</si>
  <si>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</si>
  <si>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</si>
  <si>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</si>
  <si>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</si>
  <si>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</si>
  <si>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</si>
  <si>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</si>
  <si>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</si>
  <si>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</si>
  <si>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</si>
  <si>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</si>
  <si>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</si>
  <si>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</si>
  <si>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</si>
  <si>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</si>
  <si>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</si>
  <si>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</si>
  <si>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</si>
  <si>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</si>
  <si>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</si>
  <si>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</si>
  <si>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</si>
  <si>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</si>
  <si>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</si>
  <si>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</si>
  <si>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</si>
  <si>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</si>
  <si>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</si>
  <si>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</si>
  <si>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</si>
  <si>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</si>
  <si>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</si>
  <si>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</si>
  <si>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</si>
  <si>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</si>
  <si>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</si>
  <si>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</si>
  <si>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</si>
  <si>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</si>
  <si>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</si>
  <si>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</si>
  <si>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</si>
  <si>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</si>
  <si>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</si>
  <si>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</si>
  <si>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</si>
  <si>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</si>
  <si>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</si>
  <si>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</si>
  <si>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</si>
  <si>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</si>
  <si>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</si>
  <si>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</si>
  <si>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</si>
  <si>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</si>
  <si>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</si>
  <si>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</si>
  <si>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</si>
  <si>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</si>
  <si>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</si>
  <si>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</si>
  <si>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</si>
  <si>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</si>
  <si>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</si>
  <si>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</si>
  <si>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</si>
  <si>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</si>
  <si>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</si>
  <si>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</si>
  <si>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</si>
  <si>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</si>
  <si>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</si>
  <si>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</si>
  <si>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</si>
  <si>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</si>
  <si>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</si>
  <si>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</si>
  <si>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</si>
  <si>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</si>
  <si>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</si>
  <si>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</si>
  <si>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</si>
  <si>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</si>
  <si>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</si>
  <si>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</si>
  <si>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</si>
  <si>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</si>
  <si>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</si>
  <si>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</si>
  <si>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</si>
  <si>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</si>
  <si>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</si>
  <si>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</si>
  <si>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</si>
  <si>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</si>
  <si>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</si>
  <si>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</si>
  <si>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</si>
  <si>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</si>
  <si>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</si>
  <si>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</si>
  <si>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</si>
  <si>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</si>
  <si>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</si>
  <si>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</si>
  <si>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</si>
  <si>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</si>
  <si>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</si>
  <si>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</si>
  <si>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</si>
  <si>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</si>
  <si>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</si>
  <si>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</si>
  <si>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</si>
  <si>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</si>
  <si>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</si>
  <si>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</si>
  <si>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</si>
  <si>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</si>
  <si>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</si>
  <si>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</si>
  <si>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</si>
  <si>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</si>
  <si>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</si>
  <si>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</si>
  <si>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</si>
  <si>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</si>
  <si>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</si>
  <si>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</si>
  <si>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</si>
  <si>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</si>
  <si>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</si>
  <si>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</si>
  <si>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</si>
  <si>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</si>
  <si>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</si>
  <si>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</si>
  <si>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</si>
  <si>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</si>
  <si>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</si>
  <si>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</si>
  <si>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</si>
  <si>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</si>
  <si>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</si>
  <si>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</si>
  <si>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</si>
  <si>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</si>
  <si>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</si>
  <si>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</si>
  <si>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</si>
  <si>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</si>
  <si>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</si>
  <si>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</si>
  <si>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</si>
  <si>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</si>
  <si>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</si>
  <si>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</si>
  <si>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</si>
  <si>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</si>
  <si>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</si>
  <si>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Aug</t>
  </si>
  <si>
    <t>Sep</t>
  </si>
  <si>
    <t>Oct</t>
  </si>
  <si>
    <t>Nov</t>
  </si>
  <si>
    <t>2021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</si>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</sst>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6" formatCode="dd\-mmm\-yyyy"/>
    <numFmt numFmtId="167" formatCode="0.0\ &quot;kg&quot;"/>
    <numFmt numFmtId="168" formatCode="&quot;$&quot;#,##0.00;[Red]&quot;$&quot;#,##0.00"/>
    <numFmt numFmtId="170" formatCode="#,##0;[Red]#,##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6" fontId="0" fillId="0" borderId="0" xfId="0" applyNumberFormat="1"/>
    <xf numFmtId="167" fontId="1" fillId="0" borderId="0" xfId="0" applyNumberFormat="1" applyFont="1" applyAlignment="1">
      <alignment vertical="center"/>
    </xf>
    <xf numFmtId="167" fontId="0" fillId="0" borderId="0" xfId="0" applyNumberFormat="1"/>
    <xf numFmtId="168" fontId="1" fillId="0" borderId="0" xfId="0" applyNumberFormat="1" applyFont="1" applyAlignment="1">
      <alignment vertical="center"/>
    </xf>
    <xf numFmtId="168" fontId="0" fillId="0" borderId="0" xfId="0" applyNumberFormat="1"/>
    <xf numFmtId="0" fontId="0" fillId="0" borderId="0" xfId="0" pivotButton="1"/>
    <xf numFmtId="17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61">
    <dxf>
      <numFmt numFmtId="169" formatCode="#,##0.00;[Red]#,##0.00"/>
    </dxf>
    <dxf>
      <numFmt numFmtId="170" formatCode="#,##0;[Red]#,##0"/>
    </dxf>
    <dxf>
      <numFmt numFmtId="3" formatCode="#,##0"/>
    </dxf>
    <dxf>
      <numFmt numFmtId="169" formatCode="#,##0.00;[Red]#,##0.00"/>
    </dxf>
    <dxf>
      <numFmt numFmtId="170" formatCode="#,##0;[Red]#,##0"/>
    </dxf>
    <dxf>
      <numFmt numFmtId="3" formatCode="#,##0"/>
    </dxf>
    <dxf>
      <numFmt numFmtId="169" formatCode="#,##0.00;[Red]#,##0.00"/>
    </dxf>
    <dxf>
      <numFmt numFmtId="170" formatCode="#,##0;[Red]#,##0"/>
    </dxf>
    <dxf>
      <numFmt numFmtId="3" formatCode="#,##0"/>
    </dxf>
    <dxf>
      <numFmt numFmtId="169" formatCode="#,##0.00;[Red]#,##0.00"/>
    </dxf>
    <dxf>
      <numFmt numFmtId="170" formatCode="#,##0;[Red]#,##0"/>
    </dxf>
    <dxf>
      <numFmt numFmtId="3" formatCode="#,##0"/>
    </dxf>
    <dxf>
      <numFmt numFmtId="169" formatCode="#,##0.00;[Red]#,##0.00"/>
    </dxf>
    <dxf>
      <numFmt numFmtId="170" formatCode="#,##0;[Red]#,##0"/>
    </dxf>
    <dxf>
      <numFmt numFmtId="3" formatCode="#,##0"/>
    </dxf>
    <dxf>
      <numFmt numFmtId="169" formatCode="#,##0.00;[Red]#,##0.00"/>
    </dxf>
    <dxf>
      <numFmt numFmtId="170" formatCode="#,##0;[Red]#,##0"/>
    </dxf>
    <dxf>
      <numFmt numFmtId="3" formatCode="#,##0"/>
    </dxf>
    <dxf>
      <numFmt numFmtId="169" formatCode="#,##0.00;[Red]#,##0.00"/>
    </dxf>
    <dxf>
      <numFmt numFmtId="170" formatCode="#,##0;[Red]#,##0"/>
    </dxf>
    <dxf>
      <numFmt numFmtId="3" formatCode="#,##0"/>
    </dxf>
    <dxf>
      <numFmt numFmtId="169" formatCode="#,##0.00;[Red]#,##0.00"/>
    </dxf>
    <dxf>
      <numFmt numFmtId="170" formatCode="#,##0;[Red]#,##0"/>
    </dxf>
    <dxf>
      <numFmt numFmtId="3" formatCode="#,##0"/>
    </dxf>
    <dxf>
      <numFmt numFmtId="169" formatCode="#,##0.00;[Red]#,##0.00"/>
    </dxf>
    <dxf>
      <numFmt numFmtId="170" formatCode="#,##0;[Red]#,##0"/>
    </dxf>
    <dxf>
      <numFmt numFmtId="3" formatCode="#,##0"/>
    </dxf>
    <dxf>
      <numFmt numFmtId="169" formatCode="#,##0.00;[Red]#,##0.00"/>
    </dxf>
    <dxf>
      <numFmt numFmtId="170" formatCode="#,##0;[Red]#,##0"/>
    </dxf>
    <dxf>
      <numFmt numFmtId="3" formatCode="#,##0"/>
    </dxf>
    <dxf>
      <numFmt numFmtId="169" formatCode="#,##0.00;[Red]#,##0.00"/>
    </dxf>
    <dxf>
      <numFmt numFmtId="170" formatCode="#,##0;[Red]#,##0"/>
    </dxf>
    <dxf>
      <numFmt numFmtId="3" formatCode="#,##0"/>
    </dxf>
    <dxf>
      <numFmt numFmtId="169" formatCode="#,##0.00;[Red]#,##0.00"/>
    </dxf>
    <dxf>
      <numFmt numFmtId="170" formatCode="#,##0;[Red]#,##0"/>
    </dxf>
    <dxf>
      <numFmt numFmtId="3" formatCode="#,##0"/>
    </dxf>
    <dxf>
      <numFmt numFmtId="168" formatCode="&quot;$&quot;#,##0.00;[Red]&quot;$&quot;#,##0.00"/>
    </dxf>
    <dxf>
      <numFmt numFmtId="168" formatCode="&quot;$&quot;#,##0.00;[Red]&quot;$&quot;#,##0.00"/>
    </dxf>
    <dxf>
      <numFmt numFmtId="167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\-mmm\-yyyy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A761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 Sales!TotalSales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Sales Over Time</a:t>
            </a:r>
          </a:p>
        </c:rich>
      </c:tx>
      <c:layout>
        <c:manualLayout>
          <c:xMode val="edge"/>
          <c:yMode val="edge"/>
          <c:x val="0.39194553772412533"/>
          <c:y val="2.128580081335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Sales'!$A$5:$B$8</c:f>
              <c:multiLvlStrCache>
                <c:ptCount val="4"/>
                <c:lvl>
                  <c:pt idx="0">
                    <c:v>Aug</c:v>
                  </c:pt>
                  <c:pt idx="1">
                    <c:v>Sep</c:v>
                  </c:pt>
                  <c:pt idx="2">
                    <c:v>Oct</c:v>
                  </c:pt>
                  <c:pt idx="3">
                    <c:v>Nov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'Total Sales'!$C$5:$C$8</c:f>
              <c:numCache>
                <c:formatCode>#,##0;[Red]#,##0</c:formatCode>
                <c:ptCount val="4"/>
                <c:pt idx="0">
                  <c:v>287.52499999999998</c:v>
                </c:pt>
                <c:pt idx="1">
                  <c:v>840.92999999999984</c:v>
                </c:pt>
                <c:pt idx="2">
                  <c:v>299.06999999999994</c:v>
                </c:pt>
                <c:pt idx="3">
                  <c:v>323.32499999999999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5E-4B42-8645-40A85A6C0092}"/>
            </c:ext>
          </c:extLst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Sales'!$A$5:$B$8</c:f>
              <c:multiLvlStrCache>
                <c:ptCount val="4"/>
                <c:lvl>
                  <c:pt idx="0">
                    <c:v>Aug</c:v>
                  </c:pt>
                  <c:pt idx="1">
                    <c:v>Sep</c:v>
                  </c:pt>
                  <c:pt idx="2">
                    <c:v>Oct</c:v>
                  </c:pt>
                  <c:pt idx="3">
                    <c:v>Nov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'Total Sales'!$D$5:$D$8</c:f>
              <c:numCache>
                <c:formatCode>#,##0</c:formatCode>
                <c:ptCount val="4"/>
                <c:pt idx="0">
                  <c:v>288.66999999999996</c:v>
                </c:pt>
                <c:pt idx="1">
                  <c:v>409.875</c:v>
                </c:pt>
                <c:pt idx="2">
                  <c:v>260.32499999999999</c:v>
                </c:pt>
                <c:pt idx="3">
                  <c:v>565.56999999999994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5E-4B42-8645-40A85A6C0092}"/>
            </c:ext>
          </c:extLst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Sales'!$A$5:$B$8</c:f>
              <c:multiLvlStrCache>
                <c:ptCount val="4"/>
                <c:lvl>
                  <c:pt idx="0">
                    <c:v>Aug</c:v>
                  </c:pt>
                  <c:pt idx="1">
                    <c:v>Sep</c:v>
                  </c:pt>
                  <c:pt idx="2">
                    <c:v>Oct</c:v>
                  </c:pt>
                  <c:pt idx="3">
                    <c:v>Nov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'Total Sales'!$E$5:$E$8</c:f>
              <c:numCache>
                <c:formatCode>#,##0</c:formatCode>
                <c:ptCount val="4"/>
                <c:pt idx="0">
                  <c:v>125.58</c:v>
                </c:pt>
                <c:pt idx="1">
                  <c:v>171.33</c:v>
                </c:pt>
                <c:pt idx="2">
                  <c:v>584.64</c:v>
                </c:pt>
                <c:pt idx="3">
                  <c:v>537.80999999999995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45E-4B42-8645-40A85A6C0092}"/>
            </c:ext>
          </c:extLst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Sales'!$A$5:$B$8</c:f>
              <c:multiLvlStrCache>
                <c:ptCount val="4"/>
                <c:lvl>
                  <c:pt idx="0">
                    <c:v>Aug</c:v>
                  </c:pt>
                  <c:pt idx="1">
                    <c:v>Sep</c:v>
                  </c:pt>
                  <c:pt idx="2">
                    <c:v>Oct</c:v>
                  </c:pt>
                  <c:pt idx="3">
                    <c:v>Nov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'Total Sales'!$F$5:$F$8</c:f>
              <c:numCache>
                <c:formatCode>#,##0</c:formatCode>
                <c:ptCount val="4"/>
                <c:pt idx="0">
                  <c:v>374.13499999999993</c:v>
                </c:pt>
                <c:pt idx="1">
                  <c:v>221.43999999999994</c:v>
                </c:pt>
                <c:pt idx="2">
                  <c:v>256.36500000000001</c:v>
                </c:pt>
                <c:pt idx="3">
                  <c:v>189.47499999999999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45E-4B42-8645-40A85A6C0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03487"/>
        <c:axId val="471400607"/>
      </c:lineChart>
      <c:catAx>
        <c:axId val="471403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00607"/>
        <c:crosses val="autoZero"/>
        <c:auto val="1"/>
        <c:lblAlgn val="ctr"/>
        <c:lblOffset val="100"/>
        <c:noMultiLvlLbl val="0"/>
      </c:catAx>
      <c:valAx>
        <c:axId val="4714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[Red]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0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203206</xdr:colOff>
      <xdr:row>8</xdr:row>
      <xdr:rowOff>165100</xdr:rowOff>
    </xdr:from>
    <xdr:to>
      <xdr:col>18</xdr:col>
      <xdr:colOff>361950</xdr:colOff>
      <xdr:row>30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BB0944-1BAC-CC40-ECB2-ED17CA4A4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330200</xdr:colOff>
      <xdr:row>0</xdr:row>
      <xdr:rowOff>171450</xdr:rowOff>
    </xdr:from>
    <xdr:to>
      <xdr:col>14</xdr:col>
      <xdr:colOff>6350</xdr:colOff>
      <xdr:row>8</xdr:row>
      <xdr:rowOff>69850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Order Date">
              <a:extLst>
                <a:ext uri="{FF2B5EF4-FFF2-40B4-BE49-F238E27FC236}">
                  <a16:creationId xmlns:a16="http://schemas.microsoft.com/office/drawing/2014/main" id="{CF336833-1296-4570-0BB7-EC5C4D1ED4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0200" y="1714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swini Girish" refreshedDate="45139.561803124998" createdVersion="8" refreshedVersion="8" minRefreshableVersion="3" recordCount="1000" xr:uid="{0B581859-8D28-436E-9D28-3C924EC1D658}">
  <cacheSource type="worksheet">
    <worksheetSource name="OrdersData"/>
  </cacheSource>
  <cacheFields count="17">
    <cacheField name="Order ID" numFmtId="0">
      <sharedItems/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167">
      <sharedItems containsSemiMixedTypes="0" containsString="0" containsNumber="1" minValue="0.2" maxValue="2.5"/>
    </cacheField>
    <cacheField name="Unit Price" numFmtId="168">
      <sharedItems containsSemiMixedTypes="0" containsString="0" containsNumber="1" minValue="2.6849999999999996" maxValue="36.454999999999998"/>
    </cacheField>
    <cacheField name="Sales" numFmtId="168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 pivotCacheId="1153135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s v="Rob"/>
    <s v="M"/>
    <n v="1"/>
    <n v="9.9499999999999993"/>
    <n v="19.899999999999999"/>
    <x v="0"/>
    <s v="Medium"/>
  </r>
  <r>
    <s v="QEV-37451-860"/>
    <x v="0"/>
    <s v="17670-51384-MA"/>
    <s v="E-M-0.5"/>
    <n v="5"/>
    <s v="Aloisia Allner"/>
    <s v="aallner0@lulu.com"/>
    <s v="United States"/>
    <s v="Exc"/>
    <s v="M"/>
    <n v="0.5"/>
    <n v="8.25"/>
    <n v="41.25"/>
    <x v="1"/>
    <s v="Medium"/>
  </r>
  <r>
    <s v="FAA-43335-268"/>
    <x v="1"/>
    <s v="21125-22134-PX"/>
    <s v="A-L-1"/>
    <n v="1"/>
    <s v="Jami Redholes"/>
    <s v="jredholes2@tmall.com"/>
    <s v="United States"/>
    <s v="Ara"/>
    <s v="L"/>
    <n v="1"/>
    <n v="12.95"/>
    <n v="12.95"/>
    <x v="2"/>
    <s v="Light"/>
  </r>
  <r>
    <s v="KAC-83089-793"/>
    <x v="2"/>
    <s v="23806-46781-OU"/>
    <s v="E-M-1"/>
    <n v="2"/>
    <s v="Christoffer O' Shea"/>
    <s v=""/>
    <s v="Ireland"/>
    <s v="Exc"/>
    <s v="M"/>
    <n v="1"/>
    <n v="13.75"/>
    <n v="27.5"/>
    <x v="1"/>
    <s v="Medium"/>
  </r>
  <r>
    <s v="KAC-83089-793"/>
    <x v="2"/>
    <s v="23806-46781-OU"/>
    <s v="R-L-2.5"/>
    <n v="2"/>
    <s v="Christoffer O' Shea"/>
    <s v=""/>
    <s v="Ireland"/>
    <s v="Rob"/>
    <s v="L"/>
    <n v="2.5"/>
    <n v="27.484999999999996"/>
    <n v="54.969999999999992"/>
    <x v="0"/>
    <s v="Light"/>
  </r>
  <r>
    <s v="CVP-18956-553"/>
    <x v="3"/>
    <s v="86561-91660-RB"/>
    <s v="L-D-1"/>
    <n v="3"/>
    <s v="Beryle Cottier"/>
    <s v=""/>
    <s v="United States"/>
    <s v="Lib"/>
    <s v="D"/>
    <n v="1"/>
    <n v="12.95"/>
    <n v="38.849999999999994"/>
    <x v="3"/>
    <s v="Dark"/>
  </r>
  <r>
    <s v="IPP-31994-879"/>
    <x v="4"/>
    <s v="65223-29612-CB"/>
    <s v="E-D-0.5"/>
    <n v="3"/>
    <s v="Shaylynn Lobe"/>
    <s v="slobe6@nifty.com"/>
    <s v="United States"/>
    <s v="Exc"/>
    <s v="D"/>
    <n v="0.5"/>
    <n v="7.29"/>
    <n v="21.87"/>
    <x v="1"/>
    <s v="Dark"/>
  </r>
  <r>
    <s v="SNZ-65340-705"/>
    <x v="5"/>
    <s v="21134-81676-FR"/>
    <s v="L-L-0.2"/>
    <n v="1"/>
    <s v="Melvin Wharfe"/>
    <s v=""/>
    <s v="Ireland"/>
    <s v="Lib"/>
    <s v="L"/>
    <n v="0.2"/>
    <n v="4.7549999999999999"/>
    <n v="4.7549999999999999"/>
    <x v="3"/>
    <s v="Light"/>
  </r>
  <r>
    <s v="EZT-46571-659"/>
    <x v="6"/>
    <s v="03396-68805-ZC"/>
    <s v="R-M-0.5"/>
    <n v="3"/>
    <s v="Guthrey Petracci"/>
    <s v="gpetracci8@livejournal.com"/>
    <s v="United States"/>
    <s v="Rob"/>
    <s v="M"/>
    <n v="0.5"/>
    <n v="5.97"/>
    <n v="17.91"/>
    <x v="0"/>
    <s v="Medium"/>
  </r>
  <r>
    <s v="NWQ-70061-912"/>
    <x v="0"/>
    <s v="61021-27840-ZN"/>
    <s v="R-M-0.5"/>
    <n v="1"/>
    <s v="Rodger Raven"/>
    <s v="rraven9@ed.gov"/>
    <s v="United States"/>
    <s v="Rob"/>
    <s v="M"/>
    <n v="0.5"/>
    <n v="5.97"/>
    <n v="5.97"/>
    <x v="0"/>
    <s v="Medium"/>
  </r>
  <r>
    <s v="BKK-47233-845"/>
    <x v="7"/>
    <s v="76239-90137-UQ"/>
    <s v="A-D-1"/>
    <n v="4"/>
    <s v="Ferrell Ferber"/>
    <s v="fferbera@businesswire.com"/>
    <s v="United States"/>
    <s v="Ara"/>
    <s v="D"/>
    <n v="1"/>
    <n v="9.9499999999999993"/>
    <n v="39.799999999999997"/>
    <x v="2"/>
    <s v="Dark"/>
  </r>
  <r>
    <s v="VQR-01002-970"/>
    <x v="8"/>
    <s v="49315-21985-BB"/>
    <s v="E-L-2.5"/>
    <n v="5"/>
    <s v="Duky Phizackerly"/>
    <s v="dphizackerlyb@utexas.edu"/>
    <s v="United States"/>
    <s v="Exc"/>
    <s v="L"/>
    <n v="2.5"/>
    <n v="34.154999999999994"/>
    <n v="170.77499999999998"/>
    <x v="1"/>
    <s v="Light"/>
  </r>
  <r>
    <s v="SZW-48378-399"/>
    <x v="9"/>
    <s v="34136-36674-OM"/>
    <s v="R-M-1"/>
    <n v="5"/>
    <s v="Rosaleen Scholar"/>
    <s v="rscholarc@nyu.edu"/>
    <s v="United States"/>
    <s v="Rob"/>
    <s v="M"/>
    <n v="1"/>
    <n v="9.9499999999999993"/>
    <n v="49.75"/>
    <x v="0"/>
    <s v="Medium"/>
  </r>
  <r>
    <s v="ITA-87418-783"/>
    <x v="10"/>
    <s v="39396-12890-PE"/>
    <s v="R-D-2.5"/>
    <n v="2"/>
    <s v="Terence Vanyutin"/>
    <s v="tvanyutind@wix.com"/>
    <s v="United States"/>
    <s v="Rob"/>
    <s v="D"/>
    <n v="2.5"/>
    <n v="20.584999999999997"/>
    <n v="41.169999999999995"/>
    <x v="0"/>
    <s v="Dark"/>
  </r>
  <r>
    <s v="GNZ-46006-527"/>
    <x v="11"/>
    <s v="95875-73336-RG"/>
    <s v="L-D-0.2"/>
    <n v="3"/>
    <s v="Patrice Trobe"/>
    <s v="ptrobee@wunderground.com"/>
    <s v="United States"/>
    <s v="Lib"/>
    <s v="D"/>
    <n v="0.2"/>
    <n v="3.8849999999999998"/>
    <n v="11.654999999999999"/>
    <x v="3"/>
    <s v="Dark"/>
  </r>
  <r>
    <s v="FYQ-78248-319"/>
    <x v="12"/>
    <s v="25473-43727-BY"/>
    <s v="R-M-2.5"/>
    <n v="5"/>
    <s v="Llywellyn Oscroft"/>
    <s v="loscroftf@ebay.co.uk"/>
    <s v="United States"/>
    <s v="Rob"/>
    <s v="M"/>
    <n v="2.5"/>
    <n v="22.884999999999998"/>
    <n v="114.42499999999998"/>
    <x v="0"/>
    <s v="Medium"/>
  </r>
  <r>
    <s v="VAU-44387-624"/>
    <x v="13"/>
    <s v="99643-51048-IQ"/>
    <s v="A-M-0.2"/>
    <n v="6"/>
    <s v="Minni Alabaster"/>
    <s v="malabasterg@hexun.com"/>
    <s v="United States"/>
    <s v="Ara"/>
    <s v="M"/>
    <n v="0.2"/>
    <n v="3.375"/>
    <n v="20.25"/>
    <x v="2"/>
    <s v="Medium"/>
  </r>
  <r>
    <s v="RDW-33155-159"/>
    <x v="14"/>
    <s v="62173-15287-CU"/>
    <s v="A-L-1"/>
    <n v="6"/>
    <s v="Rhianon Broxup"/>
    <s v="rbroxuph@jimdo.com"/>
    <s v="United States"/>
    <s v="Ara"/>
    <s v="L"/>
    <n v="1"/>
    <n v="12.95"/>
    <n v="77.699999999999989"/>
    <x v="2"/>
    <s v="Light"/>
  </r>
  <r>
    <s v="TDZ-59011-211"/>
    <x v="15"/>
    <s v="57611-05522-ST"/>
    <s v="R-D-2.5"/>
    <n v="4"/>
    <s v="Pall Redford"/>
    <s v="predfordi@ow.ly"/>
    <s v="Ireland"/>
    <s v="Rob"/>
    <s v="D"/>
    <n v="2.5"/>
    <n v="20.584999999999997"/>
    <n v="82.339999999999989"/>
    <x v="0"/>
    <s v="Dark"/>
  </r>
  <r>
    <s v="IDU-25793-399"/>
    <x v="16"/>
    <s v="76664-37050-DT"/>
    <s v="A-M-0.2"/>
    <n v="5"/>
    <s v="Aurea Corradino"/>
    <s v="acorradinoj@harvard.edu"/>
    <s v="United States"/>
    <s v="Ara"/>
    <s v="M"/>
    <n v="0.2"/>
    <n v="3.375"/>
    <n v="16.875"/>
    <x v="2"/>
    <s v="Medium"/>
  </r>
  <r>
    <s v="IDU-25793-399"/>
    <x v="16"/>
    <s v="76664-37050-DT"/>
    <s v="E-D-0.2"/>
    <n v="4"/>
    <s v="Aurea Corradino"/>
    <s v="acorradinoj@harvard.edu"/>
    <s v="United States"/>
    <s v="Exc"/>
    <s v="D"/>
    <n v="0.2"/>
    <n v="3.645"/>
    <n v="14.58"/>
    <x v="1"/>
    <s v="Dark"/>
  </r>
  <r>
    <s v="NUO-20013-488"/>
    <x v="16"/>
    <s v="03090-88267-BQ"/>
    <s v="A-D-0.2"/>
    <n v="6"/>
    <s v="Avrit Davidowsky"/>
    <s v="adavidowskyl@netvibes.com"/>
    <s v="United States"/>
    <s v="Ara"/>
    <s v="D"/>
    <n v="0.2"/>
    <n v="2.9849999999999999"/>
    <n v="17.91"/>
    <x v="2"/>
    <s v="Dark"/>
  </r>
  <r>
    <s v="UQU-65630-479"/>
    <x v="17"/>
    <s v="37651-47492-NC"/>
    <s v="R-M-2.5"/>
    <n v="4"/>
    <s v="Annabel Antuk"/>
    <s v="aantukm@kickstarter.com"/>
    <s v="United States"/>
    <s v="Rob"/>
    <s v="M"/>
    <n v="2.5"/>
    <n v="22.884999999999998"/>
    <n v="91.539999999999992"/>
    <x v="0"/>
    <s v="Medium"/>
  </r>
  <r>
    <s v="FEO-11834-332"/>
    <x v="18"/>
    <s v="95399-57205-HI"/>
    <s v="A-D-0.2"/>
    <n v="4"/>
    <s v="Iorgo Kleinert"/>
    <s v="ikleinertn@timesonline.co.uk"/>
    <s v="United States"/>
    <s v="Ara"/>
    <s v="D"/>
    <n v="0.2"/>
    <n v="2.9849999999999999"/>
    <n v="11.94"/>
    <x v="2"/>
    <s v="Dark"/>
  </r>
  <r>
    <s v="TKY-71558-096"/>
    <x v="19"/>
    <s v="24010-66714-HW"/>
    <s v="A-M-1"/>
    <n v="1"/>
    <s v="Chrisy Blofeld"/>
    <s v="cblofeldo@amazon.co.uk"/>
    <s v="United States"/>
    <s v="Ara"/>
    <s v="M"/>
    <n v="1"/>
    <n v="11.25"/>
    <n v="11.25"/>
    <x v="2"/>
    <s v="Medium"/>
  </r>
  <r>
    <s v="OXY-65322-253"/>
    <x v="20"/>
    <s v="07591-92789-UA"/>
    <s v="E-M-0.2"/>
    <n v="3"/>
    <s v="Culley Farris"/>
    <s v=""/>
    <s v="United States"/>
    <s v="Exc"/>
    <s v="M"/>
    <n v="0.2"/>
    <n v="4.125"/>
    <n v="12.375"/>
    <x v="1"/>
    <s v="Medium"/>
  </r>
  <r>
    <s v="EVP-43500-491"/>
    <x v="21"/>
    <s v="49231-44455-IC"/>
    <s v="A-M-0.5"/>
    <n v="4"/>
    <s v="Selene Shales"/>
    <s v="sshalesq@umich.edu"/>
    <s v="United States"/>
    <s v="Ara"/>
    <s v="M"/>
    <n v="0.5"/>
    <n v="6.75"/>
    <n v="27"/>
    <x v="2"/>
    <s v="Medium"/>
  </r>
  <r>
    <s v="WAG-26945-689"/>
    <x v="22"/>
    <s v="50124-88608-EO"/>
    <s v="A-M-0.2"/>
    <n v="5"/>
    <s v="Vivie Danneil"/>
    <s v="vdanneilr@mtv.com"/>
    <s v="Ireland"/>
    <s v="Ara"/>
    <s v="M"/>
    <n v="0.2"/>
    <n v="3.375"/>
    <n v="16.875"/>
    <x v="2"/>
    <s v="Medium"/>
  </r>
  <r>
    <s v="CHE-78995-767"/>
    <x v="23"/>
    <s v="00888-74814-UZ"/>
    <s v="A-D-0.5"/>
    <n v="3"/>
    <s v="Theresita Newbury"/>
    <s v="tnewburys@usda.gov"/>
    <s v="Ireland"/>
    <s v="Ara"/>
    <s v="D"/>
    <n v="0.5"/>
    <n v="5.97"/>
    <n v="17.91"/>
    <x v="2"/>
    <s v="Dark"/>
  </r>
  <r>
    <s v="RYZ-14633-602"/>
    <x v="21"/>
    <s v="14158-30713-OB"/>
    <s v="A-D-1"/>
    <n v="4"/>
    <s v="Mozelle Calcutt"/>
    <s v="mcalcuttt@baidu.com"/>
    <s v="Ireland"/>
    <s v="Ara"/>
    <s v="D"/>
    <n v="1"/>
    <n v="9.9499999999999993"/>
    <n v="39.799999999999997"/>
    <x v="2"/>
    <s v="Dark"/>
  </r>
  <r>
    <s v="WOQ-36015-429"/>
    <x v="24"/>
    <s v="51427-89175-QJ"/>
    <s v="L-M-0.2"/>
    <n v="5"/>
    <s v="Adrian Swaine"/>
    <s v=""/>
    <s v="United States"/>
    <s v="Lib"/>
    <s v="M"/>
    <n v="0.2"/>
    <n v="4.3650000000000002"/>
    <n v="21.825000000000003"/>
    <x v="3"/>
    <s v="Medium"/>
  </r>
  <r>
    <s v="WOQ-36015-429"/>
    <x v="24"/>
    <s v="51427-89175-QJ"/>
    <s v="A-D-0.5"/>
    <n v="6"/>
    <s v="Adrian Swaine"/>
    <s v=""/>
    <s v="United States"/>
    <s v="Ara"/>
    <s v="D"/>
    <n v="0.5"/>
    <n v="5.97"/>
    <n v="35.82"/>
    <x v="2"/>
    <s v="Dark"/>
  </r>
  <r>
    <s v="WOQ-36015-429"/>
    <x v="24"/>
    <s v="51427-89175-QJ"/>
    <s v="L-M-0.5"/>
    <n v="6"/>
    <s v="Adrian Swaine"/>
    <s v=""/>
    <s v="United States"/>
    <s v="Lib"/>
    <s v="M"/>
    <n v="0.5"/>
    <n v="8.73"/>
    <n v="52.38"/>
    <x v="3"/>
    <s v="Medium"/>
  </r>
  <r>
    <s v="SCT-60553-454"/>
    <x v="25"/>
    <s v="39123-12846-YJ"/>
    <s v="L-L-0.2"/>
    <n v="5"/>
    <s v="Gallard Gatheral"/>
    <s v="ggatheralx@123-reg.co.uk"/>
    <s v="United States"/>
    <s v="Lib"/>
    <s v="L"/>
    <n v="0.2"/>
    <n v="4.7549999999999999"/>
    <n v="23.774999999999999"/>
    <x v="3"/>
    <s v="Light"/>
  </r>
  <r>
    <s v="GFK-52063-244"/>
    <x v="26"/>
    <s v="44981-99666-XB"/>
    <s v="L-L-0.5"/>
    <n v="6"/>
    <s v="Una Welberry"/>
    <s v="uwelberryy@ebay.co.uk"/>
    <s v="United Kingdom"/>
    <s v="Lib"/>
    <s v="L"/>
    <n v="0.5"/>
    <n v="9.51"/>
    <n v="57.06"/>
    <x v="3"/>
    <s v="Light"/>
  </r>
  <r>
    <s v="AMM-79521-378"/>
    <x v="27"/>
    <s v="24825-51803-CQ"/>
    <s v="A-D-0.5"/>
    <n v="6"/>
    <s v="Faber Eilhart"/>
    <s v="feilhartz@who.int"/>
    <s v="United States"/>
    <s v="Ara"/>
    <s v="D"/>
    <n v="0.5"/>
    <n v="5.97"/>
    <n v="35.82"/>
    <x v="2"/>
    <s v="Dark"/>
  </r>
  <r>
    <s v="QUQ-90580-772"/>
    <x v="28"/>
    <s v="77634-13918-GJ"/>
    <s v="L-M-0.2"/>
    <n v="2"/>
    <s v="Zorina Ponting"/>
    <s v="zponting10@altervista.org"/>
    <s v="United States"/>
    <s v="Lib"/>
    <s v="M"/>
    <n v="0.2"/>
    <n v="4.3650000000000002"/>
    <n v="8.73"/>
    <x v="3"/>
    <s v="Medium"/>
  </r>
  <r>
    <s v="LGD-24408-274"/>
    <x v="29"/>
    <s v="13694-25001-LX"/>
    <s v="L-L-0.5"/>
    <n v="3"/>
    <s v="Silvio Strase"/>
    <s v="sstrase11@booking.com"/>
    <s v="United States"/>
    <s v="Lib"/>
    <s v="L"/>
    <n v="0.5"/>
    <n v="9.51"/>
    <n v="28.53"/>
    <x v="3"/>
    <s v="Light"/>
  </r>
  <r>
    <s v="HCT-95608-959"/>
    <x v="30"/>
    <s v="08523-01791-TI"/>
    <s v="R-M-2.5"/>
    <n v="5"/>
    <s v="Dorie de la Tremoille"/>
    <s v="dde12@unesco.org"/>
    <s v="United States"/>
    <s v="Rob"/>
    <s v="M"/>
    <n v="2.5"/>
    <n v="22.884999999999998"/>
    <n v="114.42499999999998"/>
    <x v="0"/>
    <s v="Medium"/>
  </r>
  <r>
    <s v="OFX-99147-470"/>
    <x v="31"/>
    <s v="49860-68865-AB"/>
    <s v="R-M-1"/>
    <n v="6"/>
    <s v="Hy Zanetto"/>
    <s v=""/>
    <s v="United States"/>
    <s v="Rob"/>
    <s v="M"/>
    <n v="1"/>
    <n v="9.9499999999999993"/>
    <n v="59.699999999999996"/>
    <x v="0"/>
    <s v="Medium"/>
  </r>
  <r>
    <s v="LUO-37559-016"/>
    <x v="32"/>
    <s v="21240-83132-SP"/>
    <s v="L-M-1"/>
    <n v="3"/>
    <s v="Jessica McNess"/>
    <s v=""/>
    <s v="United States"/>
    <s v="Lib"/>
    <s v="M"/>
    <n v="1"/>
    <n v="14.55"/>
    <n v="43.650000000000006"/>
    <x v="3"/>
    <s v="Medium"/>
  </r>
  <r>
    <s v="XWC-20610-167"/>
    <x v="33"/>
    <s v="08350-81623-TF"/>
    <s v="E-D-0.2"/>
    <n v="2"/>
    <s v="Lorenzo Yeoland"/>
    <s v="lyeoland15@pbs.org"/>
    <s v="United States"/>
    <s v="Exc"/>
    <s v="D"/>
    <n v="0.2"/>
    <n v="3.645"/>
    <n v="7.29"/>
    <x v="1"/>
    <s v="Dark"/>
  </r>
  <r>
    <s v="GPU-79113-136"/>
    <x v="34"/>
    <s v="73284-01385-SJ"/>
    <s v="R-D-0.2"/>
    <n v="3"/>
    <s v="Abigail Tolworthy"/>
    <s v="atolworthy16@toplist.cz"/>
    <s v="United States"/>
    <s v="Rob"/>
    <s v="D"/>
    <n v="0.2"/>
    <n v="2.6849999999999996"/>
    <n v="8.0549999999999997"/>
    <x v="0"/>
    <s v="Dark"/>
  </r>
  <r>
    <s v="ULR-52653-960"/>
    <x v="35"/>
    <s v="04152-34436-IE"/>
    <s v="L-L-2.5"/>
    <n v="2"/>
    <s v="Maurie Bartol"/>
    <s v=""/>
    <s v="United States"/>
    <s v="Lib"/>
    <s v="L"/>
    <n v="2.5"/>
    <n v="36.454999999999998"/>
    <n v="72.91"/>
    <x v="3"/>
    <s v="Light"/>
  </r>
  <r>
    <s v="HPI-42308-142"/>
    <x v="36"/>
    <s v="06631-86965-XP"/>
    <s v="E-M-0.5"/>
    <n v="2"/>
    <s v="Olag Baudassi"/>
    <s v="obaudassi18@seesaa.net"/>
    <s v="United States"/>
    <s v="Exc"/>
    <s v="M"/>
    <n v="0.5"/>
    <n v="8.25"/>
    <n v="16.5"/>
    <x v="1"/>
    <s v="Medium"/>
  </r>
  <r>
    <s v="XHI-30227-581"/>
    <x v="37"/>
    <s v="54619-08558-ZU"/>
    <s v="L-D-2.5"/>
    <n v="6"/>
    <s v="Petey Kingsbury"/>
    <s v="pkingsbury19@comcast.net"/>
    <s v="United States"/>
    <s v="Lib"/>
    <s v="D"/>
    <n v="2.5"/>
    <n v="29.784999999999997"/>
    <n v="178.70999999999998"/>
    <x v="3"/>
    <s v="Dark"/>
  </r>
  <r>
    <s v="DJH-05202-380"/>
    <x v="38"/>
    <s v="85589-17020-CX"/>
    <s v="E-M-2.5"/>
    <n v="2"/>
    <s v="Donna Baskeyfied"/>
    <s v=""/>
    <s v="United States"/>
    <s v="Exc"/>
    <s v="M"/>
    <n v="2.5"/>
    <n v="31.624999999999996"/>
    <n v="63.249999999999993"/>
    <x v="1"/>
    <s v="Medium"/>
  </r>
  <r>
    <s v="VMW-26889-781"/>
    <x v="39"/>
    <s v="36078-91009-WU"/>
    <s v="A-L-0.2"/>
    <n v="2"/>
    <s v="Arda Curley"/>
    <s v="acurley1b@hao123.com"/>
    <s v="United States"/>
    <s v="Ara"/>
    <s v="L"/>
    <n v="0.2"/>
    <n v="3.8849999999999998"/>
    <n v="7.77"/>
    <x v="2"/>
    <s v="Light"/>
  </r>
  <r>
    <s v="DBU-81099-586"/>
    <x v="40"/>
    <s v="15770-27099-GX"/>
    <s v="A-D-2.5"/>
    <n v="4"/>
    <s v="Raynor McGilvary"/>
    <s v="rmcgilvary1c@tamu.edu"/>
    <s v="United States"/>
    <s v="Ara"/>
    <s v="D"/>
    <n v="2.5"/>
    <n v="22.884999999999998"/>
    <n v="91.539999999999992"/>
    <x v="2"/>
    <s v="Dark"/>
  </r>
  <r>
    <s v="PQA-54820-810"/>
    <x v="41"/>
    <s v="91460-04823-BX"/>
    <s v="A-L-1"/>
    <n v="3"/>
    <s v="Isis Pikett"/>
    <s v="ipikett1d@xinhuanet.com"/>
    <s v="United States"/>
    <s v="Ara"/>
    <s v="L"/>
    <n v="1"/>
    <n v="12.95"/>
    <n v="38.849999999999994"/>
    <x v="2"/>
    <s v="Light"/>
  </r>
  <r>
    <s v="XKB-41924-202"/>
    <x v="42"/>
    <s v="45089-52817-WN"/>
    <s v="L-D-0.5"/>
    <n v="2"/>
    <s v="Inger Bouldon"/>
    <s v="ibouldon1e@gizmodo.com"/>
    <s v="United States"/>
    <s v="Lib"/>
    <s v="D"/>
    <n v="0.5"/>
    <n v="7.77"/>
    <n v="15.54"/>
    <x v="3"/>
    <s v="Dark"/>
  </r>
  <r>
    <s v="DWZ-69106-473"/>
    <x v="43"/>
    <s v="76447-50326-IC"/>
    <s v="L-L-2.5"/>
    <n v="4"/>
    <s v="Karry Flanders"/>
    <s v="kflanders1f@over-blog.com"/>
    <s v="Ireland"/>
    <s v="Lib"/>
    <s v="L"/>
    <n v="2.5"/>
    <n v="36.454999999999998"/>
    <n v="145.82"/>
    <x v="3"/>
    <s v="Light"/>
  </r>
  <r>
    <s v="YHV-68700-050"/>
    <x v="44"/>
    <s v="26333-67911-OL"/>
    <s v="R-M-0.5"/>
    <n v="5"/>
    <s v="Hartley Mattioli"/>
    <s v="hmattioli1g@webmd.com"/>
    <s v="United Kingdom"/>
    <s v="Rob"/>
    <s v="M"/>
    <n v="0.5"/>
    <n v="5.97"/>
    <n v="29.849999999999998"/>
    <x v="0"/>
    <s v="Medium"/>
  </r>
  <r>
    <s v="YHV-68700-050"/>
    <x v="44"/>
    <s v="26333-67911-OL"/>
    <s v="L-L-2.5"/>
    <n v="2"/>
    <s v="Hartley Mattioli"/>
    <s v="hmattioli1g@webmd.com"/>
    <s v="United Kingdom"/>
    <s v="Lib"/>
    <s v="L"/>
    <n v="2.5"/>
    <n v="36.454999999999998"/>
    <n v="72.91"/>
    <x v="3"/>
    <s v="Light"/>
  </r>
  <r>
    <s v="KRB-88066-642"/>
    <x v="45"/>
    <s v="22107-86640-SB"/>
    <s v="L-M-1"/>
    <n v="5"/>
    <s v="Archambault Gillard"/>
    <s v="agillard1i@issuu.com"/>
    <s v="United States"/>
    <s v="Lib"/>
    <s v="M"/>
    <n v="1"/>
    <n v="14.55"/>
    <n v="72.75"/>
    <x v="3"/>
    <s v="Medium"/>
  </r>
  <r>
    <s v="LQU-08404-173"/>
    <x v="46"/>
    <s v="09960-34242-LZ"/>
    <s v="L-L-1"/>
    <n v="3"/>
    <s v="Salomo Cushworth"/>
    <s v=""/>
    <s v="United States"/>
    <s v="Lib"/>
    <s v="L"/>
    <n v="1"/>
    <n v="15.85"/>
    <n v="47.55"/>
    <x v="3"/>
    <s v="Light"/>
  </r>
  <r>
    <s v="CWK-60159-881"/>
    <x v="47"/>
    <s v="04671-85591-RT"/>
    <s v="E-D-0.2"/>
    <n v="3"/>
    <s v="Theda Grizard"/>
    <s v="tgrizard1k@odnoklassniki.ru"/>
    <s v="United States"/>
    <s v="Exc"/>
    <s v="D"/>
    <n v="0.2"/>
    <n v="3.645"/>
    <n v="10.935"/>
    <x v="1"/>
    <s v="Dark"/>
  </r>
  <r>
    <s v="EEG-74197-843"/>
    <x v="48"/>
    <s v="25729-68859-UA"/>
    <s v="E-L-1"/>
    <n v="4"/>
    <s v="Rozele Relton"/>
    <s v="rrelton1l@stanford.edu"/>
    <s v="United States"/>
    <s v="Exc"/>
    <s v="L"/>
    <n v="1"/>
    <n v="14.85"/>
    <n v="59.4"/>
    <x v="1"/>
    <s v="Light"/>
  </r>
  <r>
    <s v="UCZ-59708-525"/>
    <x v="49"/>
    <s v="05501-86351-NX"/>
    <s v="L-D-2.5"/>
    <n v="3"/>
    <s v="Willa Rolling"/>
    <s v=""/>
    <s v="United States"/>
    <s v="Lib"/>
    <s v="D"/>
    <n v="2.5"/>
    <n v="29.784999999999997"/>
    <n v="89.35499999999999"/>
    <x v="3"/>
    <s v="Dark"/>
  </r>
  <r>
    <s v="HUB-47311-849"/>
    <x v="50"/>
    <s v="04521-04300-OK"/>
    <s v="L-M-0.5"/>
    <n v="3"/>
    <s v="Stanislaus Gilroy"/>
    <s v="sgilroy1n@eepurl.com"/>
    <s v="United States"/>
    <s v="Lib"/>
    <s v="M"/>
    <n v="0.5"/>
    <n v="8.73"/>
    <n v="26.19"/>
    <x v="3"/>
    <s v="Medium"/>
  </r>
  <r>
    <s v="WYM-17686-694"/>
    <x v="51"/>
    <s v="58689-55264-VK"/>
    <s v="A-D-2.5"/>
    <n v="5"/>
    <s v="Correy Cottingham"/>
    <s v="ccottingham1o@wikipedia.org"/>
    <s v="United States"/>
    <s v="Ara"/>
    <s v="D"/>
    <n v="2.5"/>
    <n v="22.884999999999998"/>
    <n v="114.42499999999998"/>
    <x v="2"/>
    <s v="Dark"/>
  </r>
  <r>
    <s v="ZYQ-15797-695"/>
    <x v="52"/>
    <s v="79436-73011-MM"/>
    <s v="R-D-0.5"/>
    <n v="5"/>
    <s v="Pammi Endacott"/>
    <s v=""/>
    <s v="United Kingdom"/>
    <s v="Rob"/>
    <s v="D"/>
    <n v="0.5"/>
    <n v="5.3699999999999992"/>
    <n v="26.849999999999994"/>
    <x v="0"/>
    <s v="Dark"/>
  </r>
  <r>
    <s v="EEJ-16185-108"/>
    <x v="53"/>
    <s v="65552-60476-KY"/>
    <s v="L-L-0.2"/>
    <n v="5"/>
    <s v="Nona Linklater"/>
    <s v=""/>
    <s v="United States"/>
    <s v="Lib"/>
    <s v="L"/>
    <n v="0.2"/>
    <n v="4.7549999999999999"/>
    <n v="23.774999999999999"/>
    <x v="3"/>
    <s v="Light"/>
  </r>
  <r>
    <s v="RWR-77888-800"/>
    <x v="54"/>
    <s v="69904-02729-YS"/>
    <s v="A-M-0.5"/>
    <n v="1"/>
    <s v="Annadiane Dykes"/>
    <s v="adykes1r@eventbrite.com"/>
    <s v="United States"/>
    <s v="Ara"/>
    <s v="M"/>
    <n v="0.5"/>
    <n v="6.75"/>
    <n v="6.75"/>
    <x v="2"/>
    <s v="Medium"/>
  </r>
  <r>
    <s v="LHN-75209-742"/>
    <x v="55"/>
    <s v="01433-04270-AX"/>
    <s v="R-M-0.5"/>
    <n v="6"/>
    <s v="Felecia Dodgson"/>
    <s v=""/>
    <s v="United States"/>
    <s v="Rob"/>
    <s v="M"/>
    <n v="0.5"/>
    <n v="5.97"/>
    <n v="35.82"/>
    <x v="0"/>
    <s v="Medium"/>
  </r>
  <r>
    <s v="TIR-71396-998"/>
    <x v="56"/>
    <s v="14204-14186-LA"/>
    <s v="R-D-2.5"/>
    <n v="4"/>
    <s v="Angelia Cockrem"/>
    <s v="acockrem1t@engadget.com"/>
    <s v="United States"/>
    <s v="Rob"/>
    <s v="D"/>
    <n v="2.5"/>
    <n v="20.584999999999997"/>
    <n v="82.339999999999989"/>
    <x v="0"/>
    <s v="Dark"/>
  </r>
  <r>
    <s v="RXF-37618-213"/>
    <x v="57"/>
    <s v="32948-34398-HC"/>
    <s v="R-L-0.5"/>
    <n v="1"/>
    <s v="Belvia Umpleby"/>
    <s v="bumpleby1u@soundcloud.com"/>
    <s v="United States"/>
    <s v="Rob"/>
    <s v="L"/>
    <n v="0.5"/>
    <n v="7.169999999999999"/>
    <n v="7.169999999999999"/>
    <x v="0"/>
    <s v="Light"/>
  </r>
  <r>
    <s v="ANM-16388-634"/>
    <x v="58"/>
    <s v="77343-52608-FF"/>
    <s v="L-L-0.2"/>
    <n v="2"/>
    <s v="Nat Saleway"/>
    <s v="nsaleway1v@dedecms.com"/>
    <s v="United States"/>
    <s v="Lib"/>
    <s v="L"/>
    <n v="0.2"/>
    <n v="4.7549999999999999"/>
    <n v="9.51"/>
    <x v="3"/>
    <s v="Light"/>
  </r>
  <r>
    <s v="WYL-29300-070"/>
    <x v="59"/>
    <s v="42770-36274-QA"/>
    <s v="R-M-0.2"/>
    <n v="1"/>
    <s v="Hayward Goulter"/>
    <s v="hgoulter1w@abc.net.au"/>
    <s v="United States"/>
    <s v="Rob"/>
    <s v="M"/>
    <n v="0.2"/>
    <n v="2.9849999999999999"/>
    <n v="2.9849999999999999"/>
    <x v="0"/>
    <s v="Medium"/>
  </r>
  <r>
    <s v="JHW-74554-805"/>
    <x v="60"/>
    <s v="14103-58987-ZU"/>
    <s v="R-M-1"/>
    <n v="6"/>
    <s v="Gay Rizzello"/>
    <s v="grizzello1x@symantec.com"/>
    <s v="United Kingdom"/>
    <s v="Rob"/>
    <s v="M"/>
    <n v="1"/>
    <n v="9.9499999999999993"/>
    <n v="59.699999999999996"/>
    <x v="0"/>
    <s v="Medium"/>
  </r>
  <r>
    <s v="KYS-27063-603"/>
    <x v="61"/>
    <s v="69958-32065-SW"/>
    <s v="E-L-2.5"/>
    <n v="4"/>
    <s v="Shannon List"/>
    <s v="slist1y@mapquest.com"/>
    <s v="United States"/>
    <s v="Exc"/>
    <s v="L"/>
    <n v="2.5"/>
    <n v="34.154999999999994"/>
    <n v="136.61999999999998"/>
    <x v="1"/>
    <s v="Light"/>
  </r>
  <r>
    <s v="GAZ-58626-277"/>
    <x v="62"/>
    <s v="69533-84907-FA"/>
    <s v="L-L-0.2"/>
    <n v="2"/>
    <s v="Shirlene Edmondson"/>
    <s v="sedmondson1z@theguardian.com"/>
    <s v="Ireland"/>
    <s v="Lib"/>
    <s v="L"/>
    <n v="0.2"/>
    <n v="4.7549999999999999"/>
    <n v="9.51"/>
    <x v="3"/>
    <s v="Light"/>
  </r>
  <r>
    <s v="RPJ-37787-335"/>
    <x v="63"/>
    <s v="76005-95461-CI"/>
    <s v="A-M-2.5"/>
    <n v="3"/>
    <s v="Aurlie McCarl"/>
    <s v=""/>
    <s v="United States"/>
    <s v="Ara"/>
    <s v="M"/>
    <n v="2.5"/>
    <n v="25.874999999999996"/>
    <n v="77.624999999999986"/>
    <x v="2"/>
    <s v="Medium"/>
  </r>
  <r>
    <s v="LEF-83057-763"/>
    <x v="64"/>
    <s v="15395-90855-VB"/>
    <s v="L-M-0.2"/>
    <n v="5"/>
    <s v="Alikee Carryer"/>
    <s v=""/>
    <s v="United States"/>
    <s v="Lib"/>
    <s v="M"/>
    <n v="0.2"/>
    <n v="4.3650000000000002"/>
    <n v="21.825000000000003"/>
    <x v="3"/>
    <s v="Medium"/>
  </r>
  <r>
    <s v="RPW-36123-215"/>
    <x v="65"/>
    <s v="80640-45811-LB"/>
    <s v="E-L-0.5"/>
    <n v="2"/>
    <s v="Jennifer Rangall"/>
    <s v="jrangall22@newsvine.com"/>
    <s v="United States"/>
    <s v="Exc"/>
    <s v="L"/>
    <n v="0.5"/>
    <n v="8.91"/>
    <n v="17.82"/>
    <x v="1"/>
    <s v="Light"/>
  </r>
  <r>
    <s v="WLL-59044-117"/>
    <x v="66"/>
    <s v="28476-04082-GR"/>
    <s v="R-D-1"/>
    <n v="6"/>
    <s v="Kipper Boorn"/>
    <s v="kboorn23@ezinearticles.com"/>
    <s v="Ireland"/>
    <s v="Rob"/>
    <s v="D"/>
    <n v="1"/>
    <n v="8.9499999999999993"/>
    <n v="53.699999999999996"/>
    <x v="0"/>
    <s v="Dark"/>
  </r>
  <r>
    <s v="AWT-22827-563"/>
    <x v="67"/>
    <s v="12018-75670-EU"/>
    <s v="R-L-0.2"/>
    <n v="1"/>
    <s v="Melania Beadle"/>
    <s v=""/>
    <s v="Ireland"/>
    <s v="Rob"/>
    <s v="L"/>
    <n v="0.2"/>
    <n v="3.5849999999999995"/>
    <n v="3.5849999999999995"/>
    <x v="0"/>
    <s v="Light"/>
  </r>
  <r>
    <s v="QLM-07145-668"/>
    <x v="68"/>
    <s v="86437-17399-FK"/>
    <s v="E-D-0.2"/>
    <n v="2"/>
    <s v="Colene Elgey"/>
    <s v="celgey25@webs.com"/>
    <s v="United States"/>
    <s v="Exc"/>
    <s v="D"/>
    <n v="0.2"/>
    <n v="3.645"/>
    <n v="7.29"/>
    <x v="1"/>
    <s v="Dark"/>
  </r>
  <r>
    <s v="HVQ-64398-930"/>
    <x v="69"/>
    <s v="62979-53167-ML"/>
    <s v="A-M-0.5"/>
    <n v="6"/>
    <s v="Lothaire Mizzi"/>
    <s v="lmizzi26@rakuten.co.jp"/>
    <s v="United States"/>
    <s v="Ara"/>
    <s v="M"/>
    <n v="0.5"/>
    <n v="6.75"/>
    <n v="40.5"/>
    <x v="2"/>
    <s v="Medium"/>
  </r>
  <r>
    <s v="WRT-40778-247"/>
    <x v="70"/>
    <s v="54810-81899-HL"/>
    <s v="R-L-1"/>
    <n v="4"/>
    <s v="Cletis Giacomazzo"/>
    <s v="cgiacomazzo27@jigsy.com"/>
    <s v="United States"/>
    <s v="Rob"/>
    <s v="L"/>
    <n v="1"/>
    <n v="11.95"/>
    <n v="47.8"/>
    <x v="0"/>
    <s v="Light"/>
  </r>
  <r>
    <s v="SUB-13006-125"/>
    <x v="71"/>
    <s v="26103-41504-IB"/>
    <s v="A-L-0.5"/>
    <n v="5"/>
    <s v="Ami Arnow"/>
    <s v="aarnow28@arizona.edu"/>
    <s v="United States"/>
    <s v="Ara"/>
    <s v="L"/>
    <n v="0.5"/>
    <n v="7.77"/>
    <n v="38.849999999999994"/>
    <x v="2"/>
    <s v="Light"/>
  </r>
  <r>
    <s v="CQM-49696-263"/>
    <x v="72"/>
    <s v="76534-45229-SG"/>
    <s v="L-L-2.5"/>
    <n v="3"/>
    <s v="Sheppard Yann"/>
    <s v="syann29@senate.gov"/>
    <s v="United States"/>
    <s v="Lib"/>
    <s v="L"/>
    <n v="2.5"/>
    <n v="36.454999999999998"/>
    <n v="109.36499999999999"/>
    <x v="3"/>
    <s v="Light"/>
  </r>
  <r>
    <s v="KXN-85094-246"/>
    <x v="73"/>
    <s v="81744-27332-RR"/>
    <s v="L-M-2.5"/>
    <n v="3"/>
    <s v="Bunny Naulls"/>
    <s v="bnaulls2a@tiny.cc"/>
    <s v="Ireland"/>
    <s v="Lib"/>
    <s v="M"/>
    <n v="2.5"/>
    <n v="33.464999999999996"/>
    <n v="100.39499999999998"/>
    <x v="3"/>
    <s v="Medium"/>
  </r>
  <r>
    <s v="XOQ-12405-419"/>
    <x v="74"/>
    <s v="91513-75657-PH"/>
    <s v="R-D-2.5"/>
    <n v="4"/>
    <s v="Hally Lorait"/>
    <s v=""/>
    <s v="United States"/>
    <s v="Rob"/>
    <s v="D"/>
    <n v="2.5"/>
    <n v="20.584999999999997"/>
    <n v="82.339999999999989"/>
    <x v="0"/>
    <s v="Dark"/>
  </r>
  <r>
    <s v="HYF-10254-369"/>
    <x v="75"/>
    <s v="30373-66619-CB"/>
    <s v="L-L-0.5"/>
    <n v="1"/>
    <s v="Zaccaria Sherewood"/>
    <s v="zsherewood2c@apache.org"/>
    <s v="United States"/>
    <s v="Lib"/>
    <s v="L"/>
    <n v="0.5"/>
    <n v="9.51"/>
    <n v="9.51"/>
    <x v="3"/>
    <s v="Light"/>
  </r>
  <r>
    <s v="XXJ-47000-307"/>
    <x v="76"/>
    <s v="31582-23562-FM"/>
    <s v="A-L-2.5"/>
    <n v="3"/>
    <s v="Jeffrey Dufaire"/>
    <s v="jdufaire2d@fc2.com"/>
    <s v="United States"/>
    <s v="Ara"/>
    <s v="L"/>
    <n v="2.5"/>
    <n v="29.784999999999997"/>
    <n v="89.35499999999999"/>
    <x v="2"/>
    <s v="Light"/>
  </r>
  <r>
    <s v="XXJ-47000-307"/>
    <x v="76"/>
    <s v="31582-23562-FM"/>
    <s v="A-D-0.2"/>
    <n v="4"/>
    <s v="Jeffrey Dufaire"/>
    <s v="jdufaire2d@fc2.com"/>
    <s v="United States"/>
    <s v="Ara"/>
    <s v="D"/>
    <n v="0.2"/>
    <n v="2.9849999999999999"/>
    <n v="11.94"/>
    <x v="2"/>
    <s v="Dark"/>
  </r>
  <r>
    <s v="ZDK-82166-357"/>
    <x v="77"/>
    <s v="81431-12577-VD"/>
    <s v="A-M-1"/>
    <n v="3"/>
    <s v="Beitris Keaveney"/>
    <s v="bkeaveney2f@netlog.com"/>
    <s v="United States"/>
    <s v="Ara"/>
    <s v="M"/>
    <n v="1"/>
    <n v="11.25"/>
    <n v="33.75"/>
    <x v="2"/>
    <s v="Medium"/>
  </r>
  <r>
    <s v="IHN-19982-362"/>
    <x v="78"/>
    <s v="68894-91205-MP"/>
    <s v="R-L-1"/>
    <n v="3"/>
    <s v="Elna Grise"/>
    <s v="egrise2g@cargocollective.com"/>
    <s v="United States"/>
    <s v="Rob"/>
    <s v="L"/>
    <n v="1"/>
    <n v="11.95"/>
    <n v="35.849999999999994"/>
    <x v="0"/>
    <s v="Light"/>
  </r>
  <r>
    <s v="VMT-10030-889"/>
    <x v="79"/>
    <s v="87602-55754-VN"/>
    <s v="A-L-1"/>
    <n v="6"/>
    <s v="Torie Gottelier"/>
    <s v="tgottelier2h@vistaprint.com"/>
    <s v="United States"/>
    <s v="Ara"/>
    <s v="L"/>
    <n v="1"/>
    <n v="12.95"/>
    <n v="77.699999999999989"/>
    <x v="2"/>
    <s v="Light"/>
  </r>
  <r>
    <s v="NHL-11063-100"/>
    <x v="80"/>
    <s v="39181-35745-WH"/>
    <s v="A-L-1"/>
    <n v="4"/>
    <s v="Loydie Langlais"/>
    <s v=""/>
    <s v="Ireland"/>
    <s v="Ara"/>
    <s v="L"/>
    <n v="1"/>
    <n v="12.95"/>
    <n v="51.8"/>
    <x v="2"/>
    <s v="Light"/>
  </r>
  <r>
    <s v="ROV-87448-086"/>
    <x v="81"/>
    <s v="30381-64762-NG"/>
    <s v="A-M-2.5"/>
    <n v="4"/>
    <s v="Adham Greenhead"/>
    <s v="agreenhead2j@dailymail.co.uk"/>
    <s v="United States"/>
    <s v="Ara"/>
    <s v="M"/>
    <n v="2.5"/>
    <n v="25.874999999999996"/>
    <n v="103.49999999999999"/>
    <x v="2"/>
    <s v="Medium"/>
  </r>
  <r>
    <s v="DGY-35773-612"/>
    <x v="82"/>
    <s v="17503-27693-ZH"/>
    <s v="E-L-1"/>
    <n v="3"/>
    <s v="Hamish MacSherry"/>
    <s v=""/>
    <s v="United States"/>
    <s v="Exc"/>
    <s v="L"/>
    <n v="1"/>
    <n v="14.85"/>
    <n v="44.55"/>
    <x v="1"/>
    <s v="Light"/>
  </r>
  <r>
    <s v="YWH-50638-556"/>
    <x v="83"/>
    <s v="89442-35633-HJ"/>
    <s v="E-L-0.5"/>
    <n v="4"/>
    <s v="Else Langcaster"/>
    <s v="elangcaster2l@spotify.com"/>
    <s v="United Kingdom"/>
    <s v="Exc"/>
    <s v="L"/>
    <n v="0.5"/>
    <n v="8.91"/>
    <n v="35.64"/>
    <x v="1"/>
    <s v="Light"/>
  </r>
  <r>
    <s v="ISL-11200-600"/>
    <x v="84"/>
    <s v="13654-85265-IL"/>
    <s v="A-D-0.2"/>
    <n v="6"/>
    <s v="Rudy Farquharson"/>
    <s v=""/>
    <s v="Ireland"/>
    <s v="Ara"/>
    <s v="D"/>
    <n v="0.2"/>
    <n v="2.9849999999999999"/>
    <n v="17.91"/>
    <x v="2"/>
    <s v="Dark"/>
  </r>
  <r>
    <s v="LBZ-75997-047"/>
    <x v="85"/>
    <s v="40946-22090-FP"/>
    <s v="A-M-2.5"/>
    <n v="6"/>
    <s v="Norene Magauran"/>
    <s v="nmagauran2n@51.la"/>
    <s v="United States"/>
    <s v="Ara"/>
    <s v="M"/>
    <n v="2.5"/>
    <n v="25.874999999999996"/>
    <n v="155.24999999999997"/>
    <x v="2"/>
    <s v="Medium"/>
  </r>
  <r>
    <s v="EUH-08089-954"/>
    <x v="86"/>
    <s v="29050-93691-TS"/>
    <s v="A-D-0.2"/>
    <n v="2"/>
    <s v="Vicki Kirdsch"/>
    <s v="vkirdsch2o@google.fr"/>
    <s v="United States"/>
    <s v="Ara"/>
    <s v="D"/>
    <n v="0.2"/>
    <n v="2.9849999999999999"/>
    <n v="5.97"/>
    <x v="2"/>
    <s v="Dark"/>
  </r>
  <r>
    <s v="BLD-12227-251"/>
    <x v="87"/>
    <s v="64395-74865-WF"/>
    <s v="A-M-0.5"/>
    <n v="2"/>
    <s v="Ilysa Whapple"/>
    <s v="iwhapple2p@com.com"/>
    <s v="United States"/>
    <s v="Ara"/>
    <s v="M"/>
    <n v="0.5"/>
    <n v="6.75"/>
    <n v="13.5"/>
    <x v="2"/>
    <s v="Medium"/>
  </r>
  <r>
    <s v="OPY-30711-853"/>
    <x v="25"/>
    <s v="81861-66046-SU"/>
    <s v="A-D-0.2"/>
    <n v="1"/>
    <s v="Ruy Cancellieri"/>
    <s v=""/>
    <s v="Ireland"/>
    <s v="Ara"/>
    <s v="D"/>
    <n v="0.2"/>
    <n v="2.9849999999999999"/>
    <n v="2.9849999999999999"/>
    <x v="2"/>
    <s v="Dark"/>
  </r>
  <r>
    <s v="DBC-44122-300"/>
    <x v="88"/>
    <s v="13366-78506-KP"/>
    <s v="L-M-0.2"/>
    <n v="3"/>
    <s v="Aube Follett"/>
    <s v=""/>
    <s v="United States"/>
    <s v="Lib"/>
    <s v="M"/>
    <n v="0.2"/>
    <n v="4.3650000000000002"/>
    <n v="13.095000000000001"/>
    <x v="3"/>
    <s v="Medium"/>
  </r>
  <r>
    <s v="FJQ-60035-234"/>
    <x v="89"/>
    <s v="08847-29858-HN"/>
    <s v="A-L-0.2"/>
    <n v="2"/>
    <s v="Rudiger Di Bartolomeo"/>
    <s v=""/>
    <s v="United States"/>
    <s v="Ara"/>
    <s v="L"/>
    <n v="0.2"/>
    <n v="3.8849999999999998"/>
    <n v="7.77"/>
    <x v="2"/>
    <s v="Light"/>
  </r>
  <r>
    <s v="HSF-66926-425"/>
    <x v="90"/>
    <s v="00539-42510-RY"/>
    <s v="L-D-2.5"/>
    <n v="5"/>
    <s v="Nickey Youles"/>
    <s v="nyoules2t@reference.com"/>
    <s v="Ireland"/>
    <s v="Lib"/>
    <s v="D"/>
    <n v="2.5"/>
    <n v="29.784999999999997"/>
    <n v="148.92499999999998"/>
    <x v="3"/>
    <s v="Dark"/>
  </r>
  <r>
    <s v="LQG-41416-375"/>
    <x v="91"/>
    <s v="45190-08727-NV"/>
    <s v="L-D-1"/>
    <n v="3"/>
    <s v="Dyanna Aizikovitz"/>
    <s v="daizikovitz2u@answers.com"/>
    <s v="Ireland"/>
    <s v="Lib"/>
    <s v="D"/>
    <n v="1"/>
    <n v="12.95"/>
    <n v="38.849999999999994"/>
    <x v="3"/>
    <s v="Dark"/>
  </r>
  <r>
    <s v="VZO-97265-841"/>
    <x v="92"/>
    <s v="87049-37901-FU"/>
    <s v="R-M-0.2"/>
    <n v="4"/>
    <s v="Bram Revel"/>
    <s v="brevel2v@fastcompany.com"/>
    <s v="United States"/>
    <s v="Rob"/>
    <s v="M"/>
    <n v="0.2"/>
    <n v="2.9849999999999999"/>
    <n v="11.94"/>
    <x v="0"/>
    <s v="Medium"/>
  </r>
  <r>
    <s v="MOR-12987-399"/>
    <x v="93"/>
    <s v="34015-31593-JC"/>
    <s v="L-M-1"/>
    <n v="6"/>
    <s v="Emiline Priddis"/>
    <s v="epriddis2w@nationalgeographic.com"/>
    <s v="United States"/>
    <s v="Lib"/>
    <s v="M"/>
    <n v="1"/>
    <n v="14.55"/>
    <n v="87.300000000000011"/>
    <x v="3"/>
    <s v="Medium"/>
  </r>
  <r>
    <s v="UOA-23786-489"/>
    <x v="94"/>
    <s v="90305-50099-SV"/>
    <s v="A-M-0.5"/>
    <n v="6"/>
    <s v="Queenie Veel"/>
    <s v="qveel2x@jugem.jp"/>
    <s v="United States"/>
    <s v="Ara"/>
    <s v="M"/>
    <n v="0.5"/>
    <n v="6.75"/>
    <n v="40.5"/>
    <x v="2"/>
    <s v="Medium"/>
  </r>
  <r>
    <s v="AJL-52941-018"/>
    <x v="95"/>
    <s v="55871-61935-MF"/>
    <s v="E-D-1"/>
    <n v="2"/>
    <s v="Lind Conyers"/>
    <s v="lconyers2y@twitter.com"/>
    <s v="United States"/>
    <s v="Exc"/>
    <s v="D"/>
    <n v="1"/>
    <n v="12.15"/>
    <n v="24.3"/>
    <x v="1"/>
    <s v="Dark"/>
  </r>
  <r>
    <s v="XSZ-84273-421"/>
    <x v="96"/>
    <s v="15405-60469-TM"/>
    <s v="R-M-0.5"/>
    <n v="3"/>
    <s v="Pen Wye"/>
    <s v="pwye2z@dagondesign.com"/>
    <s v="United States"/>
    <s v="Rob"/>
    <s v="M"/>
    <n v="0.5"/>
    <n v="5.97"/>
    <n v="17.91"/>
    <x v="0"/>
    <s v="Medium"/>
  </r>
  <r>
    <s v="NUN-48214-216"/>
    <x v="97"/>
    <s v="06953-94794-FB"/>
    <s v="A-M-0.5"/>
    <n v="4"/>
    <s v="Isahella Hagland"/>
    <s v=""/>
    <s v="United States"/>
    <s v="Ara"/>
    <s v="M"/>
    <n v="0.5"/>
    <n v="6.75"/>
    <n v="27"/>
    <x v="2"/>
    <s v="Medium"/>
  </r>
  <r>
    <s v="AKV-93064-769"/>
    <x v="98"/>
    <s v="22305-40299-CY"/>
    <s v="L-D-0.5"/>
    <n v="1"/>
    <s v="Terry Sheryn"/>
    <s v="tsheryn31@mtv.com"/>
    <s v="United States"/>
    <s v="Lib"/>
    <s v="D"/>
    <n v="0.5"/>
    <n v="7.77"/>
    <n v="7.77"/>
    <x v="3"/>
    <s v="Dark"/>
  </r>
  <r>
    <s v="BRB-40903-533"/>
    <x v="99"/>
    <s v="09020-56774-GU"/>
    <s v="E-L-0.2"/>
    <n v="3"/>
    <s v="Marie-jeanne Redgrave"/>
    <s v="mredgrave32@cargocollective.com"/>
    <s v="United States"/>
    <s v="Exc"/>
    <s v="L"/>
    <n v="0.2"/>
    <n v="4.4550000000000001"/>
    <n v="13.365"/>
    <x v="1"/>
    <s v="Light"/>
  </r>
  <r>
    <s v="GPR-19973-483"/>
    <x v="100"/>
    <s v="92926-08470-YS"/>
    <s v="R-D-0.5"/>
    <n v="5"/>
    <s v="Betty Fominov"/>
    <s v="bfominov33@yale.edu"/>
    <s v="United States"/>
    <s v="Rob"/>
    <s v="D"/>
    <n v="0.5"/>
    <n v="5.3699999999999992"/>
    <n v="26.849999999999994"/>
    <x v="0"/>
    <s v="Dark"/>
  </r>
  <r>
    <s v="XIY-43041-882"/>
    <x v="101"/>
    <s v="07250-63194-JO"/>
    <s v="A-M-1"/>
    <n v="1"/>
    <s v="Shawnee Critchlow"/>
    <s v="scritchlow34@un.org"/>
    <s v="United States"/>
    <s v="Ara"/>
    <s v="M"/>
    <n v="1"/>
    <n v="11.25"/>
    <n v="11.25"/>
    <x v="2"/>
    <s v="Medium"/>
  </r>
  <r>
    <s v="YGY-98425-969"/>
    <x v="102"/>
    <s v="63787-96257-TQ"/>
    <s v="L-M-1"/>
    <n v="1"/>
    <s v="Merrel Steptow"/>
    <s v="msteptow35@earthlink.net"/>
    <s v="Ireland"/>
    <s v="Lib"/>
    <s v="M"/>
    <n v="1"/>
    <n v="14.55"/>
    <n v="14.55"/>
    <x v="3"/>
    <s v="Medium"/>
  </r>
  <r>
    <s v="MSB-08397-648"/>
    <x v="103"/>
    <s v="49530-25460-RW"/>
    <s v="R-L-0.2"/>
    <n v="4"/>
    <s v="Carmina Hubbuck"/>
    <s v=""/>
    <s v="United States"/>
    <s v="Rob"/>
    <s v="L"/>
    <n v="0.2"/>
    <n v="3.5849999999999995"/>
    <n v="14.339999999999998"/>
    <x v="0"/>
    <s v="Light"/>
  </r>
  <r>
    <s v="WDR-06028-345"/>
    <x v="104"/>
    <s v="66508-21373-OQ"/>
    <s v="L-L-1"/>
    <n v="1"/>
    <s v="Ingeberg Mulliner"/>
    <s v="imulliner37@pinterest.com"/>
    <s v="United Kingdom"/>
    <s v="Lib"/>
    <s v="L"/>
    <n v="1"/>
    <n v="15.85"/>
    <n v="15.85"/>
    <x v="3"/>
    <s v="Light"/>
  </r>
  <r>
    <s v="MXM-42948-061"/>
    <x v="105"/>
    <s v="20203-03950-FY"/>
    <s v="L-L-0.2"/>
    <n v="4"/>
    <s v="Geneva Standley"/>
    <s v="gstandley38@dion.ne.jp"/>
    <s v="Ireland"/>
    <s v="Lib"/>
    <s v="L"/>
    <n v="0.2"/>
    <n v="4.7549999999999999"/>
    <n v="19.02"/>
    <x v="3"/>
    <s v="Light"/>
  </r>
  <r>
    <s v="MGQ-98961-173"/>
    <x v="11"/>
    <s v="83895-90735-XH"/>
    <s v="L-L-0.5"/>
    <n v="4"/>
    <s v="Brook Drage"/>
    <s v="bdrage39@youku.com"/>
    <s v="United States"/>
    <s v="Lib"/>
    <s v="L"/>
    <n v="0.5"/>
    <n v="9.51"/>
    <n v="38.04"/>
    <x v="3"/>
    <s v="Light"/>
  </r>
  <r>
    <s v="RFH-64349-897"/>
    <x v="106"/>
    <s v="61954-61462-RJ"/>
    <s v="E-D-0.5"/>
    <n v="3"/>
    <s v="Muffin Yallop"/>
    <s v="myallop3a@fema.gov"/>
    <s v="United States"/>
    <s v="Exc"/>
    <s v="D"/>
    <n v="0.5"/>
    <n v="7.29"/>
    <n v="21.87"/>
    <x v="1"/>
    <s v="Dark"/>
  </r>
  <r>
    <s v="TKL-20738-660"/>
    <x v="107"/>
    <s v="47939-53158-LS"/>
    <s v="E-M-0.2"/>
    <n v="1"/>
    <s v="Cordi Switsur"/>
    <s v="cswitsur3b@chronoengine.com"/>
    <s v="United States"/>
    <s v="Exc"/>
    <s v="M"/>
    <n v="0.2"/>
    <n v="4.125"/>
    <n v="4.125"/>
    <x v="1"/>
    <s v="Medium"/>
  </r>
  <r>
    <s v="TKL-20738-660"/>
    <x v="107"/>
    <s v="47939-53158-LS"/>
    <s v="A-L-0.2"/>
    <n v="1"/>
    <s v="Cordi Switsur"/>
    <s v="cswitsur3b@chronoengine.com"/>
    <s v="United States"/>
    <s v="Ara"/>
    <s v="L"/>
    <n v="0.2"/>
    <n v="3.8849999999999998"/>
    <n v="3.8849999999999998"/>
    <x v="2"/>
    <s v="Light"/>
  </r>
  <r>
    <s v="TKL-20738-660"/>
    <x v="107"/>
    <s v="47939-53158-LS"/>
    <s v="E-M-1"/>
    <n v="5"/>
    <s v="Cordi Switsur"/>
    <s v="cswitsur3b@chronoengine.com"/>
    <s v="United States"/>
    <s v="Exc"/>
    <s v="M"/>
    <n v="1"/>
    <n v="13.75"/>
    <n v="68.75"/>
    <x v="1"/>
    <s v="Medium"/>
  </r>
  <r>
    <s v="GOW-03198-575"/>
    <x v="108"/>
    <s v="61513-27752-FA"/>
    <s v="A-D-0.5"/>
    <n v="4"/>
    <s v="Mahala Ludwell"/>
    <s v="mludwell3e@blogger.com"/>
    <s v="United States"/>
    <s v="Ara"/>
    <s v="D"/>
    <n v="0.5"/>
    <n v="5.97"/>
    <n v="23.88"/>
    <x v="2"/>
    <s v="Dark"/>
  </r>
  <r>
    <s v="QJB-90477-635"/>
    <x v="109"/>
    <s v="89714-19856-WX"/>
    <s v="L-L-2.5"/>
    <n v="4"/>
    <s v="Doll Beauchamp"/>
    <s v="dbeauchamp3f@usda.gov"/>
    <s v="United States"/>
    <s v="Lib"/>
    <s v="L"/>
    <n v="2.5"/>
    <n v="36.454999999999998"/>
    <n v="145.82"/>
    <x v="3"/>
    <s v="Light"/>
  </r>
  <r>
    <s v="MWP-46239-785"/>
    <x v="110"/>
    <s v="87979-56781-YV"/>
    <s v="L-M-0.2"/>
    <n v="5"/>
    <s v="Stanford Rodliff"/>
    <s v="srodliff3g@ted.com"/>
    <s v="United States"/>
    <s v="Lib"/>
    <s v="M"/>
    <n v="0.2"/>
    <n v="4.3650000000000002"/>
    <n v="21.825000000000003"/>
    <x v="3"/>
    <s v="Medium"/>
  </r>
  <r>
    <s v="QDV-03406-248"/>
    <x v="111"/>
    <s v="74126-88836-KA"/>
    <s v="L-M-0.5"/>
    <n v="3"/>
    <s v="Stevana Woodham"/>
    <s v="swoodham3h@businesswire.com"/>
    <s v="Ireland"/>
    <s v="Lib"/>
    <s v="M"/>
    <n v="0.5"/>
    <n v="8.73"/>
    <n v="26.19"/>
    <x v="3"/>
    <s v="Medium"/>
  </r>
  <r>
    <s v="GPH-40635-105"/>
    <x v="112"/>
    <s v="37397-05992-VO"/>
    <s v="A-M-1"/>
    <n v="1"/>
    <s v="Hewet Synnot"/>
    <s v="hsynnot3i@about.com"/>
    <s v="United States"/>
    <s v="Ara"/>
    <s v="M"/>
    <n v="1"/>
    <n v="11.25"/>
    <n v="11.25"/>
    <x v="2"/>
    <s v="Medium"/>
  </r>
  <r>
    <s v="JOM-80930-071"/>
    <x v="113"/>
    <s v="54904-18397-UD"/>
    <s v="L-D-1"/>
    <n v="6"/>
    <s v="Raleigh Lepere"/>
    <s v="rlepere3j@shop-pro.jp"/>
    <s v="Ireland"/>
    <s v="Lib"/>
    <s v="D"/>
    <n v="1"/>
    <n v="12.95"/>
    <n v="77.699999999999989"/>
    <x v="3"/>
    <s v="Dark"/>
  </r>
  <r>
    <s v="OIL-26493-755"/>
    <x v="114"/>
    <s v="19017-95853-EK"/>
    <s v="A-M-0.5"/>
    <n v="1"/>
    <s v="Timofei Woofinden"/>
    <s v="twoofinden3k@businesswire.com"/>
    <s v="United States"/>
    <s v="Ara"/>
    <s v="M"/>
    <n v="0.5"/>
    <n v="6.75"/>
    <n v="6.75"/>
    <x v="2"/>
    <s v="Medium"/>
  </r>
  <r>
    <s v="CYV-13426-645"/>
    <x v="115"/>
    <s v="88593-59934-VU"/>
    <s v="E-D-1"/>
    <n v="1"/>
    <s v="Evelina Dacca"/>
    <s v="edacca3l@google.pl"/>
    <s v="United States"/>
    <s v="Exc"/>
    <s v="D"/>
    <n v="1"/>
    <n v="12.15"/>
    <n v="12.15"/>
    <x v="1"/>
    <s v="Dark"/>
  </r>
  <r>
    <s v="WRP-39846-614"/>
    <x v="49"/>
    <s v="47493-68564-YM"/>
    <s v="A-L-2.5"/>
    <n v="5"/>
    <s v="Bidget Tremellier"/>
    <s v=""/>
    <s v="Ireland"/>
    <s v="Ara"/>
    <s v="L"/>
    <n v="2.5"/>
    <n v="29.784999999999997"/>
    <n v="148.92499999999998"/>
    <x v="2"/>
    <s v="Light"/>
  </r>
  <r>
    <s v="VDZ-76673-968"/>
    <x v="116"/>
    <s v="82246-82543-DW"/>
    <s v="E-D-0.5"/>
    <n v="2"/>
    <s v="Bobinette Hindsberg"/>
    <s v="bhindsberg3n@blogs.com"/>
    <s v="United States"/>
    <s v="Exc"/>
    <s v="D"/>
    <n v="0.5"/>
    <n v="7.29"/>
    <n v="14.58"/>
    <x v="1"/>
    <s v="Dark"/>
  </r>
  <r>
    <s v="VTV-03546-175"/>
    <x v="117"/>
    <s v="03384-62101-IY"/>
    <s v="A-L-2.5"/>
    <n v="5"/>
    <s v="Osbert Robins"/>
    <s v="orobins3o@salon.com"/>
    <s v="United States"/>
    <s v="Ara"/>
    <s v="L"/>
    <n v="2.5"/>
    <n v="29.784999999999997"/>
    <n v="148.92499999999998"/>
    <x v="2"/>
    <s v="Light"/>
  </r>
  <r>
    <s v="GHR-72274-715"/>
    <x v="118"/>
    <s v="86881-41559-OR"/>
    <s v="L-D-1"/>
    <n v="1"/>
    <s v="Othello Syseland"/>
    <s v="osyseland3p@independent.co.uk"/>
    <s v="United States"/>
    <s v="Lib"/>
    <s v="D"/>
    <n v="1"/>
    <n v="12.95"/>
    <n v="12.95"/>
    <x v="3"/>
    <s v="Dark"/>
  </r>
  <r>
    <s v="ZGK-97262-313"/>
    <x v="119"/>
    <s v="02536-18494-AQ"/>
    <s v="E-M-2.5"/>
    <n v="3"/>
    <s v="Ewell Hanby"/>
    <s v=""/>
    <s v="United States"/>
    <s v="Exc"/>
    <s v="M"/>
    <n v="2.5"/>
    <n v="31.624999999999996"/>
    <n v="94.874999999999986"/>
    <x v="1"/>
    <s v="Medium"/>
  </r>
  <r>
    <s v="ZFS-30776-804"/>
    <x v="120"/>
    <s v="58638-01029-CB"/>
    <s v="A-L-0.5"/>
    <n v="5"/>
    <s v="Blancha McAmish"/>
    <s v="bmcamish2e@tripadvisor.com"/>
    <s v="United States"/>
    <s v="Ara"/>
    <s v="L"/>
    <n v="0.5"/>
    <n v="7.77"/>
    <n v="38.849999999999994"/>
    <x v="2"/>
    <s v="Light"/>
  </r>
  <r>
    <s v="QUU-91729-492"/>
    <x v="121"/>
    <s v="90312-11148-LA"/>
    <s v="A-D-0.2"/>
    <n v="4"/>
    <s v="Lowell Keenleyside"/>
    <s v="lkeenleyside3s@topsy.com"/>
    <s v="United States"/>
    <s v="Ara"/>
    <s v="D"/>
    <n v="0.2"/>
    <n v="2.9849999999999999"/>
    <n v="11.94"/>
    <x v="2"/>
    <s v="Dark"/>
  </r>
  <r>
    <s v="PVI-72795-960"/>
    <x v="122"/>
    <s v="68239-74809-TF"/>
    <s v="E-L-2.5"/>
    <n v="3"/>
    <s v="Elonore Joliffe"/>
    <s v=""/>
    <s v="Ireland"/>
    <s v="Exc"/>
    <s v="L"/>
    <n v="2.5"/>
    <n v="34.154999999999994"/>
    <n v="102.46499999999997"/>
    <x v="1"/>
    <s v="Light"/>
  </r>
  <r>
    <s v="PPP-78935-365"/>
    <x v="123"/>
    <s v="91074-60023-IP"/>
    <s v="E-D-1"/>
    <n v="4"/>
    <s v="Abraham Coleman"/>
    <s v=""/>
    <s v="United States"/>
    <s v="Exc"/>
    <s v="D"/>
    <n v="1"/>
    <n v="12.15"/>
    <n v="48.6"/>
    <x v="1"/>
    <s v="Dark"/>
  </r>
  <r>
    <s v="JUO-34131-517"/>
    <x v="124"/>
    <s v="07972-83748-JI"/>
    <s v="L-D-1"/>
    <n v="6"/>
    <s v="Rivy Farington"/>
    <s v=""/>
    <s v="United States"/>
    <s v="Lib"/>
    <s v="D"/>
    <n v="1"/>
    <n v="12.95"/>
    <n v="77.699999999999989"/>
    <x v="3"/>
    <s v="Dark"/>
  </r>
  <r>
    <s v="ZJE-89333-489"/>
    <x v="125"/>
    <s v="08694-57330-XR"/>
    <s v="L-D-2.5"/>
    <n v="1"/>
    <s v="Vallie Kundt"/>
    <s v="vkundt3w@bigcartel.com"/>
    <s v="Ireland"/>
    <s v="Lib"/>
    <s v="D"/>
    <n v="2.5"/>
    <n v="29.784999999999997"/>
    <n v="29.784999999999997"/>
    <x v="3"/>
    <s v="Dark"/>
  </r>
  <r>
    <s v="LOO-35324-159"/>
    <x v="126"/>
    <s v="68412-11126-YJ"/>
    <s v="A-L-0.2"/>
    <n v="4"/>
    <s v="Boyd Bett"/>
    <s v="bbett3x@google.de"/>
    <s v="United States"/>
    <s v="Ara"/>
    <s v="L"/>
    <n v="0.2"/>
    <n v="3.8849999999999998"/>
    <n v="15.54"/>
    <x v="2"/>
    <s v="Light"/>
  </r>
  <r>
    <s v="JBQ-93412-846"/>
    <x v="127"/>
    <s v="69037-66822-DW"/>
    <s v="E-L-2.5"/>
    <n v="4"/>
    <s v="Julio Armytage"/>
    <s v=""/>
    <s v="Ireland"/>
    <s v="Exc"/>
    <s v="L"/>
    <n v="2.5"/>
    <n v="34.154999999999994"/>
    <n v="136.61999999999998"/>
    <x v="1"/>
    <s v="Light"/>
  </r>
  <r>
    <s v="EHX-66333-637"/>
    <x v="128"/>
    <s v="01297-94364-XH"/>
    <s v="L-M-0.5"/>
    <n v="2"/>
    <s v="Deana Staite"/>
    <s v="dstaite3z@scientificamerican.com"/>
    <s v="United States"/>
    <s v="Lib"/>
    <s v="M"/>
    <n v="0.5"/>
    <n v="8.73"/>
    <n v="17.46"/>
    <x v="3"/>
    <s v="Medium"/>
  </r>
  <r>
    <s v="WXG-25759-236"/>
    <x v="103"/>
    <s v="39919-06540-ZI"/>
    <s v="E-L-2.5"/>
    <n v="2"/>
    <s v="Winn Keyse"/>
    <s v="wkeyse40@apple.com"/>
    <s v="United States"/>
    <s v="Exc"/>
    <s v="L"/>
    <n v="2.5"/>
    <n v="34.154999999999994"/>
    <n v="68.309999999999988"/>
    <x v="1"/>
    <s v="Light"/>
  </r>
  <r>
    <s v="QNA-31113-984"/>
    <x v="129"/>
    <s v="60512-78550-WS"/>
    <s v="L-M-0.2"/>
    <n v="4"/>
    <s v="Osmund Clausen-Thue"/>
    <s v="oclausenthue41@marriott.com"/>
    <s v="United States"/>
    <s v="Lib"/>
    <s v="M"/>
    <n v="0.2"/>
    <n v="4.3650000000000002"/>
    <n v="17.46"/>
    <x v="3"/>
    <s v="Medium"/>
  </r>
  <r>
    <s v="ZWI-52029-159"/>
    <x v="130"/>
    <s v="40172-12000-AU"/>
    <s v="L-M-1"/>
    <n v="3"/>
    <s v="Leonore Francisco"/>
    <s v="lfrancisco42@fema.gov"/>
    <s v="United States"/>
    <s v="Lib"/>
    <s v="M"/>
    <n v="1"/>
    <n v="14.55"/>
    <n v="43.650000000000006"/>
    <x v="3"/>
    <s v="Medium"/>
  </r>
  <r>
    <s v="ZWI-52029-159"/>
    <x v="130"/>
    <s v="40172-12000-AU"/>
    <s v="E-M-1"/>
    <n v="2"/>
    <s v="Leonore Francisco"/>
    <s v="lfrancisco42@fema.gov"/>
    <s v="United States"/>
    <s v="Exc"/>
    <s v="M"/>
    <n v="1"/>
    <n v="13.75"/>
    <n v="27.5"/>
    <x v="1"/>
    <s v="Medium"/>
  </r>
  <r>
    <s v="DFS-49954-707"/>
    <x v="131"/>
    <s v="39019-13649-CL"/>
    <s v="E-D-0.2"/>
    <n v="5"/>
    <s v="Giacobo Skingle"/>
    <s v="gskingle44@clickbank.net"/>
    <s v="United States"/>
    <s v="Exc"/>
    <s v="D"/>
    <n v="0.2"/>
    <n v="3.645"/>
    <n v="18.225000000000001"/>
    <x v="1"/>
    <s v="Dark"/>
  </r>
  <r>
    <s v="VYP-89830-878"/>
    <x v="132"/>
    <s v="12715-05198-QU"/>
    <s v="A-M-2.5"/>
    <n v="2"/>
    <s v="Gerard Pirdy"/>
    <s v=""/>
    <s v="United States"/>
    <s v="Ara"/>
    <s v="M"/>
    <n v="2.5"/>
    <n v="25.874999999999996"/>
    <n v="51.749999999999993"/>
    <x v="2"/>
    <s v="Medium"/>
  </r>
  <r>
    <s v="AMT-40418-362"/>
    <x v="133"/>
    <s v="04513-76520-QO"/>
    <s v="L-D-1"/>
    <n v="1"/>
    <s v="Jacinthe Balsillie"/>
    <s v="jbalsillie46@princeton.edu"/>
    <s v="United States"/>
    <s v="Lib"/>
    <s v="D"/>
    <n v="1"/>
    <n v="12.95"/>
    <n v="12.95"/>
    <x v="3"/>
    <s v="Dark"/>
  </r>
  <r>
    <s v="NFQ-23241-793"/>
    <x v="134"/>
    <s v="88446-59251-SQ"/>
    <s v="A-M-1"/>
    <n v="3"/>
    <s v="Quinton Fouracres"/>
    <s v=""/>
    <s v="United States"/>
    <s v="Ara"/>
    <s v="M"/>
    <n v="1"/>
    <n v="11.25"/>
    <n v="33.75"/>
    <x v="2"/>
    <s v="Medium"/>
  </r>
  <r>
    <s v="JQK-64922-985"/>
    <x v="113"/>
    <s v="23779-10274-KN"/>
    <s v="R-M-2.5"/>
    <n v="3"/>
    <s v="Bettina Leffek"/>
    <s v="bleffek48@ning.com"/>
    <s v="United States"/>
    <s v="Rob"/>
    <s v="M"/>
    <n v="2.5"/>
    <n v="22.884999999999998"/>
    <n v="68.655000000000001"/>
    <x v="0"/>
    <s v="Medium"/>
  </r>
  <r>
    <s v="YET-17732-678"/>
    <x v="135"/>
    <s v="57235-92842-DK"/>
    <s v="R-D-0.2"/>
    <n v="1"/>
    <s v="Hetti Penson"/>
    <s v=""/>
    <s v="United States"/>
    <s v="Rob"/>
    <s v="D"/>
    <n v="0.2"/>
    <n v="2.6849999999999996"/>
    <n v="2.6849999999999996"/>
    <x v="0"/>
    <s v="Dark"/>
  </r>
  <r>
    <s v="NKW-24945-846"/>
    <x v="35"/>
    <s v="75977-30364-AY"/>
    <s v="A-D-2.5"/>
    <n v="5"/>
    <s v="Jocko Pray"/>
    <s v="jpray4a@youtube.com"/>
    <s v="United States"/>
    <s v="Ara"/>
    <s v="D"/>
    <n v="2.5"/>
    <n v="22.884999999999998"/>
    <n v="114.42499999999998"/>
    <x v="2"/>
    <s v="Dark"/>
  </r>
  <r>
    <s v="VKA-82720-513"/>
    <x v="136"/>
    <s v="12299-30914-NG"/>
    <s v="A-M-2.5"/>
    <n v="6"/>
    <s v="Grete Holborn"/>
    <s v="gholborn4b@ow.ly"/>
    <s v="United States"/>
    <s v="Ara"/>
    <s v="M"/>
    <n v="2.5"/>
    <n v="25.874999999999996"/>
    <n v="155.24999999999997"/>
    <x v="2"/>
    <s v="Medium"/>
  </r>
  <r>
    <s v="THA-60599-417"/>
    <x v="137"/>
    <s v="59971-35626-YJ"/>
    <s v="A-M-2.5"/>
    <n v="3"/>
    <s v="Fielding Keinrat"/>
    <s v="fkeinrat4c@dailymail.co.uk"/>
    <s v="United States"/>
    <s v="Ara"/>
    <s v="M"/>
    <n v="2.5"/>
    <n v="25.874999999999996"/>
    <n v="77.624999999999986"/>
    <x v="2"/>
    <s v="Medium"/>
  </r>
  <r>
    <s v="MEK-39769-035"/>
    <x v="138"/>
    <s v="15380-76513-PS"/>
    <s v="R-D-2.5"/>
    <n v="3"/>
    <s v="Paulo Yea"/>
    <s v="pyea4d@aol.com"/>
    <s v="Ireland"/>
    <s v="Rob"/>
    <s v="D"/>
    <n v="2.5"/>
    <n v="20.584999999999997"/>
    <n v="61.754999999999995"/>
    <x v="0"/>
    <s v="Dark"/>
  </r>
  <r>
    <s v="JAF-18294-750"/>
    <x v="139"/>
    <s v="73564-98204-EY"/>
    <s v="R-D-2.5"/>
    <n v="6"/>
    <s v="Say Risborough"/>
    <s v=""/>
    <s v="United States"/>
    <s v="Rob"/>
    <s v="D"/>
    <n v="2.5"/>
    <n v="20.584999999999997"/>
    <n v="123.50999999999999"/>
    <x v="0"/>
    <s v="Dark"/>
  </r>
  <r>
    <s v="TME-59627-221"/>
    <x v="140"/>
    <s v="72282-40594-RX"/>
    <s v="L-L-2.5"/>
    <n v="6"/>
    <s v="Alexa Sizey"/>
    <s v=""/>
    <s v="United States"/>
    <s v="Lib"/>
    <s v="L"/>
    <n v="2.5"/>
    <n v="36.454999999999998"/>
    <n v="218.73"/>
    <x v="3"/>
    <s v="Light"/>
  </r>
  <r>
    <s v="UDG-65353-824"/>
    <x v="141"/>
    <s v="17514-94165-RJ"/>
    <s v="E-M-0.5"/>
    <n v="4"/>
    <s v="Kari Swede"/>
    <s v="kswede4g@addthis.com"/>
    <s v="United States"/>
    <s v="Exc"/>
    <s v="M"/>
    <n v="0.5"/>
    <n v="8.25"/>
    <n v="33"/>
    <x v="1"/>
    <s v="Medium"/>
  </r>
  <r>
    <s v="ENQ-42923-176"/>
    <x v="142"/>
    <s v="56248-75861-JX"/>
    <s v="A-L-0.5"/>
    <n v="3"/>
    <s v="Leontine Rubrow"/>
    <s v="lrubrow4h@microsoft.com"/>
    <s v="United States"/>
    <s v="Ara"/>
    <s v="L"/>
    <n v="0.5"/>
    <n v="7.77"/>
    <n v="23.31"/>
    <x v="2"/>
    <s v="Light"/>
  </r>
  <r>
    <s v="CBT-55781-720"/>
    <x v="143"/>
    <s v="97855-54761-IS"/>
    <s v="E-D-0.5"/>
    <n v="3"/>
    <s v="Dottie Tift"/>
    <s v="dtift4i@netvibes.com"/>
    <s v="United States"/>
    <s v="Exc"/>
    <s v="D"/>
    <n v="0.5"/>
    <n v="7.29"/>
    <n v="21.87"/>
    <x v="1"/>
    <s v="Dark"/>
  </r>
  <r>
    <s v="NEU-86533-016"/>
    <x v="144"/>
    <s v="96544-91644-IT"/>
    <s v="R-D-0.2"/>
    <n v="6"/>
    <s v="Gerardo Schonfeld"/>
    <s v="gschonfeld4j@oracle.com"/>
    <s v="United States"/>
    <s v="Rob"/>
    <s v="D"/>
    <n v="0.2"/>
    <n v="2.6849999999999996"/>
    <n v="16.11"/>
    <x v="0"/>
    <s v="Dark"/>
  </r>
  <r>
    <s v="BYU-58154-603"/>
    <x v="145"/>
    <s v="51971-70393-QM"/>
    <s v="E-D-0.5"/>
    <n v="4"/>
    <s v="Claiborne Feye"/>
    <s v="cfeye4k@google.co.jp"/>
    <s v="Ireland"/>
    <s v="Exc"/>
    <s v="D"/>
    <n v="0.5"/>
    <n v="7.29"/>
    <n v="29.16"/>
    <x v="1"/>
    <s v="Dark"/>
  </r>
  <r>
    <s v="EHJ-05910-257"/>
    <x v="146"/>
    <s v="06812-11924-IK"/>
    <s v="R-D-1"/>
    <n v="6"/>
    <s v="Mina Elstone"/>
    <s v=""/>
    <s v="United States"/>
    <s v="Rob"/>
    <s v="D"/>
    <n v="1"/>
    <n v="8.9499999999999993"/>
    <n v="53.699999999999996"/>
    <x v="0"/>
    <s v="Dark"/>
  </r>
  <r>
    <s v="EIL-44855-309"/>
    <x v="147"/>
    <s v="59741-90220-OW"/>
    <s v="R-D-0.5"/>
    <n v="5"/>
    <s v="Sherman Mewrcik"/>
    <s v=""/>
    <s v="United States"/>
    <s v="Rob"/>
    <s v="D"/>
    <n v="0.5"/>
    <n v="5.3699999999999992"/>
    <n v="26.849999999999994"/>
    <x v="0"/>
    <s v="Dark"/>
  </r>
  <r>
    <s v="HCA-87224-420"/>
    <x v="148"/>
    <s v="62682-27930-PD"/>
    <s v="E-M-0.5"/>
    <n v="5"/>
    <s v="Tamarah Fero"/>
    <s v="tfero4n@comsenz.com"/>
    <s v="United States"/>
    <s v="Exc"/>
    <s v="M"/>
    <n v="0.5"/>
    <n v="8.25"/>
    <n v="41.25"/>
    <x v="1"/>
    <s v="Medium"/>
  </r>
  <r>
    <s v="ABO-29054-365"/>
    <x v="149"/>
    <s v="00256-19905-YG"/>
    <s v="A-M-0.5"/>
    <n v="6"/>
    <s v="Stanislaus Valsler"/>
    <s v=""/>
    <s v="Ireland"/>
    <s v="Ara"/>
    <s v="M"/>
    <n v="0.5"/>
    <n v="6.75"/>
    <n v="40.5"/>
    <x v="2"/>
    <s v="Medium"/>
  </r>
  <r>
    <s v="TKN-58485-031"/>
    <x v="150"/>
    <s v="38890-22576-UI"/>
    <s v="R-D-1"/>
    <n v="2"/>
    <s v="Felita Dauney"/>
    <s v="fdauney4p@sphinn.com"/>
    <s v="Ireland"/>
    <s v="Rob"/>
    <s v="D"/>
    <n v="1"/>
    <n v="8.9499999999999993"/>
    <n v="17.899999999999999"/>
    <x v="0"/>
    <s v="Dark"/>
  </r>
  <r>
    <s v="RCK-04069-371"/>
    <x v="151"/>
    <s v="94573-61802-PH"/>
    <s v="E-L-2.5"/>
    <n v="2"/>
    <s v="Serena Earley"/>
    <s v="searley4q@youku.com"/>
    <s v="United Kingdom"/>
    <s v="Exc"/>
    <s v="L"/>
    <n v="2.5"/>
    <n v="34.154999999999994"/>
    <n v="68.309999999999988"/>
    <x v="1"/>
    <s v="Light"/>
  </r>
  <r>
    <s v="IRJ-67095-738"/>
    <x v="13"/>
    <s v="86447-02699-UT"/>
    <s v="E-M-2.5"/>
    <n v="2"/>
    <s v="Minny Chamberlayne"/>
    <s v="mchamberlayne4r@bigcartel.com"/>
    <s v="United States"/>
    <s v="Exc"/>
    <s v="M"/>
    <n v="2.5"/>
    <n v="31.624999999999996"/>
    <n v="63.249999999999993"/>
    <x v="1"/>
    <s v="Medium"/>
  </r>
  <r>
    <s v="VEA-31961-977"/>
    <x v="79"/>
    <s v="51432-27169-KN"/>
    <s v="E-D-0.5"/>
    <n v="3"/>
    <s v="Bartholemy Flaherty"/>
    <s v="bflaherty4s@moonfruit.com"/>
    <s v="Ireland"/>
    <s v="Exc"/>
    <s v="D"/>
    <n v="0.5"/>
    <n v="7.29"/>
    <n v="21.87"/>
    <x v="1"/>
    <s v="Dark"/>
  </r>
  <r>
    <s v="BAF-42286-205"/>
    <x v="152"/>
    <s v="43074-00987-PB"/>
    <s v="R-M-2.5"/>
    <n v="4"/>
    <s v="Oran Colbeck"/>
    <s v="ocolbeck4t@sina.com.cn"/>
    <s v="United States"/>
    <s v="Rob"/>
    <s v="M"/>
    <n v="2.5"/>
    <n v="22.884999999999998"/>
    <n v="91.539999999999992"/>
    <x v="0"/>
    <s v="Medium"/>
  </r>
  <r>
    <s v="WOR-52762-511"/>
    <x v="153"/>
    <s v="04739-85772-QT"/>
    <s v="E-L-2.5"/>
    <n v="6"/>
    <s v="Elysee Sketch"/>
    <s v=""/>
    <s v="United States"/>
    <s v="Exc"/>
    <s v="L"/>
    <n v="2.5"/>
    <n v="34.154999999999994"/>
    <n v="204.92999999999995"/>
    <x v="1"/>
    <s v="Light"/>
  </r>
  <r>
    <s v="ZWK-03995-815"/>
    <x v="154"/>
    <s v="28279-78469-YW"/>
    <s v="E-M-2.5"/>
    <n v="2"/>
    <s v="Ethelda Hobbing"/>
    <s v="ehobbing4v@nsw.gov.au"/>
    <s v="United States"/>
    <s v="Exc"/>
    <s v="M"/>
    <n v="2.5"/>
    <n v="31.624999999999996"/>
    <n v="63.249999999999993"/>
    <x v="1"/>
    <s v="Medium"/>
  </r>
  <r>
    <s v="CKF-43291-846"/>
    <x v="155"/>
    <s v="91829-99544-DS"/>
    <s v="E-L-2.5"/>
    <n v="1"/>
    <s v="Odille Thynne"/>
    <s v="othynne4w@auda.org.au"/>
    <s v="United States"/>
    <s v="Exc"/>
    <s v="L"/>
    <n v="2.5"/>
    <n v="34.154999999999994"/>
    <n v="34.154999999999994"/>
    <x v="1"/>
    <s v="Light"/>
  </r>
  <r>
    <s v="RMW-74160-339"/>
    <x v="156"/>
    <s v="38978-59582-JP"/>
    <s v="R-L-2.5"/>
    <n v="4"/>
    <s v="Emlynne Heining"/>
    <s v="eheining4x@flickr.com"/>
    <s v="United States"/>
    <s v="Rob"/>
    <s v="L"/>
    <n v="2.5"/>
    <n v="27.484999999999996"/>
    <n v="109.93999999999998"/>
    <x v="0"/>
    <s v="Light"/>
  </r>
  <r>
    <s v="FMT-94584-786"/>
    <x v="22"/>
    <s v="86504-96610-BH"/>
    <s v="A-L-1"/>
    <n v="2"/>
    <s v="Katerina Melloi"/>
    <s v="kmelloi4y@imdb.com"/>
    <s v="United States"/>
    <s v="Ara"/>
    <s v="L"/>
    <n v="1"/>
    <n v="12.95"/>
    <n v="25.9"/>
    <x v="2"/>
    <s v="Light"/>
  </r>
  <r>
    <s v="NWT-78222-575"/>
    <x v="157"/>
    <s v="75986-98864-EZ"/>
    <s v="A-D-0.2"/>
    <n v="1"/>
    <s v="Tiffany Scardafield"/>
    <s v=""/>
    <s v="Ireland"/>
    <s v="Ara"/>
    <s v="D"/>
    <n v="0.2"/>
    <n v="2.9849999999999999"/>
    <n v="2.9849999999999999"/>
    <x v="2"/>
    <s v="Dark"/>
  </r>
  <r>
    <s v="EOI-02511-919"/>
    <x v="158"/>
    <s v="66776-88682-RG"/>
    <s v="E-L-0.2"/>
    <n v="5"/>
    <s v="Abrahan Mussen"/>
    <s v="amussen50@51.la"/>
    <s v="United States"/>
    <s v="Exc"/>
    <s v="L"/>
    <n v="0.2"/>
    <n v="4.4550000000000001"/>
    <n v="22.274999999999999"/>
    <x v="1"/>
    <s v="Light"/>
  </r>
  <r>
    <s v="EOI-02511-919"/>
    <x v="158"/>
    <s v="66776-88682-RG"/>
    <s v="A-D-0.5"/>
    <n v="5"/>
    <s v="Abrahan Mussen"/>
    <s v="amussen50@51.la"/>
    <s v="United States"/>
    <s v="Ara"/>
    <s v="D"/>
    <n v="0.5"/>
    <n v="5.97"/>
    <n v="29.849999999999998"/>
    <x v="2"/>
    <s v="Dark"/>
  </r>
  <r>
    <s v="UCT-03935-589"/>
    <x v="78"/>
    <s v="85851-78384-DM"/>
    <s v="R-D-0.5"/>
    <n v="6"/>
    <s v="Anny Mundford"/>
    <s v="amundford52@nbcnews.com"/>
    <s v="United States"/>
    <s v="Rob"/>
    <s v="D"/>
    <n v="0.5"/>
    <n v="5.3699999999999992"/>
    <n v="32.22"/>
    <x v="0"/>
    <s v="Dark"/>
  </r>
  <r>
    <s v="SBI-60013-494"/>
    <x v="159"/>
    <s v="55232-81621-BX"/>
    <s v="E-M-0.2"/>
    <n v="2"/>
    <s v="Tory Walas"/>
    <s v="twalas53@google.ca"/>
    <s v="United States"/>
    <s v="Exc"/>
    <s v="M"/>
    <n v="0.2"/>
    <n v="4.125"/>
    <n v="8.25"/>
    <x v="1"/>
    <s v="Medium"/>
  </r>
  <r>
    <s v="QRA-73277-814"/>
    <x v="160"/>
    <s v="80310-92912-JA"/>
    <s v="A-L-0.5"/>
    <n v="4"/>
    <s v="Isa Blazewicz"/>
    <s v="iblazewicz54@thetimes.co.uk"/>
    <s v="United States"/>
    <s v="Ara"/>
    <s v="L"/>
    <n v="0.5"/>
    <n v="7.77"/>
    <n v="31.08"/>
    <x v="2"/>
    <s v="Light"/>
  </r>
  <r>
    <s v="EQE-31648-909"/>
    <x v="161"/>
    <s v="19821-05175-WZ"/>
    <s v="E-D-0.5"/>
    <n v="5"/>
    <s v="Angie Rizzetti"/>
    <s v="arizzetti55@naver.com"/>
    <s v="United States"/>
    <s v="Exc"/>
    <s v="D"/>
    <n v="0.5"/>
    <n v="7.29"/>
    <n v="36.450000000000003"/>
    <x v="1"/>
    <s v="Dark"/>
  </r>
  <r>
    <s v="QOO-24615-950"/>
    <x v="162"/>
    <s v="01338-83217-GV"/>
    <s v="R-M-2.5"/>
    <n v="3"/>
    <s v="Mord Meriet"/>
    <s v="mmeriet56@noaa.gov"/>
    <s v="United States"/>
    <s v="Rob"/>
    <s v="M"/>
    <n v="2.5"/>
    <n v="22.884999999999998"/>
    <n v="68.655000000000001"/>
    <x v="0"/>
    <s v="Medium"/>
  </r>
  <r>
    <s v="WDV-73864-037"/>
    <x v="70"/>
    <s v="66044-25298-TA"/>
    <s v="L-M-0.5"/>
    <n v="5"/>
    <s v="Lawrence Pratt"/>
    <s v="lpratt57@netvibes.com"/>
    <s v="United States"/>
    <s v="Lib"/>
    <s v="M"/>
    <n v="0.5"/>
    <n v="8.73"/>
    <n v="43.650000000000006"/>
    <x v="3"/>
    <s v="Medium"/>
  </r>
  <r>
    <s v="PKR-88575-066"/>
    <x v="163"/>
    <s v="28728-47861-TZ"/>
    <s v="E-L-0.2"/>
    <n v="1"/>
    <s v="Astrix Kitchingham"/>
    <s v="akitchingham58@com.com"/>
    <s v="United States"/>
    <s v="Exc"/>
    <s v="L"/>
    <n v="0.2"/>
    <n v="4.4550000000000001"/>
    <n v="4.4550000000000001"/>
    <x v="1"/>
    <s v="Light"/>
  </r>
  <r>
    <s v="BWR-85735-955"/>
    <x v="153"/>
    <s v="32638-38620-AX"/>
    <s v="L-M-1"/>
    <n v="3"/>
    <s v="Burnard Bartholin"/>
    <s v="bbartholin59@xinhuanet.com"/>
    <s v="United States"/>
    <s v="Lib"/>
    <s v="M"/>
    <n v="1"/>
    <n v="14.55"/>
    <n v="43.650000000000006"/>
    <x v="3"/>
    <s v="Medium"/>
  </r>
  <r>
    <s v="YFX-64795-136"/>
    <x v="164"/>
    <s v="83163-65741-IH"/>
    <s v="L-M-2.5"/>
    <n v="1"/>
    <s v="Madelene Prinn"/>
    <s v="mprinn5a@usa.gov"/>
    <s v="United States"/>
    <s v="Lib"/>
    <s v="M"/>
    <n v="2.5"/>
    <n v="33.464999999999996"/>
    <n v="33.464999999999996"/>
    <x v="3"/>
    <s v="Medium"/>
  </r>
  <r>
    <s v="DDO-71442-967"/>
    <x v="165"/>
    <s v="89422-58281-FD"/>
    <s v="L-D-0.2"/>
    <n v="5"/>
    <s v="Alisun Baudino"/>
    <s v="abaudino5b@netvibes.com"/>
    <s v="United States"/>
    <s v="Lib"/>
    <s v="D"/>
    <n v="0.2"/>
    <n v="3.8849999999999998"/>
    <n v="19.424999999999997"/>
    <x v="3"/>
    <s v="Dark"/>
  </r>
  <r>
    <s v="ILQ-11027-588"/>
    <x v="166"/>
    <s v="76293-30918-DQ"/>
    <s v="E-D-1"/>
    <n v="6"/>
    <s v="Philipa Petrushanko"/>
    <s v="ppetrushanko5c@blinklist.com"/>
    <s v="Ireland"/>
    <s v="Exc"/>
    <s v="D"/>
    <n v="1"/>
    <n v="12.15"/>
    <n v="72.900000000000006"/>
    <x v="1"/>
    <s v="Dark"/>
  </r>
  <r>
    <s v="KRZ-13868-122"/>
    <x v="167"/>
    <s v="86779-84838-EJ"/>
    <s v="E-L-1"/>
    <n v="3"/>
    <s v="Kimberli Mustchin"/>
    <s v=""/>
    <s v="United States"/>
    <s v="Exc"/>
    <s v="L"/>
    <n v="1"/>
    <n v="14.85"/>
    <n v="44.55"/>
    <x v="1"/>
    <s v="Light"/>
  </r>
  <r>
    <s v="VRM-93594-914"/>
    <x v="168"/>
    <s v="66806-41795-MX"/>
    <s v="E-D-0.5"/>
    <n v="5"/>
    <s v="Emlynne Laird"/>
    <s v="elaird5e@bing.com"/>
    <s v="United States"/>
    <s v="Exc"/>
    <s v="D"/>
    <n v="0.5"/>
    <n v="7.29"/>
    <n v="36.450000000000003"/>
    <x v="1"/>
    <s v="Dark"/>
  </r>
  <r>
    <s v="HXL-22497-359"/>
    <x v="169"/>
    <s v="64875-71224-UI"/>
    <s v="A-L-1"/>
    <n v="3"/>
    <s v="Marlena Howsden"/>
    <s v="mhowsden5f@infoseek.co.jp"/>
    <s v="United States"/>
    <s v="Ara"/>
    <s v="L"/>
    <n v="1"/>
    <n v="12.95"/>
    <n v="38.849999999999994"/>
    <x v="2"/>
    <s v="Light"/>
  </r>
  <r>
    <s v="NOP-21394-646"/>
    <x v="170"/>
    <s v="16982-35708-BZ"/>
    <s v="E-L-0.5"/>
    <n v="6"/>
    <s v="Nealson Cuttler"/>
    <s v="ncuttler5g@parallels.com"/>
    <s v="United States"/>
    <s v="Exc"/>
    <s v="L"/>
    <n v="0.5"/>
    <n v="8.91"/>
    <n v="53.46"/>
    <x v="1"/>
    <s v="Light"/>
  </r>
  <r>
    <s v="NOP-21394-646"/>
    <x v="170"/>
    <s v="16982-35708-BZ"/>
    <s v="L-D-2.5"/>
    <n v="2"/>
    <s v="Nealson Cuttler"/>
    <s v="ncuttler5g@parallels.com"/>
    <s v="United States"/>
    <s v="Lib"/>
    <s v="D"/>
    <n v="2.5"/>
    <n v="29.784999999999997"/>
    <n v="59.569999999999993"/>
    <x v="3"/>
    <s v="Dark"/>
  </r>
  <r>
    <s v="NOP-21394-646"/>
    <x v="170"/>
    <s v="16982-35708-BZ"/>
    <s v="L-D-2.5"/>
    <n v="3"/>
    <s v="Nealson Cuttler"/>
    <s v="ncuttler5g@parallels.com"/>
    <s v="United States"/>
    <s v="Lib"/>
    <s v="D"/>
    <n v="2.5"/>
    <n v="29.784999999999997"/>
    <n v="89.35499999999999"/>
    <x v="3"/>
    <s v="Dark"/>
  </r>
  <r>
    <s v="NOP-21394-646"/>
    <x v="170"/>
    <s v="16982-35708-BZ"/>
    <s v="L-L-0.5"/>
    <n v="4"/>
    <s v="Nealson Cuttler"/>
    <s v="ncuttler5g@parallels.com"/>
    <s v="United States"/>
    <s v="Lib"/>
    <s v="L"/>
    <n v="0.5"/>
    <n v="9.51"/>
    <n v="38.04"/>
    <x v="3"/>
    <s v="Light"/>
  </r>
  <r>
    <s v="NOP-21394-646"/>
    <x v="170"/>
    <s v="16982-35708-BZ"/>
    <s v="E-M-1"/>
    <n v="3"/>
    <s v="Nealson Cuttler"/>
    <s v="ncuttler5g@parallels.com"/>
    <s v="United States"/>
    <s v="Exc"/>
    <s v="M"/>
    <n v="1"/>
    <n v="13.75"/>
    <n v="41.25"/>
    <x v="1"/>
    <s v="Medium"/>
  </r>
  <r>
    <s v="FTV-77095-168"/>
    <x v="171"/>
    <s v="66708-26678-QK"/>
    <s v="L-L-0.5"/>
    <n v="6"/>
    <s v="Adriana Lazarus"/>
    <s v=""/>
    <s v="United States"/>
    <s v="Lib"/>
    <s v="L"/>
    <n v="0.5"/>
    <n v="9.51"/>
    <n v="57.06"/>
    <x v="3"/>
    <s v="Light"/>
  </r>
  <r>
    <s v="BOR-02906-411"/>
    <x v="172"/>
    <s v="08743-09057-OO"/>
    <s v="L-D-2.5"/>
    <n v="6"/>
    <s v="Tallie felip"/>
    <s v="tfelip5m@typepad.com"/>
    <s v="United States"/>
    <s v="Lib"/>
    <s v="D"/>
    <n v="2.5"/>
    <n v="29.784999999999997"/>
    <n v="178.70999999999998"/>
    <x v="3"/>
    <s v="Dark"/>
  </r>
  <r>
    <s v="WMP-68847-770"/>
    <x v="173"/>
    <s v="37490-01572-JW"/>
    <s v="L-L-0.2"/>
    <n v="1"/>
    <s v="Vanna Le - Count"/>
    <s v="vle5n@disqus.com"/>
    <s v="United States"/>
    <s v="Lib"/>
    <s v="L"/>
    <n v="0.2"/>
    <n v="4.7549999999999999"/>
    <n v="4.7549999999999999"/>
    <x v="3"/>
    <s v="Light"/>
  </r>
  <r>
    <s v="TMO-22785-872"/>
    <x v="174"/>
    <s v="01811-60350-CU"/>
    <s v="E-M-1"/>
    <n v="6"/>
    <s v="Sarette Ducarel"/>
    <s v=""/>
    <s v="United States"/>
    <s v="Exc"/>
    <s v="M"/>
    <n v="1"/>
    <n v="13.75"/>
    <n v="82.5"/>
    <x v="1"/>
    <s v="Medium"/>
  </r>
  <r>
    <s v="TJG-73587-353"/>
    <x v="175"/>
    <s v="24766-58139-GT"/>
    <s v="R-D-0.2"/>
    <n v="3"/>
    <s v="Kendra Glison"/>
    <s v=""/>
    <s v="United States"/>
    <s v="Rob"/>
    <s v="D"/>
    <n v="0.2"/>
    <n v="2.6849999999999996"/>
    <n v="8.0549999999999997"/>
    <x v="0"/>
    <s v="Dark"/>
  </r>
  <r>
    <s v="OOU-61343-455"/>
    <x v="176"/>
    <s v="90123-70970-NY"/>
    <s v="A-M-1"/>
    <n v="2"/>
    <s v="Nertie Poolman"/>
    <s v="npoolman5q@howstuffworks.com"/>
    <s v="United States"/>
    <s v="Ara"/>
    <s v="M"/>
    <n v="1"/>
    <n v="11.25"/>
    <n v="22.5"/>
    <x v="2"/>
    <s v="Medium"/>
  </r>
  <r>
    <s v="RMA-08327-369"/>
    <x v="142"/>
    <s v="93809-05424-MG"/>
    <s v="A-M-0.5"/>
    <n v="6"/>
    <s v="Orbadiah Duny"/>
    <s v="oduny5r@constantcontact.com"/>
    <s v="United States"/>
    <s v="Ara"/>
    <s v="M"/>
    <n v="0.5"/>
    <n v="6.75"/>
    <n v="40.5"/>
    <x v="2"/>
    <s v="Medium"/>
  </r>
  <r>
    <s v="SFB-97929-779"/>
    <x v="177"/>
    <s v="85425-33494-HQ"/>
    <s v="E-D-0.5"/>
    <n v="4"/>
    <s v="Constance Halfhide"/>
    <s v="chalfhide5s@google.ru"/>
    <s v="Ireland"/>
    <s v="Exc"/>
    <s v="D"/>
    <n v="0.5"/>
    <n v="7.29"/>
    <n v="29.16"/>
    <x v="1"/>
    <s v="Dark"/>
  </r>
  <r>
    <s v="AUP-10128-606"/>
    <x v="178"/>
    <s v="54387-64897-XC"/>
    <s v="A-M-0.5"/>
    <n v="1"/>
    <s v="Fransisco Malecky"/>
    <s v="fmalecky5t@list-manage.com"/>
    <s v="United Kingdom"/>
    <s v="Ara"/>
    <s v="M"/>
    <n v="0.5"/>
    <n v="6.75"/>
    <n v="6.75"/>
    <x v="2"/>
    <s v="Medium"/>
  </r>
  <r>
    <s v="YTW-40242-005"/>
    <x v="179"/>
    <s v="01035-70465-UO"/>
    <s v="L-D-1"/>
    <n v="4"/>
    <s v="Anselma Attwater"/>
    <s v="aattwater5u@wikia.com"/>
    <s v="United States"/>
    <s v="Lib"/>
    <s v="D"/>
    <n v="1"/>
    <n v="12.95"/>
    <n v="51.8"/>
    <x v="3"/>
    <s v="Dark"/>
  </r>
  <r>
    <s v="PRP-53390-819"/>
    <x v="180"/>
    <s v="84260-39432-ML"/>
    <s v="E-L-0.5"/>
    <n v="6"/>
    <s v="Minette Whellans"/>
    <s v="mwhellans5v@mapquest.com"/>
    <s v="United States"/>
    <s v="Exc"/>
    <s v="L"/>
    <n v="0.5"/>
    <n v="8.91"/>
    <n v="53.46"/>
    <x v="1"/>
    <s v="Light"/>
  </r>
  <r>
    <s v="GSJ-01065-125"/>
    <x v="181"/>
    <s v="69779-40609-RS"/>
    <s v="E-D-0.2"/>
    <n v="4"/>
    <s v="Dael Camilletti"/>
    <s v="dcamilletti5w@businesswire.com"/>
    <s v="United States"/>
    <s v="Exc"/>
    <s v="D"/>
    <n v="0.2"/>
    <n v="3.645"/>
    <n v="14.58"/>
    <x v="1"/>
    <s v="Dark"/>
  </r>
  <r>
    <s v="YQU-65147-580"/>
    <x v="182"/>
    <s v="80247-70000-HT"/>
    <s v="R-D-2.5"/>
    <n v="1"/>
    <s v="Emiline Galgey"/>
    <s v="egalgey5x@wufoo.com"/>
    <s v="United States"/>
    <s v="Rob"/>
    <s v="D"/>
    <n v="2.5"/>
    <n v="20.584999999999997"/>
    <n v="20.584999999999997"/>
    <x v="0"/>
    <s v="Dark"/>
  </r>
  <r>
    <s v="QPM-95832-683"/>
    <x v="183"/>
    <s v="35058-04550-VC"/>
    <s v="L-L-1"/>
    <n v="2"/>
    <s v="Murdock Hame"/>
    <s v="mhame5y@newsvine.com"/>
    <s v="Ireland"/>
    <s v="Lib"/>
    <s v="L"/>
    <n v="1"/>
    <n v="15.85"/>
    <n v="31.7"/>
    <x v="3"/>
    <s v="Light"/>
  </r>
  <r>
    <s v="BNQ-88920-567"/>
    <x v="184"/>
    <s v="27226-53717-SY"/>
    <s v="L-D-0.2"/>
    <n v="6"/>
    <s v="Ilka Gurnee"/>
    <s v="igurnee5z@usnews.com"/>
    <s v="United States"/>
    <s v="Lib"/>
    <s v="D"/>
    <n v="0.2"/>
    <n v="3.8849999999999998"/>
    <n v="23.31"/>
    <x v="3"/>
    <s v="Dark"/>
  </r>
  <r>
    <s v="PUX-47906-110"/>
    <x v="185"/>
    <s v="02002-98725-CH"/>
    <s v="L-M-1"/>
    <n v="4"/>
    <s v="Alfy Snowding"/>
    <s v="asnowding60@comsenz.com"/>
    <s v="United States"/>
    <s v="Lib"/>
    <s v="M"/>
    <n v="1"/>
    <n v="14.55"/>
    <n v="58.2"/>
    <x v="3"/>
    <s v="Medium"/>
  </r>
  <r>
    <s v="COL-72079-610"/>
    <x v="186"/>
    <s v="38487-01549-MV"/>
    <s v="E-L-0.5"/>
    <n v="4"/>
    <s v="Godfry Poinsett"/>
    <s v="gpoinsett61@berkeley.edu"/>
    <s v="United States"/>
    <s v="Exc"/>
    <s v="L"/>
    <n v="0.5"/>
    <n v="8.91"/>
    <n v="35.64"/>
    <x v="1"/>
    <s v="Light"/>
  </r>
  <r>
    <s v="LBC-45686-819"/>
    <x v="187"/>
    <s v="98573-41811-EQ"/>
    <s v="A-M-1"/>
    <n v="5"/>
    <s v="Rem Furman"/>
    <s v="rfurman62@t.co"/>
    <s v="Ireland"/>
    <s v="Ara"/>
    <s v="M"/>
    <n v="1"/>
    <n v="11.25"/>
    <n v="56.25"/>
    <x v="2"/>
    <s v="Medium"/>
  </r>
  <r>
    <s v="BLQ-03709-265"/>
    <x v="148"/>
    <s v="72463-75685-MV"/>
    <s v="R-L-0.2"/>
    <n v="3"/>
    <s v="Charis Crosier"/>
    <s v="ccrosier63@xrea.com"/>
    <s v="United States"/>
    <s v="Rob"/>
    <s v="L"/>
    <n v="0.2"/>
    <n v="3.5849999999999995"/>
    <n v="10.754999999999999"/>
    <x v="0"/>
    <s v="Light"/>
  </r>
  <r>
    <s v="BLQ-03709-265"/>
    <x v="148"/>
    <s v="72463-75685-MV"/>
    <s v="R-M-0.2"/>
    <n v="5"/>
    <s v="Charis Crosier"/>
    <s v="ccrosier63@xrea.com"/>
    <s v="United States"/>
    <s v="Rob"/>
    <s v="M"/>
    <n v="0.2"/>
    <n v="2.9849999999999999"/>
    <n v="14.924999999999999"/>
    <x v="0"/>
    <s v="Medium"/>
  </r>
  <r>
    <s v="VFZ-91673-181"/>
    <x v="188"/>
    <s v="10225-91535-AI"/>
    <s v="A-L-1"/>
    <n v="6"/>
    <s v="Lenka Rushmer"/>
    <s v="lrushmer65@europa.eu"/>
    <s v="United States"/>
    <s v="Ara"/>
    <s v="L"/>
    <n v="1"/>
    <n v="12.95"/>
    <n v="77.699999999999989"/>
    <x v="2"/>
    <s v="Light"/>
  </r>
  <r>
    <s v="WKD-81956-870"/>
    <x v="189"/>
    <s v="48090-06534-HI"/>
    <s v="L-D-0.5"/>
    <n v="3"/>
    <s v="Waneta Edinborough"/>
    <s v="wedinborough66@github.io"/>
    <s v="United States"/>
    <s v="Lib"/>
    <s v="D"/>
    <n v="0.5"/>
    <n v="7.77"/>
    <n v="23.31"/>
    <x v="3"/>
    <s v="Dark"/>
  </r>
  <r>
    <s v="TNI-91067-006"/>
    <x v="190"/>
    <s v="80444-58185-FX"/>
    <s v="E-L-1"/>
    <n v="4"/>
    <s v="Bobbe Piggott"/>
    <s v=""/>
    <s v="United States"/>
    <s v="Exc"/>
    <s v="L"/>
    <n v="1"/>
    <n v="14.85"/>
    <n v="59.4"/>
    <x v="1"/>
    <s v="Light"/>
  </r>
  <r>
    <s v="IZA-61469-812"/>
    <x v="191"/>
    <s v="13561-92774-WP"/>
    <s v="L-D-2.5"/>
    <n v="4"/>
    <s v="Ketty Bromehead"/>
    <s v="kbromehead68@un.org"/>
    <s v="United States"/>
    <s v="Lib"/>
    <s v="D"/>
    <n v="2.5"/>
    <n v="29.784999999999997"/>
    <n v="119.13999999999999"/>
    <x v="3"/>
    <s v="Dark"/>
  </r>
  <r>
    <s v="PSS-22466-862"/>
    <x v="192"/>
    <s v="11550-78378-GE"/>
    <s v="R-L-0.2"/>
    <n v="4"/>
    <s v="Elsbeth Westerman"/>
    <s v="ewesterman69@si.edu"/>
    <s v="Ireland"/>
    <s v="Rob"/>
    <s v="L"/>
    <n v="0.2"/>
    <n v="3.5849999999999995"/>
    <n v="14.339999999999998"/>
    <x v="0"/>
    <s v="Light"/>
  </r>
  <r>
    <s v="REH-56504-397"/>
    <x v="193"/>
    <s v="90961-35603-RP"/>
    <s v="A-M-2.5"/>
    <n v="5"/>
    <s v="Anabelle Hutchens"/>
    <s v="ahutchens6a@amazonaws.com"/>
    <s v="United States"/>
    <s v="Ara"/>
    <s v="M"/>
    <n v="2.5"/>
    <n v="25.874999999999996"/>
    <n v="129.37499999999997"/>
    <x v="2"/>
    <s v="Medium"/>
  </r>
  <r>
    <s v="ALA-62598-016"/>
    <x v="194"/>
    <s v="57145-03803-ZL"/>
    <s v="R-D-0.2"/>
    <n v="6"/>
    <s v="Noak Wyvill"/>
    <s v="nwyvill6b@naver.com"/>
    <s v="United Kingdom"/>
    <s v="Rob"/>
    <s v="D"/>
    <n v="0.2"/>
    <n v="2.6849999999999996"/>
    <n v="16.11"/>
    <x v="0"/>
    <s v="Dark"/>
  </r>
  <r>
    <s v="EYE-70374-835"/>
    <x v="195"/>
    <s v="89115-11966-VF"/>
    <s v="R-L-0.2"/>
    <n v="5"/>
    <s v="Beltran Mathon"/>
    <s v="bmathon6c@barnesandnoble.com"/>
    <s v="United States"/>
    <s v="Rob"/>
    <s v="L"/>
    <n v="0.2"/>
    <n v="3.5849999999999995"/>
    <n v="17.924999999999997"/>
    <x v="0"/>
    <s v="Light"/>
  </r>
  <r>
    <s v="CCZ-19589-212"/>
    <x v="196"/>
    <s v="05754-41702-FG"/>
    <s v="L-M-0.2"/>
    <n v="2"/>
    <s v="Kristos Streight"/>
    <s v="kstreight6d@about.com"/>
    <s v="United States"/>
    <s v="Lib"/>
    <s v="M"/>
    <n v="0.2"/>
    <n v="4.3650000000000002"/>
    <n v="8.73"/>
    <x v="3"/>
    <s v="Medium"/>
  </r>
  <r>
    <s v="BPT-83989-157"/>
    <x v="197"/>
    <s v="84269-49816-ML"/>
    <s v="A-M-2.5"/>
    <n v="2"/>
    <s v="Portie Cutchie"/>
    <s v="pcutchie6e@globo.com"/>
    <s v="United States"/>
    <s v="Ara"/>
    <s v="M"/>
    <n v="2.5"/>
    <n v="25.874999999999996"/>
    <n v="51.749999999999993"/>
    <x v="2"/>
    <s v="Medium"/>
  </r>
  <r>
    <s v="YFH-87456-208"/>
    <x v="198"/>
    <s v="23600-98432-ME"/>
    <s v="L-M-0.2"/>
    <n v="2"/>
    <s v="Sinclare Edsell"/>
    <s v=""/>
    <s v="United States"/>
    <s v="Lib"/>
    <s v="M"/>
    <n v="0.2"/>
    <n v="4.3650000000000002"/>
    <n v="8.73"/>
    <x v="3"/>
    <s v="Medium"/>
  </r>
  <r>
    <s v="JLN-14700-924"/>
    <x v="199"/>
    <s v="79058-02767-CP"/>
    <s v="L-L-0.2"/>
    <n v="5"/>
    <s v="Conny Gheraldi"/>
    <s v="cgheraldi6g@opera.com"/>
    <s v="United Kingdom"/>
    <s v="Lib"/>
    <s v="L"/>
    <n v="0.2"/>
    <n v="4.7549999999999999"/>
    <n v="23.774999999999999"/>
    <x v="3"/>
    <s v="Light"/>
  </r>
  <r>
    <s v="JVW-22582-137"/>
    <x v="200"/>
    <s v="89208-74646-UK"/>
    <s v="E-M-0.2"/>
    <n v="5"/>
    <s v="Beryle Kenwell"/>
    <s v="bkenwell6h@over-blog.com"/>
    <s v="United States"/>
    <s v="Exc"/>
    <s v="M"/>
    <n v="0.2"/>
    <n v="4.125"/>
    <n v="20.625"/>
    <x v="1"/>
    <s v="Medium"/>
  </r>
  <r>
    <s v="LAA-41879-001"/>
    <x v="201"/>
    <s v="11408-81032-UR"/>
    <s v="L-L-2.5"/>
    <n v="1"/>
    <s v="Tomas Sutty"/>
    <s v="tsutty6i@google.es"/>
    <s v="United States"/>
    <s v="Lib"/>
    <s v="L"/>
    <n v="2.5"/>
    <n v="36.454999999999998"/>
    <n v="36.454999999999998"/>
    <x v="3"/>
    <s v="Light"/>
  </r>
  <r>
    <s v="BRV-64870-915"/>
    <x v="202"/>
    <s v="32070-55528-UG"/>
    <s v="L-L-2.5"/>
    <n v="5"/>
    <s v="Samuele Ales0"/>
    <s v=""/>
    <s v="Ireland"/>
    <s v="Lib"/>
    <s v="L"/>
    <n v="2.5"/>
    <n v="36.454999999999998"/>
    <n v="182.27499999999998"/>
    <x v="3"/>
    <s v="Light"/>
  </r>
  <r>
    <s v="RGJ-12544-083"/>
    <x v="203"/>
    <s v="48873-84433-PN"/>
    <s v="L-D-2.5"/>
    <n v="3"/>
    <s v="Carlie Harce"/>
    <s v="charce6k@cafepress.com"/>
    <s v="Ireland"/>
    <s v="Lib"/>
    <s v="D"/>
    <n v="2.5"/>
    <n v="29.784999999999997"/>
    <n v="89.35499999999999"/>
    <x v="3"/>
    <s v="Dark"/>
  </r>
  <r>
    <s v="JJX-83339-346"/>
    <x v="204"/>
    <s v="32928-18158-OW"/>
    <s v="R-L-0.2"/>
    <n v="1"/>
    <s v="Craggy Bril"/>
    <s v=""/>
    <s v="United States"/>
    <s v="Rob"/>
    <s v="L"/>
    <n v="0.2"/>
    <n v="3.5849999999999995"/>
    <n v="3.5849999999999995"/>
    <x v="0"/>
    <s v="Light"/>
  </r>
  <r>
    <s v="BIU-21970-705"/>
    <x v="205"/>
    <s v="89711-56688-GG"/>
    <s v="R-M-2.5"/>
    <n v="2"/>
    <s v="Friederike Drysdale"/>
    <s v="fdrysdale6m@symantec.com"/>
    <s v="United States"/>
    <s v="Rob"/>
    <s v="M"/>
    <n v="2.5"/>
    <n v="22.884999999999998"/>
    <n v="45.769999999999996"/>
    <x v="0"/>
    <s v="Medium"/>
  </r>
  <r>
    <s v="ELJ-87741-745"/>
    <x v="206"/>
    <s v="48389-71976-JB"/>
    <s v="E-L-1"/>
    <n v="4"/>
    <s v="Devon Magowan"/>
    <s v="dmagowan6n@fc2.com"/>
    <s v="United States"/>
    <s v="Exc"/>
    <s v="L"/>
    <n v="1"/>
    <n v="14.85"/>
    <n v="59.4"/>
    <x v="1"/>
    <s v="Light"/>
  </r>
  <r>
    <s v="SGI-48226-857"/>
    <x v="207"/>
    <s v="84033-80762-EQ"/>
    <s v="A-M-2.5"/>
    <n v="6"/>
    <s v="Codi Littrell"/>
    <s v=""/>
    <s v="United States"/>
    <s v="Ara"/>
    <s v="M"/>
    <n v="2.5"/>
    <n v="25.874999999999996"/>
    <n v="155.24999999999997"/>
    <x v="2"/>
    <s v="Medium"/>
  </r>
  <r>
    <s v="AHV-66988-037"/>
    <x v="208"/>
    <s v="12743-00952-KO"/>
    <s v="R-M-2.5"/>
    <n v="2"/>
    <s v="Christel Speak"/>
    <s v=""/>
    <s v="United States"/>
    <s v="Rob"/>
    <s v="M"/>
    <n v="2.5"/>
    <n v="22.884999999999998"/>
    <n v="45.769999999999996"/>
    <x v="0"/>
    <s v="Medium"/>
  </r>
  <r>
    <s v="ISK-42066-094"/>
    <x v="209"/>
    <s v="41505-42181-EF"/>
    <s v="E-D-1"/>
    <n v="3"/>
    <s v="Sibella Rushbrooke"/>
    <s v="srushbrooke6q@youku.com"/>
    <s v="United States"/>
    <s v="Exc"/>
    <s v="D"/>
    <n v="1"/>
    <n v="12.15"/>
    <n v="36.450000000000003"/>
    <x v="1"/>
    <s v="Dark"/>
  </r>
  <r>
    <s v="FTC-35822-530"/>
    <x v="210"/>
    <s v="14307-87663-KB"/>
    <s v="E-D-0.5"/>
    <n v="4"/>
    <s v="Tammie Drynan"/>
    <s v="tdrynan6r@deviantart.com"/>
    <s v="United States"/>
    <s v="Exc"/>
    <s v="D"/>
    <n v="0.5"/>
    <n v="7.29"/>
    <n v="29.16"/>
    <x v="1"/>
    <s v="Dark"/>
  </r>
  <r>
    <s v="VSS-56247-688"/>
    <x v="211"/>
    <s v="08360-19442-GB"/>
    <s v="L-M-2.5"/>
    <n v="4"/>
    <s v="Effie Yurkov"/>
    <s v="eyurkov6s@hud.gov"/>
    <s v="United States"/>
    <s v="Lib"/>
    <s v="M"/>
    <n v="2.5"/>
    <n v="33.464999999999996"/>
    <n v="133.85999999999999"/>
    <x v="3"/>
    <s v="Medium"/>
  </r>
  <r>
    <s v="HVW-25584-144"/>
    <x v="212"/>
    <s v="93405-51204-UW"/>
    <s v="L-L-0.2"/>
    <n v="5"/>
    <s v="Lexie Mallan"/>
    <s v="lmallan6t@state.gov"/>
    <s v="United States"/>
    <s v="Lib"/>
    <s v="L"/>
    <n v="0.2"/>
    <n v="4.7549999999999999"/>
    <n v="23.774999999999999"/>
    <x v="3"/>
    <s v="Light"/>
  </r>
  <r>
    <s v="MUY-15309-209"/>
    <x v="213"/>
    <s v="97152-03355-IW"/>
    <s v="L-D-1"/>
    <n v="3"/>
    <s v="Georgena Bentjens"/>
    <s v="gbentjens6u@netlog.com"/>
    <s v="United Kingdom"/>
    <s v="Lib"/>
    <s v="D"/>
    <n v="1"/>
    <n v="12.95"/>
    <n v="38.849999999999994"/>
    <x v="3"/>
    <s v="Dark"/>
  </r>
  <r>
    <s v="VAJ-44572-469"/>
    <x v="63"/>
    <s v="79216-73157-TE"/>
    <s v="R-L-0.2"/>
    <n v="6"/>
    <s v="Delmar Beasant"/>
    <s v=""/>
    <s v="Ireland"/>
    <s v="Rob"/>
    <s v="L"/>
    <n v="0.2"/>
    <n v="3.5849999999999995"/>
    <n v="21.509999999999998"/>
    <x v="0"/>
    <s v="Light"/>
  </r>
  <r>
    <s v="YJU-84377-606"/>
    <x v="214"/>
    <s v="20259-47723-AC"/>
    <s v="A-D-1"/>
    <n v="1"/>
    <s v="Lyn Entwistle"/>
    <s v="lentwistle6w@omniture.com"/>
    <s v="United States"/>
    <s v="Ara"/>
    <s v="D"/>
    <n v="1"/>
    <n v="9.9499999999999993"/>
    <n v="9.9499999999999993"/>
    <x v="2"/>
    <s v="Dark"/>
  </r>
  <r>
    <s v="VNC-93921-469"/>
    <x v="215"/>
    <s v="04666-71569-RI"/>
    <s v="L-L-1"/>
    <n v="1"/>
    <s v="Zacharias Kiffe"/>
    <s v="zkiffe74@cyberchimps.com"/>
    <s v="United States"/>
    <s v="Lib"/>
    <s v="L"/>
    <n v="1"/>
    <n v="15.85"/>
    <n v="15.85"/>
    <x v="3"/>
    <s v="Light"/>
  </r>
  <r>
    <s v="OGB-91614-810"/>
    <x v="216"/>
    <s v="08909-77713-CG"/>
    <s v="R-M-0.2"/>
    <n v="1"/>
    <s v="Mercedes Acott"/>
    <s v="macott6y@pagesperso-orange.fr"/>
    <s v="United States"/>
    <s v="Rob"/>
    <s v="M"/>
    <n v="0.2"/>
    <n v="2.9849999999999999"/>
    <n v="2.9849999999999999"/>
    <x v="0"/>
    <s v="Medium"/>
  </r>
  <r>
    <s v="BQI-61647-496"/>
    <x v="217"/>
    <s v="84340-73931-VV"/>
    <s v="E-M-1"/>
    <n v="5"/>
    <s v="Connor Heaviside"/>
    <s v="cheaviside6z@rediff.com"/>
    <s v="United States"/>
    <s v="Exc"/>
    <s v="M"/>
    <n v="1"/>
    <n v="13.75"/>
    <n v="68.75"/>
    <x v="1"/>
    <s v="Medium"/>
  </r>
  <r>
    <s v="IOM-51636-823"/>
    <x v="218"/>
    <s v="04609-95151-XH"/>
    <s v="A-D-1"/>
    <n v="3"/>
    <s v="Devy Bulbrook"/>
    <s v=""/>
    <s v="United States"/>
    <s v="Ara"/>
    <s v="D"/>
    <n v="1"/>
    <n v="9.9499999999999993"/>
    <n v="29.849999999999998"/>
    <x v="2"/>
    <s v="Dark"/>
  </r>
  <r>
    <s v="GGD-38107-641"/>
    <x v="219"/>
    <s v="99562-88650-YF"/>
    <s v="L-M-1"/>
    <n v="4"/>
    <s v="Leia Kernan"/>
    <s v="lkernan71@wsj.com"/>
    <s v="United States"/>
    <s v="Lib"/>
    <s v="M"/>
    <n v="1"/>
    <n v="14.55"/>
    <n v="58.2"/>
    <x v="3"/>
    <s v="Medium"/>
  </r>
  <r>
    <s v="LTO-95975-728"/>
    <x v="220"/>
    <s v="46560-73885-PJ"/>
    <s v="R-L-0.5"/>
    <n v="4"/>
    <s v="Rosaline McLae"/>
    <s v="rmclae72@dailymotion.com"/>
    <s v="United Kingdom"/>
    <s v="Rob"/>
    <s v="L"/>
    <n v="0.5"/>
    <n v="7.169999999999999"/>
    <n v="28.679999999999996"/>
    <x v="0"/>
    <s v="Light"/>
  </r>
  <r>
    <s v="IGM-84664-265"/>
    <x v="114"/>
    <s v="80179-44620-WN"/>
    <s v="R-L-0.5"/>
    <n v="3"/>
    <s v="Cleve Blowfelde"/>
    <s v="cblowfelde73@ustream.tv"/>
    <s v="United States"/>
    <s v="Rob"/>
    <s v="L"/>
    <n v="0.5"/>
    <n v="7.169999999999999"/>
    <n v="21.509999999999998"/>
    <x v="0"/>
    <s v="Light"/>
  </r>
  <r>
    <s v="SKO-45740-621"/>
    <x v="221"/>
    <s v="04666-71569-RI"/>
    <s v="L-M-0.5"/>
    <n v="2"/>
    <s v="Zacharias Kiffe"/>
    <s v="zkiffe74@cyberchimps.com"/>
    <s v="United States"/>
    <s v="Lib"/>
    <s v="M"/>
    <n v="0.5"/>
    <n v="8.73"/>
    <n v="17.46"/>
    <x v="3"/>
    <s v="Medium"/>
  </r>
  <r>
    <s v="FOJ-02234-063"/>
    <x v="222"/>
    <s v="59081-87231-VP"/>
    <s v="E-D-2.5"/>
    <n v="1"/>
    <s v="Denyse O'Calleran"/>
    <s v="docalleran75@ucla.edu"/>
    <s v="United States"/>
    <s v="Exc"/>
    <s v="D"/>
    <n v="2.5"/>
    <n v="27.945"/>
    <n v="27.945"/>
    <x v="1"/>
    <s v="Dark"/>
  </r>
  <r>
    <s v="MSJ-11909-468"/>
    <x v="188"/>
    <s v="07878-45872-CC"/>
    <s v="E-D-2.5"/>
    <n v="5"/>
    <s v="Cobby Cromwell"/>
    <s v="ccromwell76@desdev.cn"/>
    <s v="United States"/>
    <s v="Exc"/>
    <s v="D"/>
    <n v="2.5"/>
    <n v="27.945"/>
    <n v="139.72499999999999"/>
    <x v="1"/>
    <s v="Dark"/>
  </r>
  <r>
    <s v="DKB-78053-329"/>
    <x v="223"/>
    <s v="12444-05174-OO"/>
    <s v="R-M-0.2"/>
    <n v="2"/>
    <s v="Irv Hay"/>
    <s v="ihay77@lulu.com"/>
    <s v="United Kingdom"/>
    <s v="Rob"/>
    <s v="M"/>
    <n v="0.2"/>
    <n v="2.9849999999999999"/>
    <n v="5.97"/>
    <x v="0"/>
    <s v="Medium"/>
  </r>
  <r>
    <s v="DFZ-45083-941"/>
    <x v="224"/>
    <s v="34665-62561-AU"/>
    <s v="R-L-2.5"/>
    <n v="1"/>
    <s v="Tani Taffarello"/>
    <s v="ttaffarello78@sciencedaily.com"/>
    <s v="United States"/>
    <s v="Rob"/>
    <s v="L"/>
    <n v="2.5"/>
    <n v="27.484999999999996"/>
    <n v="27.484999999999996"/>
    <x v="0"/>
    <s v="Light"/>
  </r>
  <r>
    <s v="OTA-40969-710"/>
    <x v="83"/>
    <s v="77877-11993-QH"/>
    <s v="R-L-1"/>
    <n v="5"/>
    <s v="Monique Canty"/>
    <s v="mcanty79@jigsy.com"/>
    <s v="United States"/>
    <s v="Rob"/>
    <s v="L"/>
    <n v="1"/>
    <n v="11.95"/>
    <n v="59.75"/>
    <x v="0"/>
    <s v="Light"/>
  </r>
  <r>
    <s v="GRH-45571-667"/>
    <x v="104"/>
    <s v="32291-18308-YZ"/>
    <s v="E-M-1"/>
    <n v="3"/>
    <s v="Javier Kopke"/>
    <s v="jkopke7a@auda.org.au"/>
    <s v="United States"/>
    <s v="Exc"/>
    <s v="M"/>
    <n v="1"/>
    <n v="13.75"/>
    <n v="41.25"/>
    <x v="1"/>
    <s v="Medium"/>
  </r>
  <r>
    <s v="NXV-05302-067"/>
    <x v="225"/>
    <s v="25754-33191-ZI"/>
    <s v="L-M-2.5"/>
    <n v="4"/>
    <s v="Mar McIver"/>
    <s v=""/>
    <s v="United States"/>
    <s v="Lib"/>
    <s v="M"/>
    <n v="2.5"/>
    <n v="33.464999999999996"/>
    <n v="133.85999999999999"/>
    <x v="3"/>
    <s v="Medium"/>
  </r>
  <r>
    <s v="VZH-86274-142"/>
    <x v="226"/>
    <s v="53120-45532-KL"/>
    <s v="R-L-1"/>
    <n v="5"/>
    <s v="Arabella Fransewich"/>
    <s v=""/>
    <s v="Ireland"/>
    <s v="Rob"/>
    <s v="L"/>
    <n v="1"/>
    <n v="11.95"/>
    <n v="59.75"/>
    <x v="0"/>
    <s v="Light"/>
  </r>
  <r>
    <s v="KIX-93248-135"/>
    <x v="227"/>
    <s v="36605-83052-WB"/>
    <s v="A-D-0.5"/>
    <n v="1"/>
    <s v="Violette Hellmore"/>
    <s v="vhellmore7d@bbc.co.uk"/>
    <s v="United States"/>
    <s v="Ara"/>
    <s v="D"/>
    <n v="0.5"/>
    <n v="5.97"/>
    <n v="5.97"/>
    <x v="2"/>
    <s v="Dark"/>
  </r>
  <r>
    <s v="AXR-10962-010"/>
    <x v="180"/>
    <s v="53683-35977-KI"/>
    <s v="E-D-1"/>
    <n v="2"/>
    <s v="Myles Seawright"/>
    <s v="mseawright7e@nbcnews.com"/>
    <s v="United Kingdom"/>
    <s v="Exc"/>
    <s v="D"/>
    <n v="1"/>
    <n v="12.15"/>
    <n v="24.3"/>
    <x v="1"/>
    <s v="Dark"/>
  </r>
  <r>
    <s v="IHS-71573-008"/>
    <x v="228"/>
    <s v="07972-83134-NM"/>
    <s v="E-D-0.2"/>
    <n v="6"/>
    <s v="Silvana Northeast"/>
    <s v="snortheast7f@mashable.com"/>
    <s v="United States"/>
    <s v="Exc"/>
    <s v="D"/>
    <n v="0.2"/>
    <n v="3.645"/>
    <n v="21.87"/>
    <x v="1"/>
    <s v="Dark"/>
  </r>
  <r>
    <s v="QTR-19001-114"/>
    <x v="229"/>
    <s v="01035-70465-UO"/>
    <s v="A-D-1"/>
    <n v="2"/>
    <s v="Anselma Attwater"/>
    <s v="aattwater5u@wikia.com"/>
    <s v="United States"/>
    <s v="Ara"/>
    <s v="D"/>
    <n v="1"/>
    <n v="9.9499999999999993"/>
    <n v="19.899999999999999"/>
    <x v="2"/>
    <s v="Dark"/>
  </r>
  <r>
    <s v="WBK-62297-910"/>
    <x v="230"/>
    <s v="25514-23938-IQ"/>
    <s v="A-D-0.2"/>
    <n v="2"/>
    <s v="Monica Fearon"/>
    <s v="mfearon7h@reverbnation.com"/>
    <s v="United States"/>
    <s v="Ara"/>
    <s v="D"/>
    <n v="0.2"/>
    <n v="2.9849999999999999"/>
    <n v="5.97"/>
    <x v="2"/>
    <s v="Dark"/>
  </r>
  <r>
    <s v="OGY-19377-175"/>
    <x v="231"/>
    <s v="49084-44492-OJ"/>
    <s v="E-D-0.5"/>
    <n v="1"/>
    <s v="Barney Chisnell"/>
    <s v=""/>
    <s v="Ireland"/>
    <s v="Exc"/>
    <s v="D"/>
    <n v="0.5"/>
    <n v="7.29"/>
    <n v="7.29"/>
    <x v="1"/>
    <s v="Dark"/>
  </r>
  <r>
    <s v="ESR-66651-814"/>
    <x v="80"/>
    <s v="76624-72205-CK"/>
    <s v="A-D-0.2"/>
    <n v="4"/>
    <s v="Jasper Sisneros"/>
    <s v="jsisneros7j@a8.net"/>
    <s v="United States"/>
    <s v="Ara"/>
    <s v="D"/>
    <n v="0.2"/>
    <n v="2.9849999999999999"/>
    <n v="11.94"/>
    <x v="2"/>
    <s v="Dark"/>
  </r>
  <r>
    <s v="CPX-46916-770"/>
    <x v="232"/>
    <s v="12729-50170-JE"/>
    <s v="R-L-1"/>
    <n v="6"/>
    <s v="Zachariah Carlson"/>
    <s v="zcarlson7k@bigcartel.com"/>
    <s v="Ireland"/>
    <s v="Rob"/>
    <s v="L"/>
    <n v="1"/>
    <n v="11.95"/>
    <n v="71.699999999999989"/>
    <x v="0"/>
    <s v="Light"/>
  </r>
  <r>
    <s v="MDC-03318-645"/>
    <x v="233"/>
    <s v="43974-44760-QI"/>
    <s v="A-L-0.2"/>
    <n v="2"/>
    <s v="Warner Maddox"/>
    <s v="wmaddox7l@timesonline.co.uk"/>
    <s v="United States"/>
    <s v="Ara"/>
    <s v="L"/>
    <n v="0.2"/>
    <n v="3.8849999999999998"/>
    <n v="7.77"/>
    <x v="2"/>
    <s v="Light"/>
  </r>
  <r>
    <s v="SFF-86059-407"/>
    <x v="234"/>
    <s v="30585-48726-BK"/>
    <s v="A-M-2.5"/>
    <n v="1"/>
    <s v="Donnie Hedlestone"/>
    <s v="dhedlestone7m@craigslist.org"/>
    <s v="United States"/>
    <s v="Ara"/>
    <s v="M"/>
    <n v="2.5"/>
    <n v="25.874999999999996"/>
    <n v="25.874999999999996"/>
    <x v="2"/>
    <s v="Medium"/>
  </r>
  <r>
    <s v="SCL-94540-788"/>
    <x v="235"/>
    <s v="16123-07017-TY"/>
    <s v="E-L-2.5"/>
    <n v="6"/>
    <s v="Teddi Crowthe"/>
    <s v="tcrowthe7n@europa.eu"/>
    <s v="United States"/>
    <s v="Exc"/>
    <s v="L"/>
    <n v="2.5"/>
    <n v="34.154999999999994"/>
    <n v="204.92999999999995"/>
    <x v="1"/>
    <s v="Light"/>
  </r>
  <r>
    <s v="HVU-21634-076"/>
    <x v="236"/>
    <s v="27723-45097-MH"/>
    <s v="R-L-2.5"/>
    <n v="4"/>
    <s v="Dorelia Bury"/>
    <s v="dbury7o@tinyurl.com"/>
    <s v="Ireland"/>
    <s v="Rob"/>
    <s v="L"/>
    <n v="2.5"/>
    <n v="27.484999999999996"/>
    <n v="109.93999999999998"/>
    <x v="0"/>
    <s v="Light"/>
  </r>
  <r>
    <s v="XUS-73326-418"/>
    <x v="237"/>
    <s v="37078-56703-AF"/>
    <s v="E-L-1"/>
    <n v="6"/>
    <s v="Gussy Broadbear"/>
    <s v="gbroadbear7p@omniture.com"/>
    <s v="United States"/>
    <s v="Exc"/>
    <s v="L"/>
    <n v="1"/>
    <n v="14.85"/>
    <n v="89.1"/>
    <x v="1"/>
    <s v="Light"/>
  </r>
  <r>
    <s v="XWD-18933-006"/>
    <x v="238"/>
    <s v="79420-11075-MY"/>
    <s v="A-L-0.2"/>
    <n v="2"/>
    <s v="Emlynne Palfrey"/>
    <s v="epalfrey7q@devhub.com"/>
    <s v="United States"/>
    <s v="Ara"/>
    <s v="L"/>
    <n v="0.2"/>
    <n v="3.8849999999999998"/>
    <n v="7.77"/>
    <x v="2"/>
    <s v="Light"/>
  </r>
  <r>
    <s v="HPD-65272-772"/>
    <x v="52"/>
    <s v="57504-13456-UO"/>
    <s v="L-M-2.5"/>
    <n v="1"/>
    <s v="Parsifal Metrick"/>
    <s v="pmetrick7r@rakuten.co.jp"/>
    <s v="United States"/>
    <s v="Lib"/>
    <s v="M"/>
    <n v="2.5"/>
    <n v="33.464999999999996"/>
    <n v="33.464999999999996"/>
    <x v="3"/>
    <s v="Medium"/>
  </r>
  <r>
    <s v="JEG-93140-224"/>
    <x v="146"/>
    <s v="53751-57560-CN"/>
    <s v="E-M-0.5"/>
    <n v="5"/>
    <s v="Christopher Grieveson"/>
    <s v=""/>
    <s v="United States"/>
    <s v="Exc"/>
    <s v="M"/>
    <n v="0.5"/>
    <n v="8.25"/>
    <n v="41.25"/>
    <x v="1"/>
    <s v="Medium"/>
  </r>
  <r>
    <s v="NNH-62058-950"/>
    <x v="239"/>
    <s v="96112-42558-EA"/>
    <s v="E-L-1"/>
    <n v="4"/>
    <s v="Karlan Karby"/>
    <s v="kkarby7t@sbwire.com"/>
    <s v="United States"/>
    <s v="Exc"/>
    <s v="L"/>
    <n v="1"/>
    <n v="14.85"/>
    <n v="59.4"/>
    <x v="1"/>
    <s v="Light"/>
  </r>
  <r>
    <s v="LTD-71429-845"/>
    <x v="240"/>
    <s v="03157-23165-UB"/>
    <s v="A-L-0.5"/>
    <n v="1"/>
    <s v="Flory Crumpe"/>
    <s v="fcrumpe7u@ftc.gov"/>
    <s v="United Kingdom"/>
    <s v="Ara"/>
    <s v="L"/>
    <n v="0.5"/>
    <n v="7.77"/>
    <n v="7.77"/>
    <x v="2"/>
    <s v="Light"/>
  </r>
  <r>
    <s v="MPV-26985-215"/>
    <x v="241"/>
    <s v="51466-52850-AG"/>
    <s v="R-D-0.5"/>
    <n v="1"/>
    <s v="Amity Chatto"/>
    <s v="achatto7v@sakura.ne.jp"/>
    <s v="United Kingdom"/>
    <s v="Rob"/>
    <s v="D"/>
    <n v="0.5"/>
    <n v="5.3699999999999992"/>
    <n v="5.3699999999999992"/>
    <x v="0"/>
    <s v="Dark"/>
  </r>
  <r>
    <s v="IYO-10245-081"/>
    <x v="242"/>
    <s v="57145-31023-FK"/>
    <s v="E-M-2.5"/>
    <n v="3"/>
    <s v="Nanine McCarthy"/>
    <s v=""/>
    <s v="United States"/>
    <s v="Exc"/>
    <s v="M"/>
    <n v="2.5"/>
    <n v="31.624999999999996"/>
    <n v="94.874999999999986"/>
    <x v="1"/>
    <s v="Medium"/>
  </r>
  <r>
    <s v="BYZ-39669-954"/>
    <x v="243"/>
    <s v="66408-53777-VE"/>
    <s v="L-L-2.5"/>
    <n v="1"/>
    <s v="Lyndsey Megany"/>
    <s v=""/>
    <s v="United States"/>
    <s v="Lib"/>
    <s v="L"/>
    <n v="2.5"/>
    <n v="36.454999999999998"/>
    <n v="36.454999999999998"/>
    <x v="3"/>
    <s v="Light"/>
  </r>
  <r>
    <s v="EFB-72860-209"/>
    <x v="244"/>
    <s v="53035-99701-WG"/>
    <s v="A-M-0.2"/>
    <n v="4"/>
    <s v="Byram Mergue"/>
    <s v="bmergue7y@umn.edu"/>
    <s v="United States"/>
    <s v="Ara"/>
    <s v="M"/>
    <n v="0.2"/>
    <n v="3.375"/>
    <n v="13.5"/>
    <x v="2"/>
    <s v="Medium"/>
  </r>
  <r>
    <s v="GMM-72397-378"/>
    <x v="245"/>
    <s v="45899-92796-EI"/>
    <s v="R-L-0.2"/>
    <n v="4"/>
    <s v="Kerr Patise"/>
    <s v="kpatise7z@jigsy.com"/>
    <s v="United States"/>
    <s v="Rob"/>
    <s v="L"/>
    <n v="0.2"/>
    <n v="3.5849999999999995"/>
    <n v="14.339999999999998"/>
    <x v="0"/>
    <s v="Light"/>
  </r>
  <r>
    <s v="LYP-52345-883"/>
    <x v="246"/>
    <s v="17649-28133-PY"/>
    <s v="E-M-0.5"/>
    <n v="1"/>
    <s v="Mathew Goulter"/>
    <s v=""/>
    <s v="Ireland"/>
    <s v="Exc"/>
    <s v="M"/>
    <n v="0.5"/>
    <n v="8.25"/>
    <n v="8.25"/>
    <x v="1"/>
    <s v="Medium"/>
  </r>
  <r>
    <s v="DFK-35846-692"/>
    <x v="247"/>
    <s v="49612-33852-CN"/>
    <s v="R-D-0.2"/>
    <n v="5"/>
    <s v="Marris Grcic"/>
    <s v=""/>
    <s v="United States"/>
    <s v="Rob"/>
    <s v="D"/>
    <n v="0.2"/>
    <n v="2.6849999999999996"/>
    <n v="13.424999999999997"/>
    <x v="0"/>
    <s v="Dark"/>
  </r>
  <r>
    <s v="XAH-93337-609"/>
    <x v="248"/>
    <s v="66976-43829-YG"/>
    <s v="A-D-1"/>
    <n v="5"/>
    <s v="Domeniga Duke"/>
    <s v="dduke82@vkontakte.ru"/>
    <s v="United States"/>
    <s v="Ara"/>
    <s v="D"/>
    <n v="1"/>
    <n v="9.9499999999999993"/>
    <n v="49.75"/>
    <x v="2"/>
    <s v="Dark"/>
  </r>
  <r>
    <s v="QKA-72582-644"/>
    <x v="249"/>
    <s v="64852-04619-XZ"/>
    <s v="E-M-0.5"/>
    <n v="2"/>
    <s v="Violante Skouling"/>
    <s v=""/>
    <s v="Ireland"/>
    <s v="Exc"/>
    <s v="M"/>
    <n v="0.5"/>
    <n v="8.25"/>
    <n v="16.5"/>
    <x v="1"/>
    <s v="Medium"/>
  </r>
  <r>
    <s v="ZDK-84567-102"/>
    <x v="250"/>
    <s v="58690-31815-VY"/>
    <s v="A-D-0.5"/>
    <n v="3"/>
    <s v="Isidore Hussey"/>
    <s v="ihussey84@mapy.cz"/>
    <s v="United States"/>
    <s v="Ara"/>
    <s v="D"/>
    <n v="0.5"/>
    <n v="5.97"/>
    <n v="17.91"/>
    <x v="2"/>
    <s v="Dark"/>
  </r>
  <r>
    <s v="WAV-38301-984"/>
    <x v="251"/>
    <s v="62863-81239-DT"/>
    <s v="A-D-0.5"/>
    <n v="5"/>
    <s v="Cassie Pinkerton"/>
    <s v="cpinkerton85@upenn.edu"/>
    <s v="United States"/>
    <s v="Ara"/>
    <s v="D"/>
    <n v="0.5"/>
    <n v="5.97"/>
    <n v="29.849999999999998"/>
    <x v="2"/>
    <s v="Dark"/>
  </r>
  <r>
    <s v="KZR-33023-209"/>
    <x v="177"/>
    <s v="21177-40725-CF"/>
    <s v="E-L-1"/>
    <n v="3"/>
    <s v="Micki Fero"/>
    <s v=""/>
    <s v="United States"/>
    <s v="Exc"/>
    <s v="L"/>
    <n v="1"/>
    <n v="14.85"/>
    <n v="44.55"/>
    <x v="1"/>
    <s v="Light"/>
  </r>
  <r>
    <s v="ULM-49433-003"/>
    <x v="252"/>
    <s v="99421-80253-UI"/>
    <s v="E-M-1"/>
    <n v="2"/>
    <s v="Cybill Graddell"/>
    <s v=""/>
    <s v="United States"/>
    <s v="Exc"/>
    <s v="M"/>
    <n v="1"/>
    <n v="13.75"/>
    <n v="27.5"/>
    <x v="1"/>
    <s v="Medium"/>
  </r>
  <r>
    <s v="SIB-83254-136"/>
    <x v="253"/>
    <s v="45315-50206-DK"/>
    <s v="R-M-0.5"/>
    <n v="6"/>
    <s v="Dorian Vizor"/>
    <s v="dvizor88@furl.net"/>
    <s v="United States"/>
    <s v="Rob"/>
    <s v="M"/>
    <n v="0.5"/>
    <n v="5.97"/>
    <n v="35.82"/>
    <x v="0"/>
    <s v="Medium"/>
  </r>
  <r>
    <s v="NOK-50349-551"/>
    <x v="254"/>
    <s v="09595-95726-OV"/>
    <s v="R-D-0.5"/>
    <n v="3"/>
    <s v="Eddi Sedgebeer"/>
    <s v="esedgebeer89@oaic.gov.au"/>
    <s v="United States"/>
    <s v="Rob"/>
    <s v="D"/>
    <n v="0.5"/>
    <n v="5.3699999999999992"/>
    <n v="16.11"/>
    <x v="0"/>
    <s v="Dark"/>
  </r>
  <r>
    <s v="YIS-96268-844"/>
    <x v="227"/>
    <s v="60221-67036-TD"/>
    <s v="E-L-0.2"/>
    <n v="6"/>
    <s v="Ken Lestrange"/>
    <s v="klestrange8a@lulu.com"/>
    <s v="United States"/>
    <s v="Exc"/>
    <s v="L"/>
    <n v="0.2"/>
    <n v="4.4550000000000001"/>
    <n v="26.73"/>
    <x v="1"/>
    <s v="Light"/>
  </r>
  <r>
    <s v="CXI-04933-855"/>
    <x v="110"/>
    <s v="62923-29397-KX"/>
    <s v="E-L-2.5"/>
    <n v="6"/>
    <s v="Lacee Tanti"/>
    <s v="ltanti8b@techcrunch.com"/>
    <s v="United States"/>
    <s v="Exc"/>
    <s v="L"/>
    <n v="2.5"/>
    <n v="34.154999999999994"/>
    <n v="204.92999999999995"/>
    <x v="1"/>
    <s v="Light"/>
  </r>
  <r>
    <s v="IZU-90429-382"/>
    <x v="182"/>
    <s v="33011-52383-BA"/>
    <s v="A-L-1"/>
    <n v="3"/>
    <s v="Arel De Lasci"/>
    <s v="ade8c@1und1.de"/>
    <s v="United States"/>
    <s v="Ara"/>
    <s v="L"/>
    <n v="1"/>
    <n v="12.95"/>
    <n v="38.849999999999994"/>
    <x v="2"/>
    <s v="Light"/>
  </r>
  <r>
    <s v="WIT-40912-783"/>
    <x v="255"/>
    <s v="86768-91598-FA"/>
    <s v="L-D-0.2"/>
    <n v="4"/>
    <s v="Trescha Jedrachowicz"/>
    <s v="tjedrachowicz8d@acquirethisname.com"/>
    <s v="United States"/>
    <s v="Lib"/>
    <s v="D"/>
    <n v="0.2"/>
    <n v="3.8849999999999998"/>
    <n v="15.54"/>
    <x v="3"/>
    <s v="Dark"/>
  </r>
  <r>
    <s v="PSD-57291-590"/>
    <x v="256"/>
    <s v="37191-12203-MX"/>
    <s v="A-M-0.5"/>
    <n v="1"/>
    <s v="Perkin Stonner"/>
    <s v="pstonner8e@moonfruit.com"/>
    <s v="United States"/>
    <s v="Ara"/>
    <s v="M"/>
    <n v="0.5"/>
    <n v="6.75"/>
    <n v="6.75"/>
    <x v="2"/>
    <s v="Medium"/>
  </r>
  <r>
    <s v="GOI-41472-677"/>
    <x v="3"/>
    <s v="16545-76328-JY"/>
    <s v="E-D-2.5"/>
    <n v="4"/>
    <s v="Darrin Tingly"/>
    <s v="dtingly8f@goo.ne.jp"/>
    <s v="United States"/>
    <s v="Exc"/>
    <s v="D"/>
    <n v="2.5"/>
    <n v="27.945"/>
    <n v="111.78"/>
    <x v="1"/>
    <s v="Dark"/>
  </r>
  <r>
    <s v="KTX-17944-494"/>
    <x v="257"/>
    <s v="74330-29286-RO"/>
    <s v="A-L-0.2"/>
    <n v="1"/>
    <s v="Claudetta Rushe"/>
    <s v="crushe8n@about.me"/>
    <s v="United States"/>
    <s v="Ara"/>
    <s v="L"/>
    <n v="0.2"/>
    <n v="3.8849999999999998"/>
    <n v="3.8849999999999998"/>
    <x v="2"/>
    <s v="Light"/>
  </r>
  <r>
    <s v="RDM-99811-230"/>
    <x v="258"/>
    <s v="22349-47389-GY"/>
    <s v="L-M-0.2"/>
    <n v="5"/>
    <s v="Benn Checci"/>
    <s v="bchecci8h@usa.gov"/>
    <s v="United Kingdom"/>
    <s v="Lib"/>
    <s v="M"/>
    <n v="0.2"/>
    <n v="4.3650000000000002"/>
    <n v="21.825000000000003"/>
    <x v="3"/>
    <s v="Medium"/>
  </r>
  <r>
    <s v="JTU-55897-581"/>
    <x v="259"/>
    <s v="70290-38099-GB"/>
    <s v="R-M-0.2"/>
    <n v="5"/>
    <s v="Janifer Bagot"/>
    <s v="jbagot8i@mac.com"/>
    <s v="United States"/>
    <s v="Rob"/>
    <s v="M"/>
    <n v="0.2"/>
    <n v="2.9849999999999999"/>
    <n v="14.924999999999999"/>
    <x v="0"/>
    <s v="Medium"/>
  </r>
  <r>
    <s v="CRK-07584-240"/>
    <x v="260"/>
    <s v="18741-72071-PP"/>
    <s v="A-M-1"/>
    <n v="3"/>
    <s v="Ermin Beeble"/>
    <s v="ebeeble8j@soundcloud.com"/>
    <s v="United States"/>
    <s v="Ara"/>
    <s v="M"/>
    <n v="1"/>
    <n v="11.25"/>
    <n v="33.75"/>
    <x v="2"/>
    <s v="Medium"/>
  </r>
  <r>
    <s v="MKE-75518-399"/>
    <x v="261"/>
    <s v="62588-82624-II"/>
    <s v="A-M-1"/>
    <n v="3"/>
    <s v="Cos Fluin"/>
    <s v="cfluin8k@flickr.com"/>
    <s v="United Kingdom"/>
    <s v="Ara"/>
    <s v="M"/>
    <n v="1"/>
    <n v="11.25"/>
    <n v="33.75"/>
    <x v="2"/>
    <s v="Medium"/>
  </r>
  <r>
    <s v="AEL-51169-725"/>
    <x v="262"/>
    <s v="37430-29579-HD"/>
    <s v="L-M-0.2"/>
    <n v="6"/>
    <s v="Eveleen Bletsor"/>
    <s v="ebletsor8l@vinaora.com"/>
    <s v="United States"/>
    <s v="Lib"/>
    <s v="M"/>
    <n v="0.2"/>
    <n v="4.3650000000000002"/>
    <n v="26.19"/>
    <x v="3"/>
    <s v="Medium"/>
  </r>
  <r>
    <s v="ZGM-83108-823"/>
    <x v="263"/>
    <s v="84132-22322-QT"/>
    <s v="E-L-1"/>
    <n v="1"/>
    <s v="Paola Brydell"/>
    <s v="pbrydell8m@bloglovin.com"/>
    <s v="Ireland"/>
    <s v="Exc"/>
    <s v="L"/>
    <n v="1"/>
    <n v="14.85"/>
    <n v="14.85"/>
    <x v="1"/>
    <s v="Light"/>
  </r>
  <r>
    <s v="JBP-78754-392"/>
    <x v="212"/>
    <s v="74330-29286-RO"/>
    <s v="E-M-2.5"/>
    <n v="6"/>
    <s v="Claudetta Rushe"/>
    <s v="crushe8n@about.me"/>
    <s v="United States"/>
    <s v="Exc"/>
    <s v="M"/>
    <n v="2.5"/>
    <n v="31.624999999999996"/>
    <n v="189.74999999999997"/>
    <x v="1"/>
    <s v="Medium"/>
  </r>
  <r>
    <s v="RNH-54912-747"/>
    <x v="187"/>
    <s v="37445-17791-NQ"/>
    <s v="R-M-0.5"/>
    <n v="1"/>
    <s v="Natka Leethem"/>
    <s v="nleethem8o@mac.com"/>
    <s v="United States"/>
    <s v="Rob"/>
    <s v="M"/>
    <n v="0.5"/>
    <n v="5.97"/>
    <n v="5.97"/>
    <x v="0"/>
    <s v="Medium"/>
  </r>
  <r>
    <s v="JDS-33440-914"/>
    <x v="248"/>
    <s v="58511-10548-ZU"/>
    <s v="R-M-1"/>
    <n v="3"/>
    <s v="Ailene Nesfield"/>
    <s v="anesfield8p@people.com.cn"/>
    <s v="United Kingdom"/>
    <s v="Rob"/>
    <s v="M"/>
    <n v="1"/>
    <n v="9.9499999999999993"/>
    <n v="29.849999999999998"/>
    <x v="0"/>
    <s v="Medium"/>
  </r>
  <r>
    <s v="SYX-48878-182"/>
    <x v="264"/>
    <s v="47725-34771-FJ"/>
    <s v="R-D-1"/>
    <n v="5"/>
    <s v="Stacy Pickworth"/>
    <s v=""/>
    <s v="United States"/>
    <s v="Rob"/>
    <s v="D"/>
    <n v="1"/>
    <n v="8.9499999999999993"/>
    <n v="44.75"/>
    <x v="0"/>
    <s v="Dark"/>
  </r>
  <r>
    <s v="ZGD-94763-868"/>
    <x v="265"/>
    <s v="53086-67334-KT"/>
    <s v="E-L-2.5"/>
    <n v="1"/>
    <s v="Melli Brockway"/>
    <s v="mbrockway8r@ibm.com"/>
    <s v="United States"/>
    <s v="Exc"/>
    <s v="L"/>
    <n v="2.5"/>
    <n v="34.154999999999994"/>
    <n v="34.154999999999994"/>
    <x v="1"/>
    <s v="Light"/>
  </r>
  <r>
    <s v="CZY-70361-485"/>
    <x v="266"/>
    <s v="83308-82257-UN"/>
    <s v="E-L-2.5"/>
    <n v="6"/>
    <s v="Nanny Lush"/>
    <s v="nlush8s@dedecms.com"/>
    <s v="Ireland"/>
    <s v="Exc"/>
    <s v="L"/>
    <n v="2.5"/>
    <n v="34.154999999999994"/>
    <n v="204.92999999999995"/>
    <x v="1"/>
    <s v="Light"/>
  </r>
  <r>
    <s v="RJR-12175-899"/>
    <x v="267"/>
    <s v="37274-08534-FM"/>
    <s v="E-D-0.5"/>
    <n v="3"/>
    <s v="Selma McMillian"/>
    <s v="smcmillian8t@csmonitor.com"/>
    <s v="United States"/>
    <s v="Exc"/>
    <s v="D"/>
    <n v="0.5"/>
    <n v="7.29"/>
    <n v="21.87"/>
    <x v="1"/>
    <s v="Dark"/>
  </r>
  <r>
    <s v="ELB-07929-407"/>
    <x v="204"/>
    <s v="54004-04664-AA"/>
    <s v="A-M-2.5"/>
    <n v="2"/>
    <s v="Tess Bennison"/>
    <s v="tbennison8u@google.cn"/>
    <s v="United States"/>
    <s v="Ara"/>
    <s v="M"/>
    <n v="2.5"/>
    <n v="25.874999999999996"/>
    <n v="51.749999999999993"/>
    <x v="2"/>
    <s v="Medium"/>
  </r>
  <r>
    <s v="UJQ-54441-340"/>
    <x v="268"/>
    <s v="26822-19510-SD"/>
    <s v="E-M-0.2"/>
    <n v="2"/>
    <s v="Gabie Tweed"/>
    <s v="gtweed8v@yolasite.com"/>
    <s v="United States"/>
    <s v="Exc"/>
    <s v="M"/>
    <n v="0.2"/>
    <n v="4.125"/>
    <n v="8.25"/>
    <x v="1"/>
    <s v="Medium"/>
  </r>
  <r>
    <s v="UJQ-54441-340"/>
    <x v="268"/>
    <s v="26822-19510-SD"/>
    <s v="A-L-0.2"/>
    <n v="5"/>
    <s v="Gabie Tweed"/>
    <s v="gtweed8v@yolasite.com"/>
    <s v="United States"/>
    <s v="Ara"/>
    <s v="L"/>
    <n v="0.2"/>
    <n v="3.8849999999999998"/>
    <n v="19.424999999999997"/>
    <x v="2"/>
    <s v="Light"/>
  </r>
  <r>
    <s v="OWY-43108-475"/>
    <x v="269"/>
    <s v="06432-73165-ML"/>
    <s v="A-M-0.2"/>
    <n v="6"/>
    <s v="Gaile Goggin"/>
    <s v="ggoggin8x@wix.com"/>
    <s v="Ireland"/>
    <s v="Ara"/>
    <s v="M"/>
    <n v="0.2"/>
    <n v="3.375"/>
    <n v="20.25"/>
    <x v="2"/>
    <s v="Medium"/>
  </r>
  <r>
    <s v="GNO-91911-159"/>
    <x v="145"/>
    <s v="96503-31833-CW"/>
    <s v="L-D-0.5"/>
    <n v="3"/>
    <s v="Skylar Jeyness"/>
    <s v="sjeyness8y@biglobe.ne.jp"/>
    <s v="Ireland"/>
    <s v="Lib"/>
    <s v="D"/>
    <n v="0.5"/>
    <n v="7.77"/>
    <n v="23.31"/>
    <x v="3"/>
    <s v="Dark"/>
  </r>
  <r>
    <s v="CNY-06284-066"/>
    <x v="270"/>
    <s v="63985-64148-MG"/>
    <s v="E-D-0.2"/>
    <n v="5"/>
    <s v="Donica Bonhome"/>
    <s v="dbonhome8z@shinystat.com"/>
    <s v="United States"/>
    <s v="Exc"/>
    <s v="D"/>
    <n v="0.2"/>
    <n v="3.645"/>
    <n v="18.225000000000001"/>
    <x v="1"/>
    <s v="Dark"/>
  </r>
  <r>
    <s v="OQS-46321-904"/>
    <x v="271"/>
    <s v="19597-91185-CM"/>
    <s v="E-M-1"/>
    <n v="1"/>
    <s v="Diena Peetermann"/>
    <s v=""/>
    <s v="United States"/>
    <s v="Exc"/>
    <s v="M"/>
    <n v="1"/>
    <n v="13.75"/>
    <n v="13.75"/>
    <x v="1"/>
    <s v="Medium"/>
  </r>
  <r>
    <s v="IBW-87442-480"/>
    <x v="272"/>
    <s v="79814-23626-JR"/>
    <s v="A-L-2.5"/>
    <n v="1"/>
    <s v="Trina Le Sarr"/>
    <s v="tle91@epa.gov"/>
    <s v="United States"/>
    <s v="Ara"/>
    <s v="L"/>
    <n v="2.5"/>
    <n v="29.784999999999997"/>
    <n v="29.784999999999997"/>
    <x v="2"/>
    <s v="Light"/>
  </r>
  <r>
    <s v="DGZ-82537-477"/>
    <x v="252"/>
    <s v="43439-94003-DW"/>
    <s v="R-D-1"/>
    <n v="5"/>
    <s v="Flynn Antony"/>
    <s v=""/>
    <s v="United States"/>
    <s v="Rob"/>
    <s v="D"/>
    <n v="1"/>
    <n v="8.9499999999999993"/>
    <n v="44.75"/>
    <x v="0"/>
    <s v="Dark"/>
  </r>
  <r>
    <s v="LPS-39089-432"/>
    <x v="273"/>
    <s v="97655-45555-LI"/>
    <s v="R-D-1"/>
    <n v="5"/>
    <s v="Baudoin Alldridge"/>
    <s v="balldridge93@yandex.ru"/>
    <s v="United States"/>
    <s v="Rob"/>
    <s v="D"/>
    <n v="1"/>
    <n v="8.9499999999999993"/>
    <n v="44.75"/>
    <x v="0"/>
    <s v="Dark"/>
  </r>
  <r>
    <s v="MQU-86100-929"/>
    <x v="274"/>
    <s v="64418-01720-VW"/>
    <s v="L-L-0.5"/>
    <n v="4"/>
    <s v="Homer Dulany"/>
    <s v=""/>
    <s v="United States"/>
    <s v="Lib"/>
    <s v="L"/>
    <n v="0.5"/>
    <n v="9.51"/>
    <n v="38.04"/>
    <x v="3"/>
    <s v="Light"/>
  </r>
  <r>
    <s v="XUR-14132-391"/>
    <x v="275"/>
    <s v="96836-09258-RI"/>
    <s v="R-D-0.5"/>
    <n v="4"/>
    <s v="Lisa Goodger"/>
    <s v="lgoodger95@guardian.co.uk"/>
    <s v="United States"/>
    <s v="Rob"/>
    <s v="D"/>
    <n v="0.5"/>
    <n v="5.3699999999999992"/>
    <n v="21.479999999999997"/>
    <x v="0"/>
    <s v="Dark"/>
  </r>
  <r>
    <s v="OVI-27064-381"/>
    <x v="276"/>
    <s v="37274-08534-FM"/>
    <s v="R-D-0.5"/>
    <n v="3"/>
    <s v="Selma McMillian"/>
    <s v="smcmillian8t@csmonitor.com"/>
    <s v="United States"/>
    <s v="Rob"/>
    <s v="D"/>
    <n v="0.5"/>
    <n v="5.3699999999999992"/>
    <n v="16.11"/>
    <x v="0"/>
    <s v="Dark"/>
  </r>
  <r>
    <s v="SHP-17012-870"/>
    <x v="277"/>
    <s v="69529-07533-CV"/>
    <s v="R-M-2.5"/>
    <n v="1"/>
    <s v="Corine Drewett"/>
    <s v="cdrewett97@wikipedia.org"/>
    <s v="United States"/>
    <s v="Rob"/>
    <s v="M"/>
    <n v="2.5"/>
    <n v="22.884999999999998"/>
    <n v="22.884999999999998"/>
    <x v="0"/>
    <s v="Medium"/>
  </r>
  <r>
    <s v="FDY-03414-903"/>
    <x v="278"/>
    <s v="94840-49457-UD"/>
    <s v="A-D-0.5"/>
    <n v="3"/>
    <s v="Quinn Parsons"/>
    <s v="qparsons98@blogtalkradio.com"/>
    <s v="United States"/>
    <s v="Ara"/>
    <s v="D"/>
    <n v="0.5"/>
    <n v="5.97"/>
    <n v="17.91"/>
    <x v="2"/>
    <s v="Dark"/>
  </r>
  <r>
    <s v="WXT-85291-143"/>
    <x v="279"/>
    <s v="81414-81273-DK"/>
    <s v="R-M-0.5"/>
    <n v="4"/>
    <s v="Vivyan Ceely"/>
    <s v="vceely99@auda.org.au"/>
    <s v="United States"/>
    <s v="Rob"/>
    <s v="M"/>
    <n v="0.5"/>
    <n v="5.97"/>
    <n v="23.88"/>
    <x v="0"/>
    <s v="Medium"/>
  </r>
  <r>
    <s v="QNP-18893-547"/>
    <x v="280"/>
    <s v="76930-61689-CH"/>
    <s v="R-L-1"/>
    <n v="5"/>
    <s v="Elonore Goodings"/>
    <s v=""/>
    <s v="United States"/>
    <s v="Rob"/>
    <s v="L"/>
    <n v="1"/>
    <n v="11.95"/>
    <n v="59.75"/>
    <x v="0"/>
    <s v="Light"/>
  </r>
  <r>
    <s v="DOH-92927-530"/>
    <x v="281"/>
    <s v="12839-56537-TQ"/>
    <s v="L-L-0.2"/>
    <n v="6"/>
    <s v="Clement Vasiliev"/>
    <s v="cvasiliev9b@discuz.net"/>
    <s v="United States"/>
    <s v="Lib"/>
    <s v="L"/>
    <n v="0.2"/>
    <n v="4.7549999999999999"/>
    <n v="28.53"/>
    <x v="3"/>
    <s v="Light"/>
  </r>
  <r>
    <s v="HGJ-82768-173"/>
    <x v="282"/>
    <s v="62741-01322-HU"/>
    <s v="A-M-1"/>
    <n v="4"/>
    <s v="Terencio O'Moylan"/>
    <s v="tomoylan9c@liveinternet.ru"/>
    <s v="United Kingdom"/>
    <s v="Ara"/>
    <s v="M"/>
    <n v="1"/>
    <n v="11.25"/>
    <n v="45"/>
    <x v="2"/>
    <s v="Medium"/>
  </r>
  <r>
    <s v="YPT-95383-088"/>
    <x v="283"/>
    <s v="43439-94003-DW"/>
    <s v="E-D-2.5"/>
    <n v="2"/>
    <s v="Flynn Antony"/>
    <s v=""/>
    <s v="United States"/>
    <s v="Exc"/>
    <s v="D"/>
    <n v="2.5"/>
    <n v="27.945"/>
    <n v="55.89"/>
    <x v="1"/>
    <s v="Dark"/>
  </r>
  <r>
    <s v="OYH-16533-767"/>
    <x v="284"/>
    <s v="44932-34838-RM"/>
    <s v="E-L-1"/>
    <n v="4"/>
    <s v="Wyatan Fetherston"/>
    <s v="wfetherston9e@constantcontact.com"/>
    <s v="United States"/>
    <s v="Exc"/>
    <s v="L"/>
    <n v="1"/>
    <n v="14.85"/>
    <n v="59.4"/>
    <x v="1"/>
    <s v="Light"/>
  </r>
  <r>
    <s v="DWW-28642-549"/>
    <x v="285"/>
    <s v="91181-19412-RQ"/>
    <s v="E-D-0.2"/>
    <n v="2"/>
    <s v="Emmaline Rasmus"/>
    <s v="erasmus9f@techcrunch.com"/>
    <s v="United States"/>
    <s v="Exc"/>
    <s v="D"/>
    <n v="0.2"/>
    <n v="3.645"/>
    <n v="7.29"/>
    <x v="1"/>
    <s v="Dark"/>
  </r>
  <r>
    <s v="CGO-79583-871"/>
    <x v="286"/>
    <s v="37182-54930-XC"/>
    <s v="E-D-0.5"/>
    <n v="1"/>
    <s v="Wesley Giorgioni"/>
    <s v="wgiorgioni9g@wikipedia.org"/>
    <s v="United States"/>
    <s v="Exc"/>
    <s v="D"/>
    <n v="0.5"/>
    <n v="7.29"/>
    <n v="7.29"/>
    <x v="1"/>
    <s v="Dark"/>
  </r>
  <r>
    <s v="TFY-52090-386"/>
    <x v="287"/>
    <s v="08613-17327-XT"/>
    <s v="E-L-0.5"/>
    <n v="2"/>
    <s v="Lucienne Scargle"/>
    <s v="lscargle9h@myspace.com"/>
    <s v="United States"/>
    <s v="Exc"/>
    <s v="L"/>
    <n v="0.5"/>
    <n v="8.91"/>
    <n v="17.82"/>
    <x v="1"/>
    <s v="Light"/>
  </r>
  <r>
    <s v="TFY-52090-386"/>
    <x v="287"/>
    <s v="08613-17327-XT"/>
    <s v="L-D-0.5"/>
    <n v="5"/>
    <s v="Lucienne Scargle"/>
    <s v="lscargle9h@myspace.com"/>
    <s v="United States"/>
    <s v="Lib"/>
    <s v="D"/>
    <n v="0.5"/>
    <n v="7.77"/>
    <n v="38.849999999999994"/>
    <x v="3"/>
    <s v="Dark"/>
  </r>
  <r>
    <s v="NYY-73968-094"/>
    <x v="288"/>
    <s v="70451-38048-AH"/>
    <s v="R-D-0.5"/>
    <n v="6"/>
    <s v="Noam Climance"/>
    <s v="nclimance9j@europa.eu"/>
    <s v="United States"/>
    <s v="Rob"/>
    <s v="D"/>
    <n v="0.5"/>
    <n v="5.3699999999999992"/>
    <n v="32.22"/>
    <x v="0"/>
    <s v="Dark"/>
  </r>
  <r>
    <s v="QEY-71761-460"/>
    <x v="250"/>
    <s v="35442-75769-PL"/>
    <s v="R-M-1"/>
    <n v="2"/>
    <s v="Catarina Donn"/>
    <s v=""/>
    <s v="Ireland"/>
    <s v="Rob"/>
    <s v="M"/>
    <n v="1"/>
    <n v="9.9499999999999993"/>
    <n v="19.899999999999999"/>
    <x v="0"/>
    <s v="Medium"/>
  </r>
  <r>
    <s v="GKQ-82603-910"/>
    <x v="289"/>
    <s v="83737-56117-JE"/>
    <s v="R-L-1"/>
    <n v="5"/>
    <s v="Ameline Snazle"/>
    <s v="asnazle9l@oracle.com"/>
    <s v="United States"/>
    <s v="Rob"/>
    <s v="L"/>
    <n v="1"/>
    <n v="11.95"/>
    <n v="59.75"/>
    <x v="0"/>
    <s v="Light"/>
  </r>
  <r>
    <s v="IOB-32673-745"/>
    <x v="290"/>
    <s v="07095-81281-NJ"/>
    <s v="A-L-0.5"/>
    <n v="3"/>
    <s v="Rebeka Worg"/>
    <s v="rworg9m@arstechnica.com"/>
    <s v="United States"/>
    <s v="Ara"/>
    <s v="L"/>
    <n v="0.5"/>
    <n v="7.77"/>
    <n v="23.31"/>
    <x v="2"/>
    <s v="Light"/>
  </r>
  <r>
    <s v="YAU-98893-150"/>
    <x v="291"/>
    <s v="77043-48851-HG"/>
    <s v="L-M-1"/>
    <n v="3"/>
    <s v="Lewes Danes"/>
    <s v="ldanes9n@umn.edu"/>
    <s v="United States"/>
    <s v="Lib"/>
    <s v="M"/>
    <n v="1"/>
    <n v="14.55"/>
    <n v="43.650000000000006"/>
    <x v="3"/>
    <s v="Medium"/>
  </r>
  <r>
    <s v="XNM-14163-951"/>
    <x v="292"/>
    <s v="78224-60622-KH"/>
    <s v="E-L-2.5"/>
    <n v="6"/>
    <s v="Shelli Keynd"/>
    <s v="skeynd9o@narod.ru"/>
    <s v="United States"/>
    <s v="Exc"/>
    <s v="L"/>
    <n v="2.5"/>
    <n v="34.154999999999994"/>
    <n v="204.92999999999995"/>
    <x v="1"/>
    <s v="Light"/>
  </r>
  <r>
    <s v="JPB-45297-000"/>
    <x v="293"/>
    <s v="83105-86631-IU"/>
    <s v="R-L-0.2"/>
    <n v="4"/>
    <s v="Dell Daveridge"/>
    <s v="ddaveridge9p@arstechnica.com"/>
    <s v="United States"/>
    <s v="Rob"/>
    <s v="L"/>
    <n v="0.2"/>
    <n v="3.5849999999999995"/>
    <n v="14.339999999999998"/>
    <x v="0"/>
    <s v="Light"/>
  </r>
  <r>
    <s v="MOU-74341-266"/>
    <x v="294"/>
    <s v="99358-65399-TC"/>
    <s v="A-D-0.5"/>
    <n v="4"/>
    <s v="Joshuah Awdry"/>
    <s v="jawdry9q@utexas.edu"/>
    <s v="United States"/>
    <s v="Ara"/>
    <s v="D"/>
    <n v="0.5"/>
    <n v="5.97"/>
    <n v="23.88"/>
    <x v="2"/>
    <s v="Dark"/>
  </r>
  <r>
    <s v="DHJ-87461-571"/>
    <x v="295"/>
    <s v="94525-76037-JP"/>
    <s v="A-M-1"/>
    <n v="2"/>
    <s v="Ethel Ryles"/>
    <s v="eryles9r@fastcompany.com"/>
    <s v="United States"/>
    <s v="Ara"/>
    <s v="M"/>
    <n v="1"/>
    <n v="11.25"/>
    <n v="22.5"/>
    <x v="2"/>
    <s v="Medium"/>
  </r>
  <r>
    <s v="DKM-97676-850"/>
    <x v="296"/>
    <s v="43439-94003-DW"/>
    <s v="E-D-0.5"/>
    <n v="5"/>
    <s v="Flynn Antony"/>
    <s v=""/>
    <s v="United States"/>
    <s v="Exc"/>
    <s v="D"/>
    <n v="0.5"/>
    <n v="7.29"/>
    <n v="36.450000000000003"/>
    <x v="1"/>
    <s v="Dark"/>
  </r>
  <r>
    <s v="UEB-09112-118"/>
    <x v="297"/>
    <s v="82718-93677-XO"/>
    <s v="A-M-0.5"/>
    <n v="4"/>
    <s v="Maitilde Boxill"/>
    <s v=""/>
    <s v="United States"/>
    <s v="Ara"/>
    <s v="M"/>
    <n v="0.5"/>
    <n v="6.75"/>
    <n v="27"/>
    <x v="2"/>
    <s v="Medium"/>
  </r>
  <r>
    <s v="ORZ-67699-748"/>
    <x v="298"/>
    <s v="44708-78241-DF"/>
    <s v="A-M-2.5"/>
    <n v="6"/>
    <s v="Jodee Caldicott"/>
    <s v="jcaldicott9u@usda.gov"/>
    <s v="United States"/>
    <s v="Ara"/>
    <s v="M"/>
    <n v="2.5"/>
    <n v="25.874999999999996"/>
    <n v="155.24999999999997"/>
    <x v="2"/>
    <s v="Medium"/>
  </r>
  <r>
    <s v="JXP-28398-485"/>
    <x v="299"/>
    <s v="23039-93032-FN"/>
    <s v="A-D-2.5"/>
    <n v="5"/>
    <s v="Marianna Vedmore"/>
    <s v="mvedmore9v@a8.net"/>
    <s v="United States"/>
    <s v="Ara"/>
    <s v="D"/>
    <n v="2.5"/>
    <n v="22.884999999999998"/>
    <n v="114.42499999999998"/>
    <x v="2"/>
    <s v="Dark"/>
  </r>
  <r>
    <s v="WWH-92259-198"/>
    <x v="300"/>
    <s v="35256-12529-FT"/>
    <s v="L-D-1"/>
    <n v="4"/>
    <s v="Willey Romao"/>
    <s v="wromao9w@chronoengine.com"/>
    <s v="United States"/>
    <s v="Lib"/>
    <s v="D"/>
    <n v="1"/>
    <n v="12.95"/>
    <n v="51.8"/>
    <x v="3"/>
    <s v="Dark"/>
  </r>
  <r>
    <s v="FLR-82914-153"/>
    <x v="301"/>
    <s v="86100-33488-WP"/>
    <s v="A-M-2.5"/>
    <n v="6"/>
    <s v="Enriqueta Ixor"/>
    <s v=""/>
    <s v="United States"/>
    <s v="Ara"/>
    <s v="M"/>
    <n v="2.5"/>
    <n v="25.874999999999996"/>
    <n v="155.24999999999997"/>
    <x v="2"/>
    <s v="Medium"/>
  </r>
  <r>
    <s v="AMB-93600-000"/>
    <x v="302"/>
    <s v="64435-53100-WM"/>
    <s v="A-L-2.5"/>
    <n v="1"/>
    <s v="Tomasina Cotmore"/>
    <s v="tcotmore9y@amazonaws.com"/>
    <s v="United States"/>
    <s v="Ara"/>
    <s v="L"/>
    <n v="2.5"/>
    <n v="29.784999999999997"/>
    <n v="29.784999999999997"/>
    <x v="2"/>
    <s v="Light"/>
  </r>
  <r>
    <s v="FEP-36895-658"/>
    <x v="303"/>
    <s v="44699-43836-UH"/>
    <s v="R-L-0.2"/>
    <n v="6"/>
    <s v="Yuma Skipsey"/>
    <s v="yskipsey9z@spotify.com"/>
    <s v="United Kingdom"/>
    <s v="Rob"/>
    <s v="L"/>
    <n v="0.2"/>
    <n v="3.5849999999999995"/>
    <n v="21.509999999999998"/>
    <x v="0"/>
    <s v="Light"/>
  </r>
  <r>
    <s v="RXW-91413-276"/>
    <x v="304"/>
    <s v="29588-35679-RG"/>
    <s v="R-D-2.5"/>
    <n v="2"/>
    <s v="Nicko Corps"/>
    <s v="ncorpsa0@gmpg.org"/>
    <s v="United States"/>
    <s v="Rob"/>
    <s v="D"/>
    <n v="2.5"/>
    <n v="20.584999999999997"/>
    <n v="41.169999999999995"/>
    <x v="0"/>
    <s v="Dark"/>
  </r>
  <r>
    <s v="RXW-91413-276"/>
    <x v="304"/>
    <s v="29588-35679-RG"/>
    <s v="R-M-0.5"/>
    <n v="1"/>
    <s v="Nicko Corps"/>
    <s v="ncorpsa0@gmpg.org"/>
    <s v="United States"/>
    <s v="Rob"/>
    <s v="M"/>
    <n v="0.5"/>
    <n v="5.97"/>
    <n v="5.97"/>
    <x v="0"/>
    <s v="Medium"/>
  </r>
  <r>
    <s v="SDB-77492-188"/>
    <x v="305"/>
    <s v="64815-54078-HH"/>
    <s v="E-L-1"/>
    <n v="5"/>
    <s v="Feliks Babber"/>
    <s v="fbabbera2@stanford.edu"/>
    <s v="United States"/>
    <s v="Exc"/>
    <s v="L"/>
    <n v="1"/>
    <n v="14.85"/>
    <n v="74.25"/>
    <x v="1"/>
    <s v="Light"/>
  </r>
  <r>
    <s v="RZN-65182-395"/>
    <x v="196"/>
    <s v="59572-41990-XY"/>
    <s v="L-M-1"/>
    <n v="6"/>
    <s v="Kaja Loxton"/>
    <s v="kloxtona3@opensource.org"/>
    <s v="United States"/>
    <s v="Lib"/>
    <s v="M"/>
    <n v="1"/>
    <n v="14.55"/>
    <n v="87.300000000000011"/>
    <x v="3"/>
    <s v="Medium"/>
  </r>
  <r>
    <s v="HDQ-86094-507"/>
    <x v="110"/>
    <s v="32481-61533-ZJ"/>
    <s v="E-D-1"/>
    <n v="6"/>
    <s v="Parker Tofful"/>
    <s v="ptoffula4@posterous.com"/>
    <s v="United States"/>
    <s v="Exc"/>
    <s v="D"/>
    <n v="1"/>
    <n v="12.15"/>
    <n v="72.900000000000006"/>
    <x v="1"/>
    <s v="Dark"/>
  </r>
  <r>
    <s v="YXO-79631-417"/>
    <x v="24"/>
    <s v="31587-92570-HL"/>
    <s v="L-D-0.5"/>
    <n v="1"/>
    <s v="Casi Gwinnett"/>
    <s v="cgwinnetta5@behance.net"/>
    <s v="United States"/>
    <s v="Lib"/>
    <s v="D"/>
    <n v="0.5"/>
    <n v="7.77"/>
    <n v="7.77"/>
    <x v="3"/>
    <s v="Dark"/>
  </r>
  <r>
    <s v="SNF-57032-096"/>
    <x v="306"/>
    <s v="93832-04799-ID"/>
    <s v="E-D-0.5"/>
    <n v="6"/>
    <s v="Saree Ellesworth"/>
    <s v=""/>
    <s v="United States"/>
    <s v="Exc"/>
    <s v="D"/>
    <n v="0.5"/>
    <n v="7.29"/>
    <n v="43.74"/>
    <x v="1"/>
    <s v="Dark"/>
  </r>
  <r>
    <s v="DGL-29648-995"/>
    <x v="307"/>
    <s v="59367-30821-ZQ"/>
    <s v="L-M-0.2"/>
    <n v="2"/>
    <s v="Silvio Iorizzi"/>
    <s v=""/>
    <s v="United States"/>
    <s v="Lib"/>
    <s v="M"/>
    <n v="0.2"/>
    <n v="4.3650000000000002"/>
    <n v="8.73"/>
    <x v="3"/>
    <s v="Medium"/>
  </r>
  <r>
    <s v="GPU-65651-504"/>
    <x v="308"/>
    <s v="83947-45528-ET"/>
    <s v="E-M-2.5"/>
    <n v="2"/>
    <s v="Leesa Flaonier"/>
    <s v="lflaoniera8@wordpress.org"/>
    <s v="United States"/>
    <s v="Exc"/>
    <s v="M"/>
    <n v="2.5"/>
    <n v="31.624999999999996"/>
    <n v="63.249999999999993"/>
    <x v="1"/>
    <s v="Medium"/>
  </r>
  <r>
    <s v="OJU-34452-896"/>
    <x v="309"/>
    <s v="60799-92593-CX"/>
    <s v="E-L-0.5"/>
    <n v="1"/>
    <s v="Abba Pummell"/>
    <s v=""/>
    <s v="United States"/>
    <s v="Exc"/>
    <s v="L"/>
    <n v="0.5"/>
    <n v="8.91"/>
    <n v="8.91"/>
    <x v="1"/>
    <s v="Light"/>
  </r>
  <r>
    <s v="GZS-50547-887"/>
    <x v="310"/>
    <s v="61600-55136-UM"/>
    <s v="E-D-1"/>
    <n v="2"/>
    <s v="Corinna Catcheside"/>
    <s v="ccatchesideaa@macromedia.com"/>
    <s v="United States"/>
    <s v="Exc"/>
    <s v="D"/>
    <n v="1"/>
    <n v="12.15"/>
    <n v="24.3"/>
    <x v="1"/>
    <s v="Dark"/>
  </r>
  <r>
    <s v="ESR-54041-053"/>
    <x v="311"/>
    <s v="59771-90302-OF"/>
    <s v="A-L-0.5"/>
    <n v="6"/>
    <s v="Cortney Gibbonson"/>
    <s v="cgibbonsonab@accuweather.com"/>
    <s v="United States"/>
    <s v="Ara"/>
    <s v="L"/>
    <n v="0.5"/>
    <n v="7.77"/>
    <n v="46.62"/>
    <x v="2"/>
    <s v="Light"/>
  </r>
  <r>
    <s v="OGD-10781-526"/>
    <x v="132"/>
    <s v="16880-78077-FB"/>
    <s v="R-L-0.5"/>
    <n v="6"/>
    <s v="Terri Farra"/>
    <s v="tfarraac@behance.net"/>
    <s v="United States"/>
    <s v="Rob"/>
    <s v="L"/>
    <n v="0.5"/>
    <n v="7.169999999999999"/>
    <n v="43.019999999999996"/>
    <x v="0"/>
    <s v="Light"/>
  </r>
  <r>
    <s v="FVH-29271-315"/>
    <x v="312"/>
    <s v="74415-50873-FC"/>
    <s v="A-D-0.5"/>
    <n v="3"/>
    <s v="Corney Curme"/>
    <s v=""/>
    <s v="Ireland"/>
    <s v="Ara"/>
    <s v="D"/>
    <n v="0.5"/>
    <n v="5.97"/>
    <n v="17.91"/>
    <x v="2"/>
    <s v="Dark"/>
  </r>
  <r>
    <s v="BNZ-20544-633"/>
    <x v="313"/>
    <s v="31798-95707-NR"/>
    <s v="L-L-0.5"/>
    <n v="4"/>
    <s v="Gothart Bamfield"/>
    <s v="gbamfieldae@yellowpages.com"/>
    <s v="United States"/>
    <s v="Lib"/>
    <s v="L"/>
    <n v="0.5"/>
    <n v="9.51"/>
    <n v="38.04"/>
    <x v="3"/>
    <s v="Light"/>
  </r>
  <r>
    <s v="FUX-85791-078"/>
    <x v="156"/>
    <s v="59122-08794-WT"/>
    <s v="A-M-0.2"/>
    <n v="2"/>
    <s v="Waylin Hollingdale"/>
    <s v="whollingdaleaf@about.me"/>
    <s v="United States"/>
    <s v="Ara"/>
    <s v="M"/>
    <n v="0.2"/>
    <n v="3.375"/>
    <n v="6.75"/>
    <x v="2"/>
    <s v="Medium"/>
  </r>
  <r>
    <s v="YXP-20078-116"/>
    <x v="314"/>
    <s v="37238-52421-JJ"/>
    <s v="R-M-0.5"/>
    <n v="1"/>
    <s v="Judd De Leek"/>
    <s v="jdeag@xrea.com"/>
    <s v="United States"/>
    <s v="Rob"/>
    <s v="M"/>
    <n v="0.5"/>
    <n v="5.97"/>
    <n v="5.97"/>
    <x v="0"/>
    <s v="Medium"/>
  </r>
  <r>
    <s v="VQV-59984-866"/>
    <x v="315"/>
    <s v="48854-01899-FN"/>
    <s v="R-D-0.2"/>
    <n v="3"/>
    <s v="Vanya Skullet"/>
    <s v="vskulletah@tinyurl.com"/>
    <s v="Ireland"/>
    <s v="Rob"/>
    <s v="D"/>
    <n v="0.2"/>
    <n v="2.6849999999999996"/>
    <n v="8.0549999999999997"/>
    <x v="0"/>
    <s v="Dark"/>
  </r>
  <r>
    <s v="JEH-37276-048"/>
    <x v="316"/>
    <s v="80896-38819-DW"/>
    <s v="A-L-0.5"/>
    <n v="3"/>
    <s v="Jany Rudeforth"/>
    <s v="jrudeforthai@wunderground.com"/>
    <s v="Ireland"/>
    <s v="Ara"/>
    <s v="L"/>
    <n v="0.5"/>
    <n v="7.77"/>
    <n v="23.31"/>
    <x v="2"/>
    <s v="Light"/>
  </r>
  <r>
    <s v="VYD-28555-589"/>
    <x v="317"/>
    <s v="29814-01459-RC"/>
    <s v="R-L-0.5"/>
    <n v="6"/>
    <s v="Ashbey Tomaszewski"/>
    <s v="atomaszewskiaj@answers.com"/>
    <s v="United Kingdom"/>
    <s v="Rob"/>
    <s v="L"/>
    <n v="0.5"/>
    <n v="7.169999999999999"/>
    <n v="43.019999999999996"/>
    <x v="0"/>
    <s v="Light"/>
  </r>
  <r>
    <s v="WUG-76466-650"/>
    <x v="318"/>
    <s v="43439-94003-DW"/>
    <s v="L-D-0.5"/>
    <n v="3"/>
    <s v="Flynn Antony"/>
    <s v=""/>
    <s v="United States"/>
    <s v="Lib"/>
    <s v="D"/>
    <n v="0.5"/>
    <n v="7.77"/>
    <n v="23.31"/>
    <x v="3"/>
    <s v="Dark"/>
  </r>
  <r>
    <s v="RJV-08261-583"/>
    <x v="182"/>
    <s v="48497-29281-FE"/>
    <s v="A-D-0.2"/>
    <n v="5"/>
    <s v="Pren Bess"/>
    <s v="pbessal@qq.com"/>
    <s v="United States"/>
    <s v="Ara"/>
    <s v="D"/>
    <n v="0.2"/>
    <n v="2.9849999999999999"/>
    <n v="14.924999999999999"/>
    <x v="2"/>
    <s v="Dark"/>
  </r>
  <r>
    <s v="PMR-56062-609"/>
    <x v="319"/>
    <s v="43605-12616-YH"/>
    <s v="E-D-0.5"/>
    <n v="3"/>
    <s v="Elka Windress"/>
    <s v="ewindressam@marketwatch.com"/>
    <s v="United States"/>
    <s v="Exc"/>
    <s v="D"/>
    <n v="0.5"/>
    <n v="7.29"/>
    <n v="21.87"/>
    <x v="1"/>
    <s v="Dark"/>
  </r>
  <r>
    <s v="XLD-12920-505"/>
    <x v="320"/>
    <s v="21907-75962-VB"/>
    <s v="E-L-0.5"/>
    <n v="6"/>
    <s v="Marty Kidstoun"/>
    <s v=""/>
    <s v="United States"/>
    <s v="Exc"/>
    <s v="L"/>
    <n v="0.5"/>
    <n v="8.91"/>
    <n v="53.46"/>
    <x v="1"/>
    <s v="Light"/>
  </r>
  <r>
    <s v="UBW-50312-037"/>
    <x v="321"/>
    <s v="69503-12127-YD"/>
    <s v="A-L-2.5"/>
    <n v="4"/>
    <s v="Nickey Dimbleby"/>
    <s v=""/>
    <s v="United States"/>
    <s v="Ara"/>
    <s v="L"/>
    <n v="2.5"/>
    <n v="29.784999999999997"/>
    <n v="119.13999999999999"/>
    <x v="2"/>
    <s v="Light"/>
  </r>
  <r>
    <s v="QAW-05889-019"/>
    <x v="322"/>
    <s v="68810-07329-EU"/>
    <s v="L-M-0.5"/>
    <n v="5"/>
    <s v="Virgil Baumadier"/>
    <s v="vbaumadierap@google.cn"/>
    <s v="United States"/>
    <s v="Lib"/>
    <s v="M"/>
    <n v="0.5"/>
    <n v="8.73"/>
    <n v="43.650000000000006"/>
    <x v="3"/>
    <s v="Medium"/>
  </r>
  <r>
    <s v="EPT-12715-397"/>
    <x v="128"/>
    <s v="08478-75251-OG"/>
    <s v="A-D-0.2"/>
    <n v="6"/>
    <s v="Lenore Messenbird"/>
    <s v=""/>
    <s v="United States"/>
    <s v="Ara"/>
    <s v="D"/>
    <n v="0.2"/>
    <n v="2.9849999999999999"/>
    <n v="17.91"/>
    <x v="2"/>
    <s v="Dark"/>
  </r>
  <r>
    <s v="DHT-93810-053"/>
    <x v="323"/>
    <s v="17005-82030-EA"/>
    <s v="E-L-1"/>
    <n v="5"/>
    <s v="Shirleen Welds"/>
    <s v="sweldsar@wired.com"/>
    <s v="United States"/>
    <s v="Exc"/>
    <s v="L"/>
    <n v="1"/>
    <n v="14.85"/>
    <n v="74.25"/>
    <x v="1"/>
    <s v="Light"/>
  </r>
  <r>
    <s v="DMY-96037-963"/>
    <x v="324"/>
    <s v="42179-95059-DO"/>
    <s v="L-D-0.2"/>
    <n v="3"/>
    <s v="Maisie Sarvar"/>
    <s v="msarvaras@artisteer.com"/>
    <s v="United States"/>
    <s v="Lib"/>
    <s v="D"/>
    <n v="0.2"/>
    <n v="3.8849999999999998"/>
    <n v="11.654999999999999"/>
    <x v="3"/>
    <s v="Dark"/>
  </r>
  <r>
    <s v="MBM-55936-917"/>
    <x v="325"/>
    <s v="55989-39849-WO"/>
    <s v="L-D-0.5"/>
    <n v="3"/>
    <s v="Andrej Havick"/>
    <s v="ahavickat@nsw.gov.au"/>
    <s v="United States"/>
    <s v="Lib"/>
    <s v="D"/>
    <n v="0.5"/>
    <n v="7.77"/>
    <n v="23.31"/>
    <x v="3"/>
    <s v="Dark"/>
  </r>
  <r>
    <s v="TPA-93614-840"/>
    <x v="326"/>
    <s v="28932-49296-TM"/>
    <s v="E-D-0.5"/>
    <n v="2"/>
    <s v="Sloan Diviny"/>
    <s v="sdivinyau@ask.com"/>
    <s v="United States"/>
    <s v="Exc"/>
    <s v="D"/>
    <n v="0.5"/>
    <n v="7.29"/>
    <n v="14.58"/>
    <x v="1"/>
    <s v="Dark"/>
  </r>
  <r>
    <s v="WDM-77521-710"/>
    <x v="327"/>
    <s v="86144-10144-CB"/>
    <s v="A-M-0.5"/>
    <n v="2"/>
    <s v="Itch Norquoy"/>
    <s v="inorquoyav@businessweek.com"/>
    <s v="United States"/>
    <s v="Ara"/>
    <s v="M"/>
    <n v="0.5"/>
    <n v="6.75"/>
    <n v="13.5"/>
    <x v="2"/>
    <s v="Medium"/>
  </r>
  <r>
    <s v="EIP-19142-462"/>
    <x v="328"/>
    <s v="60973-72562-DQ"/>
    <s v="E-L-1"/>
    <n v="6"/>
    <s v="Anson Iddison"/>
    <s v="aiddisonaw@usa.gov"/>
    <s v="United States"/>
    <s v="Exc"/>
    <s v="L"/>
    <n v="1"/>
    <n v="14.85"/>
    <n v="89.1"/>
    <x v="1"/>
    <s v="Light"/>
  </r>
  <r>
    <s v="EIP-19142-462"/>
    <x v="328"/>
    <s v="60973-72562-DQ"/>
    <s v="A-L-0.2"/>
    <n v="1"/>
    <s v="Anson Iddison"/>
    <s v="aiddisonaw@usa.gov"/>
    <s v="United States"/>
    <s v="Ara"/>
    <s v="L"/>
    <n v="0.2"/>
    <n v="3.8849999999999998"/>
    <n v="3.8849999999999998"/>
    <x v="2"/>
    <s v="Light"/>
  </r>
  <r>
    <s v="ZZL-76364-387"/>
    <x v="128"/>
    <s v="11263-86515-VU"/>
    <s v="R-L-2.5"/>
    <n v="4"/>
    <s v="Randal Longfield"/>
    <s v="rlongfielday@bluehost.com"/>
    <s v="United States"/>
    <s v="Rob"/>
    <s v="L"/>
    <n v="2.5"/>
    <n v="27.484999999999996"/>
    <n v="109.93999999999998"/>
    <x v="0"/>
    <s v="Light"/>
  </r>
  <r>
    <s v="GMF-18638-786"/>
    <x v="329"/>
    <s v="60004-62976-NI"/>
    <s v="L-D-0.5"/>
    <n v="6"/>
    <s v="Gregorius Kislingbury"/>
    <s v="gkislingburyaz@samsung.com"/>
    <s v="United States"/>
    <s v="Lib"/>
    <s v="D"/>
    <n v="0.5"/>
    <n v="7.77"/>
    <n v="46.62"/>
    <x v="3"/>
    <s v="Dark"/>
  </r>
  <r>
    <s v="TDJ-20844-787"/>
    <x v="330"/>
    <s v="77876-28498-HI"/>
    <s v="A-L-0.5"/>
    <n v="5"/>
    <s v="Xenos Gibbons"/>
    <s v="xgibbonsb0@artisteer.com"/>
    <s v="United States"/>
    <s v="Ara"/>
    <s v="L"/>
    <n v="0.5"/>
    <n v="7.77"/>
    <n v="38.849999999999994"/>
    <x v="2"/>
    <s v="Light"/>
  </r>
  <r>
    <s v="BWK-39400-446"/>
    <x v="331"/>
    <s v="61302-06948-EH"/>
    <s v="L-D-0.5"/>
    <n v="4"/>
    <s v="Fleur Parres"/>
    <s v="fparresb1@imageshack.us"/>
    <s v="United States"/>
    <s v="Lib"/>
    <s v="D"/>
    <n v="0.5"/>
    <n v="7.77"/>
    <n v="31.08"/>
    <x v="3"/>
    <s v="Dark"/>
  </r>
  <r>
    <s v="LCB-02099-995"/>
    <x v="332"/>
    <s v="06757-96251-UH"/>
    <s v="A-D-0.2"/>
    <n v="6"/>
    <s v="Gran Sibray"/>
    <s v="gsibrayb2@wsj.com"/>
    <s v="United States"/>
    <s v="Ara"/>
    <s v="D"/>
    <n v="0.2"/>
    <n v="2.9849999999999999"/>
    <n v="17.91"/>
    <x v="2"/>
    <s v="Dark"/>
  </r>
  <r>
    <s v="UBA-43678-174"/>
    <x v="333"/>
    <s v="44530-75983-OD"/>
    <s v="E-D-2.5"/>
    <n v="6"/>
    <s v="Ingelbert Hotchkin"/>
    <s v="ihotchkinb3@mit.edu"/>
    <s v="United Kingdom"/>
    <s v="Exc"/>
    <s v="D"/>
    <n v="2.5"/>
    <n v="27.945"/>
    <n v="167.67000000000002"/>
    <x v="1"/>
    <s v="Dark"/>
  </r>
  <r>
    <s v="UDH-24280-432"/>
    <x v="334"/>
    <s v="44865-58249-RY"/>
    <s v="L-L-1"/>
    <n v="4"/>
    <s v="Neely Broadberrie"/>
    <s v="nbroadberrieb4@gnu.org"/>
    <s v="United States"/>
    <s v="Lib"/>
    <s v="L"/>
    <n v="1"/>
    <n v="15.85"/>
    <n v="63.4"/>
    <x v="3"/>
    <s v="Light"/>
  </r>
  <r>
    <s v="IDQ-20193-502"/>
    <x v="335"/>
    <s v="36021-61205-DF"/>
    <s v="L-M-0.2"/>
    <n v="2"/>
    <s v="Rutger Pithcock"/>
    <s v="rpithcockb5@yellowbook.com"/>
    <s v="United States"/>
    <s v="Lib"/>
    <s v="M"/>
    <n v="0.2"/>
    <n v="4.3650000000000002"/>
    <n v="8.73"/>
    <x v="3"/>
    <s v="Medium"/>
  </r>
  <r>
    <s v="DJG-14442-608"/>
    <x v="336"/>
    <s v="75716-12782-SS"/>
    <s v="R-D-1"/>
    <n v="3"/>
    <s v="Gale Croysdale"/>
    <s v="gcroysdaleb6@nih.gov"/>
    <s v="United States"/>
    <s v="Rob"/>
    <s v="D"/>
    <n v="1"/>
    <n v="8.9499999999999993"/>
    <n v="26.849999999999998"/>
    <x v="0"/>
    <s v="Dark"/>
  </r>
  <r>
    <s v="DWB-61381-370"/>
    <x v="337"/>
    <s v="11812-00461-KH"/>
    <s v="L-L-0.2"/>
    <n v="2"/>
    <s v="Benedetto Gozzett"/>
    <s v="bgozzettb7@github.com"/>
    <s v="United States"/>
    <s v="Lib"/>
    <s v="L"/>
    <n v="0.2"/>
    <n v="4.7549999999999999"/>
    <n v="9.51"/>
    <x v="3"/>
    <s v="Light"/>
  </r>
  <r>
    <s v="FRD-17347-990"/>
    <x v="80"/>
    <s v="46681-78850-ZW"/>
    <s v="A-D-1"/>
    <n v="4"/>
    <s v="Tania Craggs"/>
    <s v="tcraggsb8@house.gov"/>
    <s v="Ireland"/>
    <s v="Ara"/>
    <s v="D"/>
    <n v="1"/>
    <n v="9.9499999999999993"/>
    <n v="39.799999999999997"/>
    <x v="2"/>
    <s v="Dark"/>
  </r>
  <r>
    <s v="YPP-27450-525"/>
    <x v="338"/>
    <s v="01932-87052-KO"/>
    <s v="E-M-0.5"/>
    <n v="3"/>
    <s v="Leonie Cullrford"/>
    <s v="lcullrfordb9@xing.com"/>
    <s v="United States"/>
    <s v="Exc"/>
    <s v="M"/>
    <n v="0.5"/>
    <n v="8.25"/>
    <n v="24.75"/>
    <x v="1"/>
    <s v="Medium"/>
  </r>
  <r>
    <s v="EFC-39577-424"/>
    <x v="339"/>
    <s v="16046-34805-ZF"/>
    <s v="E-M-1"/>
    <n v="5"/>
    <s v="Auguste Rizon"/>
    <s v="arizonba@xing.com"/>
    <s v="United States"/>
    <s v="Exc"/>
    <s v="M"/>
    <n v="1"/>
    <n v="13.75"/>
    <n v="68.75"/>
    <x v="1"/>
    <s v="Medium"/>
  </r>
  <r>
    <s v="LAW-80062-016"/>
    <x v="340"/>
    <s v="34546-70516-LR"/>
    <s v="E-M-0.5"/>
    <n v="6"/>
    <s v="Lorin Guerrazzi"/>
    <s v=""/>
    <s v="Ireland"/>
    <s v="Exc"/>
    <s v="M"/>
    <n v="0.5"/>
    <n v="8.25"/>
    <n v="49.5"/>
    <x v="1"/>
    <s v="Medium"/>
  </r>
  <r>
    <s v="WKL-27981-758"/>
    <x v="177"/>
    <s v="73699-93557-FZ"/>
    <s v="A-M-2.5"/>
    <n v="2"/>
    <s v="Felice Miell"/>
    <s v="fmiellbc@spiegel.de"/>
    <s v="United States"/>
    <s v="Ara"/>
    <s v="M"/>
    <n v="2.5"/>
    <n v="25.874999999999996"/>
    <n v="51.749999999999993"/>
    <x v="2"/>
    <s v="Medium"/>
  </r>
  <r>
    <s v="VRT-39834-265"/>
    <x v="341"/>
    <s v="86686-37462-CK"/>
    <s v="L-L-1"/>
    <n v="3"/>
    <s v="Hamish Skeech"/>
    <s v=""/>
    <s v="Ireland"/>
    <s v="Lib"/>
    <s v="L"/>
    <n v="1"/>
    <n v="15.85"/>
    <n v="47.55"/>
    <x v="3"/>
    <s v="Light"/>
  </r>
  <r>
    <s v="QTC-71005-730"/>
    <x v="342"/>
    <s v="14298-02150-KH"/>
    <s v="A-L-0.2"/>
    <n v="4"/>
    <s v="Giordano Lorenzin"/>
    <s v=""/>
    <s v="United States"/>
    <s v="Ara"/>
    <s v="L"/>
    <n v="0.2"/>
    <n v="3.8849999999999998"/>
    <n v="15.54"/>
    <x v="2"/>
    <s v="Light"/>
  </r>
  <r>
    <s v="TNX-09857-717"/>
    <x v="343"/>
    <s v="48675-07824-HJ"/>
    <s v="L-M-1"/>
    <n v="6"/>
    <s v="Harwilll Bishell"/>
    <s v=""/>
    <s v="United States"/>
    <s v="Lib"/>
    <s v="M"/>
    <n v="1"/>
    <n v="14.55"/>
    <n v="87.300000000000011"/>
    <x v="3"/>
    <s v="Medium"/>
  </r>
  <r>
    <s v="JZV-43874-185"/>
    <x v="344"/>
    <s v="18551-80943-YQ"/>
    <s v="A-M-1"/>
    <n v="5"/>
    <s v="Freeland Missenden"/>
    <s v=""/>
    <s v="United States"/>
    <s v="Ara"/>
    <s v="M"/>
    <n v="1"/>
    <n v="11.25"/>
    <n v="56.25"/>
    <x v="2"/>
    <s v="Medium"/>
  </r>
  <r>
    <s v="ICF-17486-106"/>
    <x v="47"/>
    <s v="19196-09748-DB"/>
    <s v="L-L-2.5"/>
    <n v="1"/>
    <s v="Waylan Springall"/>
    <s v="wspringallbh@jugem.jp"/>
    <s v="United States"/>
    <s v="Lib"/>
    <s v="L"/>
    <n v="2.5"/>
    <n v="36.454999999999998"/>
    <n v="36.454999999999998"/>
    <x v="3"/>
    <s v="Light"/>
  </r>
  <r>
    <s v="BMK-49520-383"/>
    <x v="345"/>
    <s v="72233-08665-IP"/>
    <s v="R-L-0.2"/>
    <n v="3"/>
    <s v="Kiri Avramow"/>
    <s v=""/>
    <s v="United States"/>
    <s v="Rob"/>
    <s v="L"/>
    <n v="0.2"/>
    <n v="3.5849999999999995"/>
    <n v="10.754999999999999"/>
    <x v="0"/>
    <s v="Light"/>
  </r>
  <r>
    <s v="HTS-15020-632"/>
    <x v="169"/>
    <s v="53817-13148-RK"/>
    <s v="R-M-0.2"/>
    <n v="3"/>
    <s v="Gregg Hawkyens"/>
    <s v="ghawkyensbj@census.gov"/>
    <s v="United States"/>
    <s v="Rob"/>
    <s v="M"/>
    <n v="0.2"/>
    <n v="2.9849999999999999"/>
    <n v="8.9550000000000001"/>
    <x v="0"/>
    <s v="Medium"/>
  </r>
  <r>
    <s v="YLE-18247-749"/>
    <x v="346"/>
    <s v="92227-49331-QR"/>
    <s v="A-L-0.5"/>
    <n v="3"/>
    <s v="Reggis Pracy"/>
    <s v=""/>
    <s v="United States"/>
    <s v="Ara"/>
    <s v="L"/>
    <n v="0.5"/>
    <n v="7.77"/>
    <n v="23.31"/>
    <x v="2"/>
    <s v="Light"/>
  </r>
  <r>
    <s v="KJJ-12573-591"/>
    <x v="347"/>
    <s v="12997-41076-FQ"/>
    <s v="A-L-2.5"/>
    <n v="1"/>
    <s v="Paula Denis"/>
    <s v=""/>
    <s v="United States"/>
    <s v="Ara"/>
    <s v="L"/>
    <n v="2.5"/>
    <n v="29.784999999999997"/>
    <n v="29.784999999999997"/>
    <x v="2"/>
    <s v="Light"/>
  </r>
  <r>
    <s v="RGU-43561-950"/>
    <x v="348"/>
    <s v="44220-00348-MB"/>
    <s v="A-L-2.5"/>
    <n v="5"/>
    <s v="Broderick McGilvra"/>
    <s v="bmcgilvrabm@so-net.ne.jp"/>
    <s v="United States"/>
    <s v="Ara"/>
    <s v="L"/>
    <n v="2.5"/>
    <n v="29.784999999999997"/>
    <n v="148.92499999999998"/>
    <x v="2"/>
    <s v="Light"/>
  </r>
  <r>
    <s v="JSN-73975-443"/>
    <x v="349"/>
    <s v="93047-98331-DD"/>
    <s v="L-M-0.5"/>
    <n v="1"/>
    <s v="Annabella Danzey"/>
    <s v="adanzeybn@github.com"/>
    <s v="United States"/>
    <s v="Lib"/>
    <s v="M"/>
    <n v="0.5"/>
    <n v="8.73"/>
    <n v="8.73"/>
    <x v="3"/>
    <s v="Medium"/>
  </r>
  <r>
    <s v="WNR-71736-993"/>
    <x v="350"/>
    <s v="16880-78077-FB"/>
    <s v="L-D-0.5"/>
    <n v="4"/>
    <s v="Terri Farra"/>
    <s v="tfarraac@behance.net"/>
    <s v="United States"/>
    <s v="Lib"/>
    <s v="D"/>
    <n v="0.5"/>
    <n v="7.77"/>
    <n v="31.08"/>
    <x v="3"/>
    <s v="Dark"/>
  </r>
  <r>
    <s v="WNR-71736-993"/>
    <x v="350"/>
    <s v="16880-78077-FB"/>
    <s v="A-D-2.5"/>
    <n v="6"/>
    <s v="Terri Farra"/>
    <s v="tfarraac@behance.net"/>
    <s v="United States"/>
    <s v="Ara"/>
    <s v="D"/>
    <n v="2.5"/>
    <n v="22.884999999999998"/>
    <n v="137.31"/>
    <x v="2"/>
    <s v="Dark"/>
  </r>
  <r>
    <s v="HNI-91338-546"/>
    <x v="54"/>
    <s v="67285-75317-XI"/>
    <s v="A-D-0.5"/>
    <n v="5"/>
    <s v="Nevins Glowacz"/>
    <s v=""/>
    <s v="United States"/>
    <s v="Ara"/>
    <s v="D"/>
    <n v="0.5"/>
    <n v="5.97"/>
    <n v="29.849999999999998"/>
    <x v="2"/>
    <s v="Dark"/>
  </r>
  <r>
    <s v="CYH-53243-218"/>
    <x v="237"/>
    <s v="88167-57964-PH"/>
    <s v="R-M-0.5"/>
    <n v="3"/>
    <s v="Adelice Isabell"/>
    <s v=""/>
    <s v="United States"/>
    <s v="Rob"/>
    <s v="M"/>
    <n v="0.5"/>
    <n v="5.97"/>
    <n v="17.91"/>
    <x v="0"/>
    <s v="Medium"/>
  </r>
  <r>
    <s v="SVD-75407-177"/>
    <x v="351"/>
    <s v="16106-36039-QS"/>
    <s v="E-L-0.5"/>
    <n v="3"/>
    <s v="Yulma Dombrell"/>
    <s v="ydombrellbs@dedecms.com"/>
    <s v="United States"/>
    <s v="Exc"/>
    <s v="L"/>
    <n v="0.5"/>
    <n v="8.91"/>
    <n v="26.73"/>
    <x v="1"/>
    <s v="Light"/>
  </r>
  <r>
    <s v="NVN-66443-451"/>
    <x v="352"/>
    <s v="98921-82417-GN"/>
    <s v="R-D-1"/>
    <n v="2"/>
    <s v="Alric Darth"/>
    <s v="adarthbt@t.co"/>
    <s v="United States"/>
    <s v="Rob"/>
    <s v="D"/>
    <n v="1"/>
    <n v="8.9499999999999993"/>
    <n v="17.899999999999999"/>
    <x v="0"/>
    <s v="Dark"/>
  </r>
  <r>
    <s v="JUA-13580-095"/>
    <x v="102"/>
    <s v="55265-75151-AK"/>
    <s v="R-L-0.2"/>
    <n v="4"/>
    <s v="Manuel Darrigoe"/>
    <s v="mdarrigoebu@hud.gov"/>
    <s v="Ireland"/>
    <s v="Rob"/>
    <s v="L"/>
    <n v="0.2"/>
    <n v="3.5849999999999995"/>
    <n v="14.339999999999998"/>
    <x v="0"/>
    <s v="Light"/>
  </r>
  <r>
    <s v="ACY-56225-839"/>
    <x v="353"/>
    <s v="47386-50743-FG"/>
    <s v="A-M-2.5"/>
    <n v="3"/>
    <s v="Kynthia Berick"/>
    <s v=""/>
    <s v="United States"/>
    <s v="Ara"/>
    <s v="M"/>
    <n v="2.5"/>
    <n v="25.874999999999996"/>
    <n v="77.624999999999986"/>
    <x v="2"/>
    <s v="Medium"/>
  </r>
  <r>
    <s v="QBB-07903-622"/>
    <x v="354"/>
    <s v="32622-54551-UC"/>
    <s v="R-L-1"/>
    <n v="5"/>
    <s v="Minetta Ackrill"/>
    <s v="mackrillbw@bandcamp.com"/>
    <s v="United States"/>
    <s v="Rob"/>
    <s v="L"/>
    <n v="1"/>
    <n v="11.95"/>
    <n v="59.75"/>
    <x v="0"/>
    <s v="Light"/>
  </r>
  <r>
    <s v="JLJ-81802-619"/>
    <x v="135"/>
    <s v="16880-78077-FB"/>
    <s v="A-L-1"/>
    <n v="6"/>
    <s v="Terri Farra"/>
    <s v="tfarraac@behance.net"/>
    <s v="United States"/>
    <s v="Ara"/>
    <s v="L"/>
    <n v="1"/>
    <n v="12.95"/>
    <n v="77.699999999999989"/>
    <x v="2"/>
    <s v="Light"/>
  </r>
  <r>
    <s v="HFT-77191-168"/>
    <x v="343"/>
    <s v="48419-02347-XP"/>
    <s v="R-D-0.2"/>
    <n v="2"/>
    <s v="Melosa Kippen"/>
    <s v="mkippenby@dion.ne.jp"/>
    <s v="United States"/>
    <s v="Rob"/>
    <s v="D"/>
    <n v="0.2"/>
    <n v="2.6849999999999996"/>
    <n v="5.3699999999999992"/>
    <x v="0"/>
    <s v="Dark"/>
  </r>
  <r>
    <s v="SZR-35951-530"/>
    <x v="89"/>
    <s v="14121-20527-OJ"/>
    <s v="E-D-2.5"/>
    <n v="3"/>
    <s v="Witty Ranson"/>
    <s v="wransonbz@ted.com"/>
    <s v="Ireland"/>
    <s v="Exc"/>
    <s v="D"/>
    <n v="2.5"/>
    <n v="27.945"/>
    <n v="83.835000000000008"/>
    <x v="1"/>
    <s v="Dark"/>
  </r>
  <r>
    <s v="IKL-95976-565"/>
    <x v="355"/>
    <s v="53486-73919-BQ"/>
    <s v="A-M-1"/>
    <n v="2"/>
    <s v="Rod Gowdie"/>
    <s v=""/>
    <s v="United States"/>
    <s v="Ara"/>
    <s v="M"/>
    <n v="1"/>
    <n v="11.25"/>
    <n v="22.5"/>
    <x v="2"/>
    <s v="Medium"/>
  </r>
  <r>
    <s v="XEY-48929-474"/>
    <x v="204"/>
    <s v="21889-94615-WT"/>
    <s v="L-M-2.5"/>
    <n v="6"/>
    <s v="Lemuel Rignold"/>
    <s v="lrignoldc1@miibeian.gov.cn"/>
    <s v="United States"/>
    <s v="Lib"/>
    <s v="M"/>
    <n v="2.5"/>
    <n v="33.464999999999996"/>
    <n v="200.78999999999996"/>
    <x v="3"/>
    <s v="Medium"/>
  </r>
  <r>
    <s v="SQT-07286-736"/>
    <x v="356"/>
    <s v="87726-16941-QW"/>
    <s v="A-M-1"/>
    <n v="6"/>
    <s v="Nevsa Fields"/>
    <s v=""/>
    <s v="United States"/>
    <s v="Ara"/>
    <s v="M"/>
    <n v="1"/>
    <n v="11.25"/>
    <n v="67.5"/>
    <x v="2"/>
    <s v="Medium"/>
  </r>
  <r>
    <s v="QDU-45390-361"/>
    <x v="357"/>
    <s v="03677-09134-BC"/>
    <s v="E-M-0.5"/>
    <n v="1"/>
    <s v="Chance Rowthorn"/>
    <s v="crowthornc3@msn.com"/>
    <s v="United States"/>
    <s v="Exc"/>
    <s v="M"/>
    <n v="0.5"/>
    <n v="8.25"/>
    <n v="8.25"/>
    <x v="1"/>
    <s v="Medium"/>
  </r>
  <r>
    <s v="RUJ-30649-712"/>
    <x v="300"/>
    <s v="93224-71517-WV"/>
    <s v="L-L-0.2"/>
    <n v="2"/>
    <s v="Orly Ryland"/>
    <s v="orylandc4@deviantart.com"/>
    <s v="United States"/>
    <s v="Lib"/>
    <s v="L"/>
    <n v="0.2"/>
    <n v="4.7549999999999999"/>
    <n v="9.51"/>
    <x v="3"/>
    <s v="Light"/>
  </r>
  <r>
    <s v="WSV-49732-075"/>
    <x v="358"/>
    <s v="76263-95145-GJ"/>
    <s v="L-D-2.5"/>
    <n v="1"/>
    <s v="Willabella Abramski"/>
    <s v=""/>
    <s v="United States"/>
    <s v="Lib"/>
    <s v="D"/>
    <n v="2.5"/>
    <n v="29.784999999999997"/>
    <n v="29.784999999999997"/>
    <x v="3"/>
    <s v="Dark"/>
  </r>
  <r>
    <s v="VJF-46305-323"/>
    <x v="161"/>
    <s v="68555-89840-GZ"/>
    <s v="L-D-0.5"/>
    <n v="2"/>
    <s v="Morgen Seson"/>
    <s v="msesonck@census.gov"/>
    <s v="United States"/>
    <s v="Lib"/>
    <s v="D"/>
    <n v="0.5"/>
    <n v="7.77"/>
    <n v="15.54"/>
    <x v="3"/>
    <s v="Dark"/>
  </r>
  <r>
    <s v="CXD-74176-600"/>
    <x v="129"/>
    <s v="70624-19112-AO"/>
    <s v="E-L-0.5"/>
    <n v="4"/>
    <s v="Chickie Ragless"/>
    <s v="craglessc7@webmd.com"/>
    <s v="Ireland"/>
    <s v="Exc"/>
    <s v="L"/>
    <n v="0.5"/>
    <n v="8.91"/>
    <n v="35.64"/>
    <x v="1"/>
    <s v="Light"/>
  </r>
  <r>
    <s v="ADX-50674-975"/>
    <x v="359"/>
    <s v="58916-61837-QH"/>
    <s v="A-M-2.5"/>
    <n v="4"/>
    <s v="Freda Hollows"/>
    <s v="fhollowsc8@blogtalkradio.com"/>
    <s v="United States"/>
    <s v="Ara"/>
    <s v="M"/>
    <n v="2.5"/>
    <n v="25.874999999999996"/>
    <n v="103.49999999999999"/>
    <x v="2"/>
    <s v="Medium"/>
  </r>
  <r>
    <s v="RRP-51647-420"/>
    <x v="360"/>
    <s v="89292-52335-YZ"/>
    <s v="E-D-1"/>
    <n v="3"/>
    <s v="Livy Lathleiff"/>
    <s v="llathleiffc9@nationalgeographic.com"/>
    <s v="Ireland"/>
    <s v="Exc"/>
    <s v="D"/>
    <n v="1"/>
    <n v="12.15"/>
    <n v="36.450000000000003"/>
    <x v="1"/>
    <s v="Dark"/>
  </r>
  <r>
    <s v="PKJ-99134-523"/>
    <x v="361"/>
    <s v="77284-34297-YY"/>
    <s v="R-L-0.5"/>
    <n v="5"/>
    <s v="Koralle Heads"/>
    <s v="kheadsca@jalbum.net"/>
    <s v="United States"/>
    <s v="Rob"/>
    <s v="L"/>
    <n v="0.5"/>
    <n v="7.169999999999999"/>
    <n v="35.849999999999994"/>
    <x v="0"/>
    <s v="Light"/>
  </r>
  <r>
    <s v="FZQ-29439-457"/>
    <x v="362"/>
    <s v="50449-80974-BZ"/>
    <s v="E-L-0.2"/>
    <n v="5"/>
    <s v="Theo Bowne"/>
    <s v="tbownecb@unicef.org"/>
    <s v="Ireland"/>
    <s v="Exc"/>
    <s v="L"/>
    <n v="0.2"/>
    <n v="4.4550000000000001"/>
    <n v="22.274999999999999"/>
    <x v="1"/>
    <s v="Light"/>
  </r>
  <r>
    <s v="USN-68115-161"/>
    <x v="363"/>
    <s v="08120-16183-AW"/>
    <s v="E-M-0.2"/>
    <n v="6"/>
    <s v="Rasia Jacquemard"/>
    <s v="rjacquemardcc@acquirethisname.com"/>
    <s v="Ireland"/>
    <s v="Exc"/>
    <s v="M"/>
    <n v="0.2"/>
    <n v="4.125"/>
    <n v="24.75"/>
    <x v="1"/>
    <s v="Medium"/>
  </r>
  <r>
    <s v="IXU-20263-532"/>
    <x v="364"/>
    <s v="68044-89277-ML"/>
    <s v="L-M-2.5"/>
    <n v="2"/>
    <s v="Kizzie Warman"/>
    <s v="kwarmancd@printfriendly.com"/>
    <s v="Ireland"/>
    <s v="Lib"/>
    <s v="M"/>
    <n v="2.5"/>
    <n v="33.464999999999996"/>
    <n v="66.929999999999993"/>
    <x v="3"/>
    <s v="Medium"/>
  </r>
  <r>
    <s v="CBT-15092-420"/>
    <x v="85"/>
    <s v="71364-35210-HS"/>
    <s v="L-M-0.5"/>
    <n v="1"/>
    <s v="Wain Cholomin"/>
    <s v="wcholomince@about.com"/>
    <s v="United Kingdom"/>
    <s v="Lib"/>
    <s v="M"/>
    <n v="0.5"/>
    <n v="8.73"/>
    <n v="8.73"/>
    <x v="3"/>
    <s v="Medium"/>
  </r>
  <r>
    <s v="PKQ-46841-696"/>
    <x v="365"/>
    <s v="37177-68797-ON"/>
    <s v="R-M-0.5"/>
    <n v="3"/>
    <s v="Arleen Braidman"/>
    <s v="abraidmancf@census.gov"/>
    <s v="United States"/>
    <s v="Rob"/>
    <s v="M"/>
    <n v="0.5"/>
    <n v="5.97"/>
    <n v="17.91"/>
    <x v="0"/>
    <s v="Medium"/>
  </r>
  <r>
    <s v="XDU-05471-219"/>
    <x v="366"/>
    <s v="60308-06944-GS"/>
    <s v="R-L-0.5"/>
    <n v="1"/>
    <s v="Pru Durban"/>
    <s v="pdurbancg@symantec.com"/>
    <s v="Ireland"/>
    <s v="Rob"/>
    <s v="L"/>
    <n v="0.5"/>
    <n v="7.169999999999999"/>
    <n v="7.169999999999999"/>
    <x v="0"/>
    <s v="Light"/>
  </r>
  <r>
    <s v="NID-20149-329"/>
    <x v="367"/>
    <s v="49888-39458-PF"/>
    <s v="R-D-0.2"/>
    <n v="2"/>
    <s v="Antone Harrold"/>
    <s v="aharroldch@miibeian.gov.cn"/>
    <s v="United States"/>
    <s v="Rob"/>
    <s v="D"/>
    <n v="0.2"/>
    <n v="2.6849999999999996"/>
    <n v="5.3699999999999992"/>
    <x v="0"/>
    <s v="Dark"/>
  </r>
  <r>
    <s v="SVU-27222-213"/>
    <x v="142"/>
    <s v="60748-46813-DZ"/>
    <s v="L-L-0.2"/>
    <n v="5"/>
    <s v="Sim Pamphilon"/>
    <s v="spamphilonci@mlb.com"/>
    <s v="Ireland"/>
    <s v="Lib"/>
    <s v="L"/>
    <n v="0.2"/>
    <n v="4.7549999999999999"/>
    <n v="23.774999999999999"/>
    <x v="3"/>
    <s v="Light"/>
  </r>
  <r>
    <s v="RWI-84131-848"/>
    <x v="368"/>
    <s v="16385-11286-NX"/>
    <s v="R-D-2.5"/>
    <n v="2"/>
    <s v="Mohandis Spurden"/>
    <s v="mspurdencj@exblog.jp"/>
    <s v="United States"/>
    <s v="Rob"/>
    <s v="D"/>
    <n v="2.5"/>
    <n v="20.584999999999997"/>
    <n v="41.169999999999995"/>
    <x v="0"/>
    <s v="Dark"/>
  </r>
  <r>
    <s v="GUU-40666-525"/>
    <x v="31"/>
    <s v="68555-89840-GZ"/>
    <s v="A-L-0.2"/>
    <n v="3"/>
    <s v="Morgen Seson"/>
    <s v="msesonck@census.gov"/>
    <s v="United States"/>
    <s v="Ara"/>
    <s v="L"/>
    <n v="0.2"/>
    <n v="3.8849999999999998"/>
    <n v="11.654999999999999"/>
    <x v="2"/>
    <s v="Light"/>
  </r>
  <r>
    <s v="SCN-51395-066"/>
    <x v="369"/>
    <s v="72164-90254-EJ"/>
    <s v="L-L-0.5"/>
    <n v="4"/>
    <s v="Nalani Pirrone"/>
    <s v="npirronecl@weibo.com"/>
    <s v="United States"/>
    <s v="Lib"/>
    <s v="L"/>
    <n v="0.5"/>
    <n v="9.51"/>
    <n v="38.04"/>
    <x v="3"/>
    <s v="Light"/>
  </r>
  <r>
    <s v="ULA-24644-321"/>
    <x v="370"/>
    <s v="67010-92988-CT"/>
    <s v="R-D-2.5"/>
    <n v="4"/>
    <s v="Reube Cawley"/>
    <s v="rcawleycm@yellowbook.com"/>
    <s v="Ireland"/>
    <s v="Rob"/>
    <s v="D"/>
    <n v="2.5"/>
    <n v="20.584999999999997"/>
    <n v="82.339999999999989"/>
    <x v="0"/>
    <s v="Dark"/>
  </r>
  <r>
    <s v="EOL-92666-762"/>
    <x v="371"/>
    <s v="15776-91507-GT"/>
    <s v="L-L-0.2"/>
    <n v="2"/>
    <s v="Stan Barribal"/>
    <s v="sbarribalcn@microsoft.com"/>
    <s v="Ireland"/>
    <s v="Lib"/>
    <s v="L"/>
    <n v="0.2"/>
    <n v="4.7549999999999999"/>
    <n v="9.51"/>
    <x v="3"/>
    <s v="Light"/>
  </r>
  <r>
    <s v="AJV-18231-334"/>
    <x v="372"/>
    <s v="23473-41001-CD"/>
    <s v="R-D-2.5"/>
    <n v="2"/>
    <s v="Agnes Adamides"/>
    <s v="aadamidesco@bizjournals.com"/>
    <s v="United Kingdom"/>
    <s v="Rob"/>
    <s v="D"/>
    <n v="2.5"/>
    <n v="20.584999999999997"/>
    <n v="41.169999999999995"/>
    <x v="0"/>
    <s v="Dark"/>
  </r>
  <r>
    <s v="ZQI-47236-301"/>
    <x v="373"/>
    <s v="23446-47798-ID"/>
    <s v="L-L-0.5"/>
    <n v="5"/>
    <s v="Carmelita Thowes"/>
    <s v="cthowescp@craigslist.org"/>
    <s v="United States"/>
    <s v="Lib"/>
    <s v="L"/>
    <n v="0.5"/>
    <n v="9.51"/>
    <n v="47.55"/>
    <x v="3"/>
    <s v="Light"/>
  </r>
  <r>
    <s v="ZCR-15721-658"/>
    <x v="374"/>
    <s v="28327-84469-ND"/>
    <s v="A-M-1"/>
    <n v="4"/>
    <s v="Rodolfo Willoway"/>
    <s v="rwillowaycq@admin.ch"/>
    <s v="United States"/>
    <s v="Ara"/>
    <s v="M"/>
    <n v="1"/>
    <n v="11.25"/>
    <n v="45"/>
    <x v="2"/>
    <s v="Medium"/>
  </r>
  <r>
    <s v="QEW-47945-682"/>
    <x v="319"/>
    <s v="42466-87067-DT"/>
    <s v="L-L-0.2"/>
    <n v="5"/>
    <s v="Alvis Elwin"/>
    <s v="aelwincr@privacy.gov.au"/>
    <s v="United States"/>
    <s v="Lib"/>
    <s v="L"/>
    <n v="0.2"/>
    <n v="4.7549999999999999"/>
    <n v="23.774999999999999"/>
    <x v="3"/>
    <s v="Light"/>
  </r>
  <r>
    <s v="PSY-45485-542"/>
    <x v="375"/>
    <s v="62246-99443-HF"/>
    <s v="R-D-0.5"/>
    <n v="3"/>
    <s v="Araldo Bilbrook"/>
    <s v="abilbrookcs@booking.com"/>
    <s v="Ireland"/>
    <s v="Rob"/>
    <s v="D"/>
    <n v="0.5"/>
    <n v="5.3699999999999992"/>
    <n v="16.11"/>
    <x v="0"/>
    <s v="Dark"/>
  </r>
  <r>
    <s v="BAQ-74241-156"/>
    <x v="376"/>
    <s v="99869-55718-UU"/>
    <s v="R-D-0.2"/>
    <n v="4"/>
    <s v="Ransell McKall"/>
    <s v="rmckallct@sakura.ne.jp"/>
    <s v="United Kingdom"/>
    <s v="Rob"/>
    <s v="D"/>
    <n v="0.2"/>
    <n v="2.6849999999999996"/>
    <n v="10.739999999999998"/>
    <x v="0"/>
    <s v="Dark"/>
  </r>
  <r>
    <s v="BVU-77367-451"/>
    <x v="377"/>
    <s v="77421-46059-RY"/>
    <s v="A-D-1"/>
    <n v="5"/>
    <s v="Borg Daile"/>
    <s v="bdailecu@vistaprint.com"/>
    <s v="United States"/>
    <s v="Ara"/>
    <s v="D"/>
    <n v="1"/>
    <n v="9.9499999999999993"/>
    <n v="49.75"/>
    <x v="2"/>
    <s v="Dark"/>
  </r>
  <r>
    <s v="TJE-91516-344"/>
    <x v="378"/>
    <s v="49894-06550-OQ"/>
    <s v="E-M-1"/>
    <n v="2"/>
    <s v="Adolphe Treherne"/>
    <s v="atrehernecv@state.tx.us"/>
    <s v="Ireland"/>
    <s v="Exc"/>
    <s v="M"/>
    <n v="1"/>
    <n v="13.75"/>
    <n v="27.5"/>
    <x v="1"/>
    <s v="Medium"/>
  </r>
  <r>
    <s v="LIS-96202-702"/>
    <x v="277"/>
    <s v="72028-63343-SU"/>
    <s v="L-D-2.5"/>
    <n v="4"/>
    <s v="Annetta Brentnall"/>
    <s v="abrentnallcw@biglobe.ne.jp"/>
    <s v="United Kingdom"/>
    <s v="Lib"/>
    <s v="D"/>
    <n v="2.5"/>
    <n v="29.784999999999997"/>
    <n v="119.13999999999999"/>
    <x v="3"/>
    <s v="Dark"/>
  </r>
  <r>
    <s v="VIO-27668-766"/>
    <x v="379"/>
    <s v="10074-20104-NN"/>
    <s v="R-D-2.5"/>
    <n v="1"/>
    <s v="Dick Drinkall"/>
    <s v="ddrinkallcx@psu.edu"/>
    <s v="United States"/>
    <s v="Rob"/>
    <s v="D"/>
    <n v="2.5"/>
    <n v="20.584999999999997"/>
    <n v="20.584999999999997"/>
    <x v="0"/>
    <s v="Dark"/>
  </r>
  <r>
    <s v="ZVG-20473-043"/>
    <x v="86"/>
    <s v="71769-10219-IM"/>
    <s v="A-D-0.2"/>
    <n v="3"/>
    <s v="Dagny Kornel"/>
    <s v="dkornelcy@cyberchimps.com"/>
    <s v="United States"/>
    <s v="Ara"/>
    <s v="D"/>
    <n v="0.2"/>
    <n v="2.9849999999999999"/>
    <n v="8.9550000000000001"/>
    <x v="2"/>
    <s v="Dark"/>
  </r>
  <r>
    <s v="KGZ-56395-231"/>
    <x v="380"/>
    <s v="22221-71106-JD"/>
    <s v="A-D-0.5"/>
    <n v="1"/>
    <s v="Rhona Lequeux"/>
    <s v="rlequeuxcz@newyorker.com"/>
    <s v="United States"/>
    <s v="Ara"/>
    <s v="D"/>
    <n v="0.5"/>
    <n v="5.97"/>
    <n v="5.97"/>
    <x v="2"/>
    <s v="Dark"/>
  </r>
  <r>
    <s v="CUU-92244-729"/>
    <x v="381"/>
    <s v="99735-44927-OL"/>
    <s v="E-M-1"/>
    <n v="3"/>
    <s v="Julius Mccaull"/>
    <s v="jmccaulld0@parallels.com"/>
    <s v="United States"/>
    <s v="Exc"/>
    <s v="M"/>
    <n v="1"/>
    <n v="13.75"/>
    <n v="41.25"/>
    <x v="1"/>
    <s v="Medium"/>
  </r>
  <r>
    <s v="EHE-94714-312"/>
    <x v="382"/>
    <s v="27132-68907-RC"/>
    <s v="E-L-0.2"/>
    <n v="5"/>
    <s v="Ailey Brash"/>
    <s v="abrashda@plala.or.jp"/>
    <s v="United States"/>
    <s v="Exc"/>
    <s v="L"/>
    <n v="0.2"/>
    <n v="4.4550000000000001"/>
    <n v="22.274999999999999"/>
    <x v="1"/>
    <s v="Light"/>
  </r>
  <r>
    <s v="RTL-16205-161"/>
    <x v="11"/>
    <s v="90440-62727-HI"/>
    <s v="A-M-0.5"/>
    <n v="1"/>
    <s v="Alberto Hutchinson"/>
    <s v="ahutchinsond2@imgur.com"/>
    <s v="United States"/>
    <s v="Ara"/>
    <s v="M"/>
    <n v="0.5"/>
    <n v="6.75"/>
    <n v="6.75"/>
    <x v="2"/>
    <s v="Medium"/>
  </r>
  <r>
    <s v="GTS-22482-014"/>
    <x v="167"/>
    <s v="36769-16558-SX"/>
    <s v="L-M-2.5"/>
    <n v="4"/>
    <s v="Lamond Gheeraert"/>
    <s v=""/>
    <s v="United States"/>
    <s v="Lib"/>
    <s v="M"/>
    <n v="2.5"/>
    <n v="33.464999999999996"/>
    <n v="133.85999999999999"/>
    <x v="3"/>
    <s v="Medium"/>
  </r>
  <r>
    <s v="DYG-25473-881"/>
    <x v="383"/>
    <s v="10138-31681-SD"/>
    <s v="A-D-0.2"/>
    <n v="2"/>
    <s v="Roxine Drivers"/>
    <s v="rdriversd4@hexun.com"/>
    <s v="United States"/>
    <s v="Ara"/>
    <s v="D"/>
    <n v="0.2"/>
    <n v="2.9849999999999999"/>
    <n v="5.97"/>
    <x v="2"/>
    <s v="Dark"/>
  </r>
  <r>
    <s v="HTR-21838-286"/>
    <x v="18"/>
    <s v="24669-76297-SF"/>
    <s v="A-L-1"/>
    <n v="2"/>
    <s v="Heloise Zeal"/>
    <s v="hzeald5@google.de"/>
    <s v="United States"/>
    <s v="Ara"/>
    <s v="L"/>
    <n v="1"/>
    <n v="12.95"/>
    <n v="25.9"/>
    <x v="2"/>
    <s v="Light"/>
  </r>
  <r>
    <s v="KYG-28296-920"/>
    <x v="84"/>
    <s v="78050-20355-DI"/>
    <s v="E-M-2.5"/>
    <n v="1"/>
    <s v="Granger Smallcombe"/>
    <s v="gsmallcombed6@ucla.edu"/>
    <s v="Ireland"/>
    <s v="Exc"/>
    <s v="M"/>
    <n v="2.5"/>
    <n v="31.624999999999996"/>
    <n v="31.624999999999996"/>
    <x v="1"/>
    <s v="Medium"/>
  </r>
  <r>
    <s v="NNB-20459-430"/>
    <x v="384"/>
    <s v="79825-17822-UH"/>
    <s v="L-M-0.2"/>
    <n v="2"/>
    <s v="Daryn Dibley"/>
    <s v="ddibleyd7@feedburner.com"/>
    <s v="United States"/>
    <s v="Lib"/>
    <s v="M"/>
    <n v="0.2"/>
    <n v="4.3650000000000002"/>
    <n v="8.73"/>
    <x v="3"/>
    <s v="Medium"/>
  </r>
  <r>
    <s v="FEK-14025-351"/>
    <x v="385"/>
    <s v="03990-21586-MQ"/>
    <s v="E-L-0.2"/>
    <n v="6"/>
    <s v="Gardy Dimitriou"/>
    <s v="gdimitrioud8@chronoengine.com"/>
    <s v="United States"/>
    <s v="Exc"/>
    <s v="L"/>
    <n v="0.2"/>
    <n v="4.4550000000000001"/>
    <n v="26.73"/>
    <x v="1"/>
    <s v="Light"/>
  </r>
  <r>
    <s v="AWH-16980-469"/>
    <x v="386"/>
    <s v="27493-46921-TZ"/>
    <s v="L-M-0.2"/>
    <n v="6"/>
    <s v="Fanny Flanagan"/>
    <s v="fflanagand9@woothemes.com"/>
    <s v="United States"/>
    <s v="Lib"/>
    <s v="M"/>
    <n v="0.2"/>
    <n v="4.3650000000000002"/>
    <n v="26.19"/>
    <x v="3"/>
    <s v="Medium"/>
  </r>
  <r>
    <s v="ZPW-31329-741"/>
    <x v="387"/>
    <s v="27132-68907-RC"/>
    <s v="R-D-1"/>
    <n v="6"/>
    <s v="Ailey Brash"/>
    <s v="abrashda@plala.or.jp"/>
    <s v="United States"/>
    <s v="Rob"/>
    <s v="D"/>
    <n v="1"/>
    <n v="8.9499999999999993"/>
    <n v="53.699999999999996"/>
    <x v="0"/>
    <s v="Dark"/>
  </r>
  <r>
    <s v="ZPW-31329-741"/>
    <x v="387"/>
    <s v="27132-68907-RC"/>
    <s v="E-M-2.5"/>
    <n v="4"/>
    <s v="Ailey Brash"/>
    <s v="abrashda@plala.or.jp"/>
    <s v="United States"/>
    <s v="Exc"/>
    <s v="M"/>
    <n v="2.5"/>
    <n v="31.624999999999996"/>
    <n v="126.49999999999999"/>
    <x v="1"/>
    <s v="Medium"/>
  </r>
  <r>
    <s v="ZPW-31329-741"/>
    <x v="387"/>
    <s v="27132-68907-RC"/>
    <s v="E-M-0.2"/>
    <n v="1"/>
    <s v="Ailey Brash"/>
    <s v="abrashda@plala.or.jp"/>
    <s v="United States"/>
    <s v="Exc"/>
    <s v="M"/>
    <n v="0.2"/>
    <n v="4.125"/>
    <n v="4.125"/>
    <x v="1"/>
    <s v="Medium"/>
  </r>
  <r>
    <s v="UBI-83843-396"/>
    <x v="388"/>
    <s v="58816-74064-TF"/>
    <s v="R-L-1"/>
    <n v="2"/>
    <s v="Nanny Izhakov"/>
    <s v="nizhakovdd@aol.com"/>
    <s v="United Kingdom"/>
    <s v="Rob"/>
    <s v="L"/>
    <n v="1"/>
    <n v="11.95"/>
    <n v="23.9"/>
    <x v="0"/>
    <s v="Light"/>
  </r>
  <r>
    <s v="VID-40587-569"/>
    <x v="389"/>
    <s v="09818-59895-EH"/>
    <s v="E-D-2.5"/>
    <n v="5"/>
    <s v="Stanly Keets"/>
    <s v="skeetsde@answers.com"/>
    <s v="United States"/>
    <s v="Exc"/>
    <s v="D"/>
    <n v="2.5"/>
    <n v="27.945"/>
    <n v="139.72499999999999"/>
    <x v="1"/>
    <s v="Dark"/>
  </r>
  <r>
    <s v="KBB-52530-416"/>
    <x v="229"/>
    <s v="06488-46303-IZ"/>
    <s v="L-D-2.5"/>
    <n v="2"/>
    <s v="Orion Dyott"/>
    <s v=""/>
    <s v="United States"/>
    <s v="Lib"/>
    <s v="D"/>
    <n v="2.5"/>
    <n v="29.784999999999997"/>
    <n v="59.569999999999993"/>
    <x v="3"/>
    <s v="Dark"/>
  </r>
  <r>
    <s v="ISJ-48676-420"/>
    <x v="390"/>
    <s v="93046-67561-AY"/>
    <s v="L-L-0.5"/>
    <n v="6"/>
    <s v="Keefer Cake"/>
    <s v="kcakedg@huffingtonpost.com"/>
    <s v="United States"/>
    <s v="Lib"/>
    <s v="L"/>
    <n v="0.5"/>
    <n v="9.51"/>
    <n v="57.06"/>
    <x v="3"/>
    <s v="Light"/>
  </r>
  <r>
    <s v="MIF-17920-768"/>
    <x v="391"/>
    <s v="68946-40750-LK"/>
    <s v="R-L-0.2"/>
    <n v="6"/>
    <s v="Morna Hansed"/>
    <s v="mhanseddh@instagram.com"/>
    <s v="Ireland"/>
    <s v="Rob"/>
    <s v="L"/>
    <n v="0.2"/>
    <n v="3.5849999999999995"/>
    <n v="21.509999999999998"/>
    <x v="0"/>
    <s v="Light"/>
  </r>
  <r>
    <s v="CPX-19312-088"/>
    <x v="117"/>
    <s v="38387-64959-WW"/>
    <s v="L-M-0.5"/>
    <n v="6"/>
    <s v="Franny Kienlein"/>
    <s v="fkienleindi@trellian.com"/>
    <s v="Ireland"/>
    <s v="Lib"/>
    <s v="M"/>
    <n v="0.5"/>
    <n v="8.73"/>
    <n v="52.38"/>
    <x v="3"/>
    <s v="Medium"/>
  </r>
  <r>
    <s v="RXI-67978-260"/>
    <x v="392"/>
    <s v="48418-60841-CC"/>
    <s v="E-D-1"/>
    <n v="6"/>
    <s v="Klarika Egglestone"/>
    <s v="kegglestonedj@sphinn.com"/>
    <s v="Ireland"/>
    <s v="Exc"/>
    <s v="D"/>
    <n v="1"/>
    <n v="12.15"/>
    <n v="72.900000000000006"/>
    <x v="1"/>
    <s v="Dark"/>
  </r>
  <r>
    <s v="LKE-14821-285"/>
    <x v="393"/>
    <s v="13736-92418-JS"/>
    <s v="R-M-0.2"/>
    <n v="5"/>
    <s v="Becky Semkins"/>
    <s v="bsemkinsdk@unc.edu"/>
    <s v="Ireland"/>
    <s v="Rob"/>
    <s v="M"/>
    <n v="0.2"/>
    <n v="2.9849999999999999"/>
    <n v="14.924999999999999"/>
    <x v="0"/>
    <s v="Medium"/>
  </r>
  <r>
    <s v="LRK-97117-150"/>
    <x v="394"/>
    <s v="33000-22405-LO"/>
    <s v="L-L-1"/>
    <n v="6"/>
    <s v="Sean Lorenzetti"/>
    <s v="slorenzettidl@is.gd"/>
    <s v="United States"/>
    <s v="Lib"/>
    <s v="L"/>
    <n v="1"/>
    <n v="15.85"/>
    <n v="95.1"/>
    <x v="3"/>
    <s v="Light"/>
  </r>
  <r>
    <s v="IGK-51227-573"/>
    <x v="137"/>
    <s v="46959-60474-LT"/>
    <s v="L-D-0.5"/>
    <n v="2"/>
    <s v="Bob Giannazzi"/>
    <s v="bgiannazzidm@apple.com"/>
    <s v="United States"/>
    <s v="Lib"/>
    <s v="D"/>
    <n v="0.5"/>
    <n v="7.77"/>
    <n v="15.54"/>
    <x v="3"/>
    <s v="Dark"/>
  </r>
  <r>
    <s v="ZAY-43009-775"/>
    <x v="395"/>
    <s v="73431-39823-UP"/>
    <s v="L-D-0.2"/>
    <n v="6"/>
    <s v="Kendra Backshell"/>
    <s v=""/>
    <s v="United States"/>
    <s v="Lib"/>
    <s v="D"/>
    <n v="0.2"/>
    <n v="3.8849999999999998"/>
    <n v="23.31"/>
    <x v="3"/>
    <s v="Dark"/>
  </r>
  <r>
    <s v="EMA-63190-618"/>
    <x v="396"/>
    <s v="90993-98984-JK"/>
    <s v="E-M-0.2"/>
    <n v="1"/>
    <s v="Uriah Lethbrig"/>
    <s v="ulethbrigdo@hc360.com"/>
    <s v="United States"/>
    <s v="Exc"/>
    <s v="M"/>
    <n v="0.2"/>
    <n v="4.125"/>
    <n v="4.125"/>
    <x v="1"/>
    <s v="Medium"/>
  </r>
  <r>
    <s v="FBI-35855-418"/>
    <x v="189"/>
    <s v="06552-04430-AG"/>
    <s v="R-M-0.5"/>
    <n v="6"/>
    <s v="Sky Farnish"/>
    <s v="sfarnishdp@dmoz.org"/>
    <s v="United Kingdom"/>
    <s v="Rob"/>
    <s v="M"/>
    <n v="0.5"/>
    <n v="5.97"/>
    <n v="35.82"/>
    <x v="0"/>
    <s v="Medium"/>
  </r>
  <r>
    <s v="TXB-80533-417"/>
    <x v="8"/>
    <s v="54597-57004-QM"/>
    <s v="L-L-1"/>
    <n v="2"/>
    <s v="Felicia Jecock"/>
    <s v="fjecockdq@unicef.org"/>
    <s v="United States"/>
    <s v="Lib"/>
    <s v="L"/>
    <n v="1"/>
    <n v="15.85"/>
    <n v="31.7"/>
    <x v="3"/>
    <s v="Light"/>
  </r>
  <r>
    <s v="MBM-00112-248"/>
    <x v="397"/>
    <s v="50238-24377-ZS"/>
    <s v="L-L-1"/>
    <n v="5"/>
    <s v="Currey MacAllister"/>
    <s v=""/>
    <s v="United States"/>
    <s v="Lib"/>
    <s v="L"/>
    <n v="1"/>
    <n v="15.85"/>
    <n v="79.25"/>
    <x v="3"/>
    <s v="Light"/>
  </r>
  <r>
    <s v="EUO-69145-988"/>
    <x v="398"/>
    <s v="60370-41934-IF"/>
    <s v="E-D-0.2"/>
    <n v="3"/>
    <s v="Hamlen Pallister"/>
    <s v="hpallisterds@ning.com"/>
    <s v="United States"/>
    <s v="Exc"/>
    <s v="D"/>
    <n v="0.2"/>
    <n v="3.645"/>
    <n v="10.935"/>
    <x v="1"/>
    <s v="Dark"/>
  </r>
  <r>
    <s v="GYA-80327-368"/>
    <x v="399"/>
    <s v="06899-54551-EH"/>
    <s v="A-D-1"/>
    <n v="4"/>
    <s v="Chantal Mersh"/>
    <s v="cmershdt@drupal.org"/>
    <s v="Ireland"/>
    <s v="Ara"/>
    <s v="D"/>
    <n v="1"/>
    <n v="9.9499999999999993"/>
    <n v="39.799999999999997"/>
    <x v="2"/>
    <s v="Dark"/>
  </r>
  <r>
    <s v="TNW-41601-420"/>
    <x v="400"/>
    <s v="66458-91190-YC"/>
    <s v="R-M-1"/>
    <n v="5"/>
    <s v="Marja Urion"/>
    <s v="murione5@alexa.com"/>
    <s v="Ireland"/>
    <s v="Rob"/>
    <s v="M"/>
    <n v="1"/>
    <n v="9.9499999999999993"/>
    <n v="49.75"/>
    <x v="0"/>
    <s v="Medium"/>
  </r>
  <r>
    <s v="ALR-62963-723"/>
    <x v="401"/>
    <s v="80463-43913-WZ"/>
    <s v="R-D-0.2"/>
    <n v="3"/>
    <s v="Malynda Purbrick"/>
    <s v=""/>
    <s v="Ireland"/>
    <s v="Rob"/>
    <s v="D"/>
    <n v="0.2"/>
    <n v="2.6849999999999996"/>
    <n v="8.0549999999999997"/>
    <x v="0"/>
    <s v="Dark"/>
  </r>
  <r>
    <s v="JIG-27636-870"/>
    <x v="402"/>
    <s v="67204-04870-LG"/>
    <s v="R-L-1"/>
    <n v="4"/>
    <s v="Alf Housaman"/>
    <s v=""/>
    <s v="United States"/>
    <s v="Rob"/>
    <s v="L"/>
    <n v="1"/>
    <n v="11.95"/>
    <n v="47.8"/>
    <x v="0"/>
    <s v="Light"/>
  </r>
  <r>
    <s v="CTE-31437-326"/>
    <x v="6"/>
    <s v="22721-63196-UJ"/>
    <s v="R-M-0.2"/>
    <n v="4"/>
    <s v="Gladi Ducker"/>
    <s v="gduckerdx@patch.com"/>
    <s v="United Kingdom"/>
    <s v="Rob"/>
    <s v="M"/>
    <n v="0.2"/>
    <n v="2.9849999999999999"/>
    <n v="11.94"/>
    <x v="0"/>
    <s v="Medium"/>
  </r>
  <r>
    <s v="CTE-31437-326"/>
    <x v="6"/>
    <s v="22721-63196-UJ"/>
    <s v="E-M-0.2"/>
    <n v="4"/>
    <s v="Gladi Ducker"/>
    <s v="gduckerdx@patch.com"/>
    <s v="United Kingdom"/>
    <s v="Exc"/>
    <s v="M"/>
    <n v="0.2"/>
    <n v="4.125"/>
    <n v="16.5"/>
    <x v="1"/>
    <s v="Medium"/>
  </r>
  <r>
    <s v="CTE-31437-326"/>
    <x v="6"/>
    <s v="22721-63196-UJ"/>
    <s v="L-D-1"/>
    <n v="4"/>
    <s v="Gladi Ducker"/>
    <s v="gduckerdx@patch.com"/>
    <s v="United Kingdom"/>
    <s v="Lib"/>
    <s v="D"/>
    <n v="1"/>
    <n v="12.95"/>
    <n v="51.8"/>
    <x v="3"/>
    <s v="Dark"/>
  </r>
  <r>
    <s v="CTE-31437-326"/>
    <x v="6"/>
    <s v="22721-63196-UJ"/>
    <s v="L-L-0.2"/>
    <n v="3"/>
    <s v="Gladi Ducker"/>
    <s v="gduckerdx@patch.com"/>
    <s v="United Kingdom"/>
    <s v="Lib"/>
    <s v="L"/>
    <n v="0.2"/>
    <n v="4.7549999999999999"/>
    <n v="14.265000000000001"/>
    <x v="3"/>
    <s v="Light"/>
  </r>
  <r>
    <s v="SLD-63003-334"/>
    <x v="403"/>
    <s v="55515-37571-RS"/>
    <s v="L-M-0.2"/>
    <n v="6"/>
    <s v="Wain Stearley"/>
    <s v="wstearleye1@census.gov"/>
    <s v="United States"/>
    <s v="Lib"/>
    <s v="M"/>
    <n v="0.2"/>
    <n v="4.3650000000000002"/>
    <n v="26.19"/>
    <x v="3"/>
    <s v="Medium"/>
  </r>
  <r>
    <s v="BXN-64230-789"/>
    <x v="404"/>
    <s v="25598-77476-CB"/>
    <s v="A-L-1"/>
    <n v="2"/>
    <s v="Diane-marie Wincer"/>
    <s v="dwincere2@marriott.com"/>
    <s v="United States"/>
    <s v="Ara"/>
    <s v="L"/>
    <n v="1"/>
    <n v="12.95"/>
    <n v="25.9"/>
    <x v="2"/>
    <s v="Light"/>
  </r>
  <r>
    <s v="XEE-37895-169"/>
    <x v="21"/>
    <s v="14888-85625-TM"/>
    <s v="A-L-2.5"/>
    <n v="3"/>
    <s v="Perry Lyfield"/>
    <s v="plyfielde3@baidu.com"/>
    <s v="United States"/>
    <s v="Ara"/>
    <s v="L"/>
    <n v="2.5"/>
    <n v="29.784999999999997"/>
    <n v="89.35499999999999"/>
    <x v="2"/>
    <s v="Light"/>
  </r>
  <r>
    <s v="ZTX-80764-911"/>
    <x v="239"/>
    <s v="92793-68332-NR"/>
    <s v="L-D-0.5"/>
    <n v="6"/>
    <s v="Heall Perris"/>
    <s v="hperrise4@studiopress.com"/>
    <s v="Ireland"/>
    <s v="Lib"/>
    <s v="D"/>
    <n v="0.5"/>
    <n v="7.77"/>
    <n v="46.62"/>
    <x v="3"/>
    <s v="Dark"/>
  </r>
  <r>
    <s v="WVT-88135-549"/>
    <x v="405"/>
    <s v="66458-91190-YC"/>
    <s v="A-D-1"/>
    <n v="3"/>
    <s v="Marja Urion"/>
    <s v="murione5@alexa.com"/>
    <s v="Ireland"/>
    <s v="Ara"/>
    <s v="D"/>
    <n v="1"/>
    <n v="9.9499999999999993"/>
    <n v="29.849999999999998"/>
    <x v="2"/>
    <s v="Dark"/>
  </r>
  <r>
    <s v="IPA-94170-889"/>
    <x v="292"/>
    <s v="64439-27325-LG"/>
    <s v="R-L-0.2"/>
    <n v="3"/>
    <s v="Camellia Kid"/>
    <s v="ckide6@narod.ru"/>
    <s v="Ireland"/>
    <s v="Rob"/>
    <s v="L"/>
    <n v="0.2"/>
    <n v="3.5849999999999995"/>
    <n v="10.754999999999999"/>
    <x v="0"/>
    <s v="Light"/>
  </r>
  <r>
    <s v="YQL-63755-365"/>
    <x v="117"/>
    <s v="78570-76770-LB"/>
    <s v="A-M-0.2"/>
    <n v="4"/>
    <s v="Carolann Beine"/>
    <s v="cbeinee7@xinhuanet.com"/>
    <s v="United States"/>
    <s v="Ara"/>
    <s v="M"/>
    <n v="0.2"/>
    <n v="3.375"/>
    <n v="13.5"/>
    <x v="2"/>
    <s v="Medium"/>
  </r>
  <r>
    <s v="RKW-81145-984"/>
    <x v="406"/>
    <s v="98661-69719-VI"/>
    <s v="L-L-1"/>
    <n v="3"/>
    <s v="Celia Bakeup"/>
    <s v="cbakeupe8@globo.com"/>
    <s v="United States"/>
    <s v="Lib"/>
    <s v="L"/>
    <n v="1"/>
    <n v="15.85"/>
    <n v="47.55"/>
    <x v="3"/>
    <s v="Light"/>
  </r>
  <r>
    <s v="MBT-23379-866"/>
    <x v="407"/>
    <s v="82990-92703-IX"/>
    <s v="L-L-1"/>
    <n v="5"/>
    <s v="Nataniel Helkin"/>
    <s v="nhelkine9@example.com"/>
    <s v="United States"/>
    <s v="Lib"/>
    <s v="L"/>
    <n v="1"/>
    <n v="15.85"/>
    <n v="79.25"/>
    <x v="3"/>
    <s v="Light"/>
  </r>
  <r>
    <s v="GEJ-39834-935"/>
    <x v="408"/>
    <s v="49412-86877-VY"/>
    <s v="L-M-0.2"/>
    <n v="6"/>
    <s v="Pippo Witherington"/>
    <s v="pwitheringtonea@networkadvertising.org"/>
    <s v="United States"/>
    <s v="Lib"/>
    <s v="M"/>
    <n v="0.2"/>
    <n v="4.3650000000000002"/>
    <n v="26.19"/>
    <x v="3"/>
    <s v="Medium"/>
  </r>
  <r>
    <s v="KRW-91640-596"/>
    <x v="409"/>
    <s v="70879-00984-FJ"/>
    <s v="R-L-0.5"/>
    <n v="3"/>
    <s v="Tildie Tilzey"/>
    <s v="ttilzeyeb@hostgator.com"/>
    <s v="United States"/>
    <s v="Rob"/>
    <s v="L"/>
    <n v="0.5"/>
    <n v="7.169999999999999"/>
    <n v="21.509999999999998"/>
    <x v="0"/>
    <s v="Light"/>
  </r>
  <r>
    <s v="AOT-70449-651"/>
    <x v="410"/>
    <s v="53414-73391-CR"/>
    <s v="R-D-2.5"/>
    <n v="5"/>
    <s v="Cindra Burling"/>
    <s v=""/>
    <s v="United States"/>
    <s v="Rob"/>
    <s v="D"/>
    <n v="2.5"/>
    <n v="20.584999999999997"/>
    <n v="102.92499999999998"/>
    <x v="0"/>
    <s v="Dark"/>
  </r>
  <r>
    <s v="DGC-21813-731"/>
    <x v="127"/>
    <s v="43606-83072-OA"/>
    <s v="L-D-0.2"/>
    <n v="2"/>
    <s v="Channa Belamy"/>
    <s v=""/>
    <s v="United States"/>
    <s v="Lib"/>
    <s v="D"/>
    <n v="0.2"/>
    <n v="3.8849999999999998"/>
    <n v="7.77"/>
    <x v="3"/>
    <s v="Dark"/>
  </r>
  <r>
    <s v="JBE-92943-643"/>
    <x v="411"/>
    <s v="84466-22864-CE"/>
    <s v="E-D-2.5"/>
    <n v="5"/>
    <s v="Karl Imorts"/>
    <s v="kimortsee@alexa.com"/>
    <s v="United States"/>
    <s v="Exc"/>
    <s v="D"/>
    <n v="2.5"/>
    <n v="27.945"/>
    <n v="139.72499999999999"/>
    <x v="1"/>
    <s v="Dark"/>
  </r>
  <r>
    <s v="ZIL-34948-499"/>
    <x v="112"/>
    <s v="66458-91190-YC"/>
    <s v="A-D-0.5"/>
    <n v="2"/>
    <s v="Marja Urion"/>
    <s v="murione5@alexa.com"/>
    <s v="Ireland"/>
    <s v="Ara"/>
    <s v="D"/>
    <n v="0.5"/>
    <n v="5.97"/>
    <n v="11.94"/>
    <x v="2"/>
    <s v="Dark"/>
  </r>
  <r>
    <s v="JSU-23781-256"/>
    <x v="412"/>
    <s v="76499-89100-JQ"/>
    <s v="L-D-0.2"/>
    <n v="1"/>
    <s v="Mag Armistead"/>
    <s v="marmisteadeg@blogtalkradio.com"/>
    <s v="United States"/>
    <s v="Lib"/>
    <s v="D"/>
    <n v="0.2"/>
    <n v="3.8849999999999998"/>
    <n v="3.8849999999999998"/>
    <x v="3"/>
    <s v="Dark"/>
  </r>
  <r>
    <s v="JSU-23781-256"/>
    <x v="412"/>
    <s v="76499-89100-JQ"/>
    <s v="R-M-1"/>
    <n v="4"/>
    <s v="Mag Armistead"/>
    <s v="marmisteadeg@blogtalkradio.com"/>
    <s v="United States"/>
    <s v="Rob"/>
    <s v="M"/>
    <n v="1"/>
    <n v="9.9499999999999993"/>
    <n v="39.799999999999997"/>
    <x v="0"/>
    <s v="Medium"/>
  </r>
  <r>
    <s v="VPX-44956-367"/>
    <x v="413"/>
    <s v="39582-35773-ZJ"/>
    <s v="R-M-0.5"/>
    <n v="5"/>
    <s v="Vasili Upstone"/>
    <s v="vupstoneei@google.pl"/>
    <s v="United States"/>
    <s v="Rob"/>
    <s v="M"/>
    <n v="0.5"/>
    <n v="5.97"/>
    <n v="29.849999999999998"/>
    <x v="0"/>
    <s v="Medium"/>
  </r>
  <r>
    <s v="VTB-46451-959"/>
    <x v="414"/>
    <s v="66240-46962-IO"/>
    <s v="L-D-2.5"/>
    <n v="1"/>
    <s v="Berty Beelby"/>
    <s v="bbeelbyej@rediff.com"/>
    <s v="Ireland"/>
    <s v="Lib"/>
    <s v="D"/>
    <n v="2.5"/>
    <n v="29.784999999999997"/>
    <n v="29.784999999999997"/>
    <x v="3"/>
    <s v="Dark"/>
  </r>
  <r>
    <s v="DNZ-11665-950"/>
    <x v="415"/>
    <s v="10637-45522-ID"/>
    <s v="L-L-2.5"/>
    <n v="2"/>
    <s v="Erny Stenyng"/>
    <s v=""/>
    <s v="United States"/>
    <s v="Lib"/>
    <s v="L"/>
    <n v="2.5"/>
    <n v="36.454999999999998"/>
    <n v="72.91"/>
    <x v="3"/>
    <s v="Light"/>
  </r>
  <r>
    <s v="ITR-54735-364"/>
    <x v="416"/>
    <s v="92599-58687-CS"/>
    <s v="R-D-0.2"/>
    <n v="5"/>
    <s v="Edin Yantsurev"/>
    <s v=""/>
    <s v="United States"/>
    <s v="Rob"/>
    <s v="D"/>
    <n v="0.2"/>
    <n v="2.6849999999999996"/>
    <n v="13.424999999999997"/>
    <x v="0"/>
    <s v="Dark"/>
  </r>
  <r>
    <s v="YDS-02797-307"/>
    <x v="417"/>
    <s v="06058-48844-PI"/>
    <s v="E-M-2.5"/>
    <n v="4"/>
    <s v="Webb Speechly"/>
    <s v="wspeechlyem@amazon.com"/>
    <s v="United States"/>
    <s v="Exc"/>
    <s v="M"/>
    <n v="2.5"/>
    <n v="31.624999999999996"/>
    <n v="126.49999999999999"/>
    <x v="1"/>
    <s v="Medium"/>
  </r>
  <r>
    <s v="BPG-68988-842"/>
    <x v="418"/>
    <s v="53631-24432-SY"/>
    <s v="E-M-0.5"/>
    <n v="5"/>
    <s v="Irvine Phillpot"/>
    <s v="iphillpoten@buzzfeed.com"/>
    <s v="United Kingdom"/>
    <s v="Exc"/>
    <s v="M"/>
    <n v="0.5"/>
    <n v="8.25"/>
    <n v="41.25"/>
    <x v="1"/>
    <s v="Medium"/>
  </r>
  <r>
    <s v="XZG-51938-658"/>
    <x v="419"/>
    <s v="18275-73980-KL"/>
    <s v="E-L-0.5"/>
    <n v="6"/>
    <s v="Lem Pennacci"/>
    <s v="lpennaccieo@statcounter.com"/>
    <s v="United States"/>
    <s v="Exc"/>
    <s v="L"/>
    <n v="0.5"/>
    <n v="8.91"/>
    <n v="53.46"/>
    <x v="1"/>
    <s v="Light"/>
  </r>
  <r>
    <s v="KAR-24978-271"/>
    <x v="420"/>
    <s v="23187-65750-HZ"/>
    <s v="R-M-1"/>
    <n v="6"/>
    <s v="Starr Arpin"/>
    <s v="sarpinep@moonfruit.com"/>
    <s v="United States"/>
    <s v="Rob"/>
    <s v="M"/>
    <n v="1"/>
    <n v="9.9499999999999993"/>
    <n v="59.699999999999996"/>
    <x v="0"/>
    <s v="Medium"/>
  </r>
  <r>
    <s v="FQK-28730-361"/>
    <x v="421"/>
    <s v="22725-79522-GP"/>
    <s v="R-M-1"/>
    <n v="6"/>
    <s v="Donny Fries"/>
    <s v="dfrieseq@cargocollective.com"/>
    <s v="United States"/>
    <s v="Rob"/>
    <s v="M"/>
    <n v="1"/>
    <n v="9.9499999999999993"/>
    <n v="59.699999999999996"/>
    <x v="0"/>
    <s v="Medium"/>
  </r>
  <r>
    <s v="BGB-67996-089"/>
    <x v="422"/>
    <s v="06279-72603-JE"/>
    <s v="R-D-1"/>
    <n v="5"/>
    <s v="Rana Sharer"/>
    <s v="rsharerer@flavors.me"/>
    <s v="United States"/>
    <s v="Rob"/>
    <s v="D"/>
    <n v="1"/>
    <n v="8.9499999999999993"/>
    <n v="44.75"/>
    <x v="0"/>
    <s v="Dark"/>
  </r>
  <r>
    <s v="XMC-20620-809"/>
    <x v="423"/>
    <s v="83543-79246-ON"/>
    <s v="E-M-0.5"/>
    <n v="2"/>
    <s v="Nannie Naseby"/>
    <s v="nnasebyes@umich.edu"/>
    <s v="United States"/>
    <s v="Exc"/>
    <s v="M"/>
    <n v="0.5"/>
    <n v="8.25"/>
    <n v="16.5"/>
    <x v="1"/>
    <s v="Medium"/>
  </r>
  <r>
    <s v="ZSO-58292-191"/>
    <x v="109"/>
    <s v="66794-66795-VW"/>
    <s v="R-D-0.5"/>
    <n v="4"/>
    <s v="Rea Offell"/>
    <s v=""/>
    <s v="United States"/>
    <s v="Rob"/>
    <s v="D"/>
    <n v="0.5"/>
    <n v="5.3699999999999992"/>
    <n v="21.479999999999997"/>
    <x v="0"/>
    <s v="Dark"/>
  </r>
  <r>
    <s v="LWJ-06793-303"/>
    <x v="204"/>
    <s v="95424-67020-AP"/>
    <s v="R-M-2.5"/>
    <n v="2"/>
    <s v="Kris O'Cullen"/>
    <s v="koculleneu@ca.gov"/>
    <s v="Ireland"/>
    <s v="Rob"/>
    <s v="M"/>
    <n v="2.5"/>
    <n v="22.884999999999998"/>
    <n v="45.769999999999996"/>
    <x v="0"/>
    <s v="Medium"/>
  </r>
  <r>
    <s v="FLM-82229-989"/>
    <x v="424"/>
    <s v="73017-69644-MS"/>
    <s v="L-L-0.2"/>
    <n v="2"/>
    <s v="Timoteo Glisane"/>
    <s v=""/>
    <s v="Ireland"/>
    <s v="Lib"/>
    <s v="L"/>
    <n v="0.2"/>
    <n v="4.7549999999999999"/>
    <n v="9.51"/>
    <x v="3"/>
    <s v="Light"/>
  </r>
  <r>
    <s v="CPV-90280-133"/>
    <x v="13"/>
    <s v="66458-91190-YC"/>
    <s v="R-D-0.2"/>
    <n v="3"/>
    <s v="Marja Urion"/>
    <s v="murione5@alexa.com"/>
    <s v="Ireland"/>
    <s v="Rob"/>
    <s v="D"/>
    <n v="0.2"/>
    <n v="2.6849999999999996"/>
    <n v="8.0549999999999997"/>
    <x v="0"/>
    <s v="Dark"/>
  </r>
  <r>
    <s v="OGW-60685-912"/>
    <x v="224"/>
    <s v="67423-10113-LM"/>
    <s v="E-D-2.5"/>
    <n v="4"/>
    <s v="Hildegarde Brangan"/>
    <s v="hbranganex@woothemes.com"/>
    <s v="United States"/>
    <s v="Exc"/>
    <s v="D"/>
    <n v="2.5"/>
    <n v="27.945"/>
    <n v="111.78"/>
    <x v="1"/>
    <s v="Dark"/>
  </r>
  <r>
    <s v="DEC-11160-362"/>
    <x v="220"/>
    <s v="48582-05061-RY"/>
    <s v="R-D-0.2"/>
    <n v="4"/>
    <s v="Amii Gallyon"/>
    <s v="agallyoney@engadget.com"/>
    <s v="United States"/>
    <s v="Rob"/>
    <s v="D"/>
    <n v="0.2"/>
    <n v="2.6849999999999996"/>
    <n v="10.739999999999998"/>
    <x v="0"/>
    <s v="Dark"/>
  </r>
  <r>
    <s v="WCT-07869-499"/>
    <x v="91"/>
    <s v="32031-49093-KE"/>
    <s v="R-D-0.5"/>
    <n v="5"/>
    <s v="Birgit Domange"/>
    <s v="bdomangeez@yahoo.co.jp"/>
    <s v="United States"/>
    <s v="Rob"/>
    <s v="D"/>
    <n v="0.5"/>
    <n v="5.3699999999999992"/>
    <n v="26.849999999999994"/>
    <x v="0"/>
    <s v="Dark"/>
  </r>
  <r>
    <s v="FHD-89872-325"/>
    <x v="425"/>
    <s v="31715-98714-OO"/>
    <s v="L-L-1"/>
    <n v="4"/>
    <s v="Killian Osler"/>
    <s v="koslerf0@gmpg.org"/>
    <s v="United States"/>
    <s v="Lib"/>
    <s v="L"/>
    <n v="1"/>
    <n v="15.85"/>
    <n v="63.4"/>
    <x v="3"/>
    <s v="Light"/>
  </r>
  <r>
    <s v="AZF-45991-584"/>
    <x v="426"/>
    <s v="73759-17258-KA"/>
    <s v="A-D-2.5"/>
    <n v="1"/>
    <s v="Lora Dukes"/>
    <s v=""/>
    <s v="Ireland"/>
    <s v="Ara"/>
    <s v="D"/>
    <n v="2.5"/>
    <n v="22.884999999999998"/>
    <n v="22.884999999999998"/>
    <x v="2"/>
    <s v="Dark"/>
  </r>
  <r>
    <s v="MDG-14481-513"/>
    <x v="427"/>
    <s v="64897-79178-MH"/>
    <s v="A-M-2.5"/>
    <n v="4"/>
    <s v="Zack Pellett"/>
    <s v="zpellettf2@dailymotion.com"/>
    <s v="United States"/>
    <s v="Ara"/>
    <s v="M"/>
    <n v="2.5"/>
    <n v="25.874999999999996"/>
    <n v="103.49999999999999"/>
    <x v="2"/>
    <s v="Medium"/>
  </r>
  <r>
    <s v="OFN-49424-848"/>
    <x v="428"/>
    <s v="73346-85564-JB"/>
    <s v="R-L-2.5"/>
    <n v="2"/>
    <s v="Ilaire Sprakes"/>
    <s v="isprakesf3@spiegel.de"/>
    <s v="United States"/>
    <s v="Rob"/>
    <s v="L"/>
    <n v="2.5"/>
    <n v="27.484999999999996"/>
    <n v="54.969999999999992"/>
    <x v="0"/>
    <s v="Light"/>
  </r>
  <r>
    <s v="NFA-03411-746"/>
    <x v="383"/>
    <s v="07476-13102-NJ"/>
    <s v="A-L-0.5"/>
    <n v="2"/>
    <s v="Heda Fromant"/>
    <s v="hfromantf4@ucsd.edu"/>
    <s v="United States"/>
    <s v="Ara"/>
    <s v="L"/>
    <n v="0.5"/>
    <n v="7.77"/>
    <n v="15.54"/>
    <x v="2"/>
    <s v="Light"/>
  </r>
  <r>
    <s v="CYM-74988-450"/>
    <x v="156"/>
    <s v="87223-37422-SK"/>
    <s v="L-D-0.2"/>
    <n v="4"/>
    <s v="Rufus Flear"/>
    <s v="rflearf5@artisteer.com"/>
    <s v="United Kingdom"/>
    <s v="Lib"/>
    <s v="D"/>
    <n v="0.2"/>
    <n v="3.8849999999999998"/>
    <n v="15.54"/>
    <x v="3"/>
    <s v="Dark"/>
  </r>
  <r>
    <s v="WTV-24996-658"/>
    <x v="429"/>
    <s v="57837-15577-YK"/>
    <s v="E-D-2.5"/>
    <n v="3"/>
    <s v="Dom Milella"/>
    <s v=""/>
    <s v="Ireland"/>
    <s v="Exc"/>
    <s v="D"/>
    <n v="2.5"/>
    <n v="27.945"/>
    <n v="83.835000000000008"/>
    <x v="1"/>
    <s v="Dark"/>
  </r>
  <r>
    <s v="DSL-69915-544"/>
    <x v="103"/>
    <s v="10142-55267-YO"/>
    <s v="R-L-0.2"/>
    <n v="3"/>
    <s v="Wilek Lightollers"/>
    <s v="wlightollersf9@baidu.com"/>
    <s v="United States"/>
    <s v="Rob"/>
    <s v="L"/>
    <n v="0.2"/>
    <n v="3.5849999999999995"/>
    <n v="10.754999999999999"/>
    <x v="0"/>
    <s v="Light"/>
  </r>
  <r>
    <s v="NBT-35757-542"/>
    <x v="361"/>
    <s v="73647-66148-VM"/>
    <s v="E-L-0.2"/>
    <n v="3"/>
    <s v="Bette-ann Munden"/>
    <s v="bmundenf8@elpais.com"/>
    <s v="United States"/>
    <s v="Exc"/>
    <s v="L"/>
    <n v="0.2"/>
    <n v="4.4550000000000001"/>
    <n v="13.365"/>
    <x v="1"/>
    <s v="Light"/>
  </r>
  <r>
    <s v="OYU-25085-528"/>
    <x v="120"/>
    <s v="10142-55267-YO"/>
    <s v="E-L-0.2"/>
    <n v="4"/>
    <s v="Wilek Lightollers"/>
    <s v="wlightollersf9@baidu.com"/>
    <s v="United States"/>
    <s v="Exc"/>
    <s v="L"/>
    <n v="0.2"/>
    <n v="4.4550000000000001"/>
    <n v="17.82"/>
    <x v="1"/>
    <s v="Light"/>
  </r>
  <r>
    <s v="XCG-07109-195"/>
    <x v="430"/>
    <s v="92976-19453-DT"/>
    <s v="L-D-0.2"/>
    <n v="6"/>
    <s v="Nick Brakespear"/>
    <s v="nbrakespearfa@rediff.com"/>
    <s v="United States"/>
    <s v="Lib"/>
    <s v="D"/>
    <n v="0.2"/>
    <n v="3.8849999999999998"/>
    <n v="23.31"/>
    <x v="3"/>
    <s v="Dark"/>
  </r>
  <r>
    <s v="YZA-25234-630"/>
    <x v="125"/>
    <s v="89757-51438-HX"/>
    <s v="E-D-0.2"/>
    <n v="2"/>
    <s v="Malynda Glawsop"/>
    <s v="mglawsopfb@reverbnation.com"/>
    <s v="United States"/>
    <s v="Exc"/>
    <s v="D"/>
    <n v="0.2"/>
    <n v="3.645"/>
    <n v="7.29"/>
    <x v="1"/>
    <s v="Dark"/>
  </r>
  <r>
    <s v="OKU-29966-417"/>
    <x v="431"/>
    <s v="76192-13390-HZ"/>
    <s v="E-L-0.2"/>
    <n v="4"/>
    <s v="Granville Alberts"/>
    <s v="galbertsfc@etsy.com"/>
    <s v="United Kingdom"/>
    <s v="Exc"/>
    <s v="L"/>
    <n v="0.2"/>
    <n v="4.4550000000000001"/>
    <n v="17.82"/>
    <x v="1"/>
    <s v="Light"/>
  </r>
  <r>
    <s v="MEX-29350-659"/>
    <x v="40"/>
    <s v="02009-87294-SY"/>
    <s v="E-M-1"/>
    <n v="5"/>
    <s v="Vasily Polglase"/>
    <s v="vpolglasefd@about.me"/>
    <s v="United States"/>
    <s v="Exc"/>
    <s v="M"/>
    <n v="1"/>
    <n v="13.75"/>
    <n v="68.75"/>
    <x v="1"/>
    <s v="Medium"/>
  </r>
  <r>
    <s v="NOY-99738-977"/>
    <x v="432"/>
    <s v="82872-34456-LJ"/>
    <s v="R-L-2.5"/>
    <n v="2"/>
    <s v="Madelaine Sharples"/>
    <s v=""/>
    <s v="United Kingdom"/>
    <s v="Rob"/>
    <s v="L"/>
    <n v="2.5"/>
    <n v="27.484999999999996"/>
    <n v="54.969999999999992"/>
    <x v="0"/>
    <s v="Light"/>
  </r>
  <r>
    <s v="TCR-01064-030"/>
    <x v="254"/>
    <s v="13181-04387-LI"/>
    <s v="E-M-1"/>
    <n v="6"/>
    <s v="Sigfrid Busch"/>
    <s v="sbuschff@so-net.ne.jp"/>
    <s v="Ireland"/>
    <s v="Exc"/>
    <s v="M"/>
    <n v="1"/>
    <n v="13.75"/>
    <n v="82.5"/>
    <x v="1"/>
    <s v="Medium"/>
  </r>
  <r>
    <s v="YUL-42750-776"/>
    <x v="219"/>
    <s v="24845-36117-TI"/>
    <s v="L-M-0.2"/>
    <n v="2"/>
    <s v="Cissiee Raisbeck"/>
    <s v="craisbeckfg@webnode.com"/>
    <s v="United States"/>
    <s v="Lib"/>
    <s v="M"/>
    <n v="0.2"/>
    <n v="4.3650000000000002"/>
    <n v="8.73"/>
    <x v="3"/>
    <s v="Medium"/>
  </r>
  <r>
    <s v="XQJ-86887-506"/>
    <x v="433"/>
    <s v="66458-91190-YC"/>
    <s v="E-L-1"/>
    <n v="4"/>
    <s v="Marja Urion"/>
    <s v="murione5@alexa.com"/>
    <s v="Ireland"/>
    <s v="Exc"/>
    <s v="L"/>
    <n v="1"/>
    <n v="14.85"/>
    <n v="59.4"/>
    <x v="1"/>
    <s v="Light"/>
  </r>
  <r>
    <s v="CUN-90044-279"/>
    <x v="434"/>
    <s v="86646-65810-TD"/>
    <s v="L-D-0.2"/>
    <n v="4"/>
    <s v="Kenton Wetherick"/>
    <s v=""/>
    <s v="United States"/>
    <s v="Lib"/>
    <s v="D"/>
    <n v="0.2"/>
    <n v="3.8849999999999998"/>
    <n v="15.54"/>
    <x v="3"/>
    <s v="Dark"/>
  </r>
  <r>
    <s v="ICC-73030-502"/>
    <x v="435"/>
    <s v="59480-02795-IU"/>
    <s v="A-L-1"/>
    <n v="3"/>
    <s v="Reamonn Aynold"/>
    <s v="raynoldfj@ustream.tv"/>
    <s v="United States"/>
    <s v="Ara"/>
    <s v="L"/>
    <n v="1"/>
    <n v="12.95"/>
    <n v="38.849999999999994"/>
    <x v="2"/>
    <s v="Light"/>
  </r>
  <r>
    <s v="ADP-04506-084"/>
    <x v="436"/>
    <s v="61809-87758-LJ"/>
    <s v="E-M-2.5"/>
    <n v="6"/>
    <s v="Hatty Dovydenas"/>
    <s v=""/>
    <s v="United States"/>
    <s v="Exc"/>
    <s v="M"/>
    <n v="2.5"/>
    <n v="31.624999999999996"/>
    <n v="189.74999999999997"/>
    <x v="1"/>
    <s v="Medium"/>
  </r>
  <r>
    <s v="PNU-22150-408"/>
    <x v="437"/>
    <s v="77408-43873-RS"/>
    <s v="A-D-0.2"/>
    <n v="6"/>
    <s v="Nathaniel Bloxland"/>
    <s v=""/>
    <s v="Ireland"/>
    <s v="Ara"/>
    <s v="D"/>
    <n v="0.2"/>
    <n v="2.9849999999999999"/>
    <n v="17.91"/>
    <x v="2"/>
    <s v="Dark"/>
  </r>
  <r>
    <s v="VSQ-07182-513"/>
    <x v="438"/>
    <s v="18366-65239-WF"/>
    <s v="L-L-0.2"/>
    <n v="6"/>
    <s v="Brendan Grece"/>
    <s v="bgrecefm@naver.com"/>
    <s v="United Kingdom"/>
    <s v="Lib"/>
    <s v="L"/>
    <n v="0.2"/>
    <n v="4.7549999999999999"/>
    <n v="28.53"/>
    <x v="3"/>
    <s v="Light"/>
  </r>
  <r>
    <s v="SPF-31673-217"/>
    <x v="439"/>
    <s v="19485-98072-PS"/>
    <s v="E-M-1"/>
    <n v="6"/>
    <s v="Don Flintiff"/>
    <s v="dflintiffg1@e-recht24.de"/>
    <s v="United Kingdom"/>
    <s v="Exc"/>
    <s v="M"/>
    <n v="1"/>
    <n v="13.75"/>
    <n v="82.5"/>
    <x v="1"/>
    <s v="Medium"/>
  </r>
  <r>
    <s v="NEX-63825-598"/>
    <x v="175"/>
    <s v="72072-33025-SD"/>
    <s v="R-L-0.5"/>
    <n v="2"/>
    <s v="Abbe Thys"/>
    <s v="athysfo@cdc.gov"/>
    <s v="United States"/>
    <s v="Rob"/>
    <s v="L"/>
    <n v="0.5"/>
    <n v="7.169999999999999"/>
    <n v="14.339999999999998"/>
    <x v="0"/>
    <s v="Light"/>
  </r>
  <r>
    <s v="XPG-66112-335"/>
    <x v="440"/>
    <s v="58118-22461-GC"/>
    <s v="R-D-2.5"/>
    <n v="4"/>
    <s v="Jackquelin Chugg"/>
    <s v="jchuggfp@about.me"/>
    <s v="United States"/>
    <s v="Rob"/>
    <s v="D"/>
    <n v="2.5"/>
    <n v="20.584999999999997"/>
    <n v="82.339999999999989"/>
    <x v="0"/>
    <s v="Dark"/>
  </r>
  <r>
    <s v="NSQ-72210-345"/>
    <x v="441"/>
    <s v="90940-63327-DJ"/>
    <s v="A-M-0.2"/>
    <n v="6"/>
    <s v="Audra Kelston"/>
    <s v="akelstonfq@sakura.ne.jp"/>
    <s v="United States"/>
    <s v="Ara"/>
    <s v="M"/>
    <n v="0.2"/>
    <n v="3.375"/>
    <n v="20.25"/>
    <x v="2"/>
    <s v="Medium"/>
  </r>
  <r>
    <s v="XRR-28376-277"/>
    <x v="442"/>
    <s v="64481-42546-II"/>
    <s v="R-L-2.5"/>
    <n v="6"/>
    <s v="Elvina Angel"/>
    <s v=""/>
    <s v="Ireland"/>
    <s v="Rob"/>
    <s v="L"/>
    <n v="2.5"/>
    <n v="27.484999999999996"/>
    <n v="164.90999999999997"/>
    <x v="0"/>
    <s v="Light"/>
  </r>
  <r>
    <s v="WHQ-25197-475"/>
    <x v="443"/>
    <s v="27536-28463-NJ"/>
    <s v="L-L-0.2"/>
    <n v="4"/>
    <s v="Claiborne Mottram"/>
    <s v="cmottramfs@harvard.edu"/>
    <s v="United States"/>
    <s v="Lib"/>
    <s v="L"/>
    <n v="0.2"/>
    <n v="4.7549999999999999"/>
    <n v="19.02"/>
    <x v="3"/>
    <s v="Light"/>
  </r>
  <r>
    <s v="HMB-30634-745"/>
    <x v="216"/>
    <s v="19485-98072-PS"/>
    <s v="A-D-2.5"/>
    <n v="6"/>
    <s v="Don Flintiff"/>
    <s v="dflintiffg1@e-recht24.de"/>
    <s v="United Kingdom"/>
    <s v="Ara"/>
    <s v="D"/>
    <n v="2.5"/>
    <n v="22.884999999999998"/>
    <n v="137.31"/>
    <x v="2"/>
    <s v="Dark"/>
  </r>
  <r>
    <s v="XTL-68000-371"/>
    <x v="444"/>
    <s v="70140-82812-KD"/>
    <s v="A-M-0.5"/>
    <n v="4"/>
    <s v="Donalt Sangwin"/>
    <s v="dsangwinfu@weebly.com"/>
    <s v="United States"/>
    <s v="Ara"/>
    <s v="M"/>
    <n v="0.5"/>
    <n v="6.75"/>
    <n v="27"/>
    <x v="2"/>
    <s v="Medium"/>
  </r>
  <r>
    <s v="YES-51109-625"/>
    <x v="37"/>
    <s v="91895-55605-LS"/>
    <s v="E-L-0.5"/>
    <n v="4"/>
    <s v="Elizabet Aizikowitz"/>
    <s v="eaizikowitzfv@virginia.edu"/>
    <s v="United Kingdom"/>
    <s v="Exc"/>
    <s v="L"/>
    <n v="0.5"/>
    <n v="8.91"/>
    <n v="35.64"/>
    <x v="1"/>
    <s v="Light"/>
  </r>
  <r>
    <s v="EAY-89850-211"/>
    <x v="445"/>
    <s v="43155-71724-XP"/>
    <s v="A-D-0.2"/>
    <n v="2"/>
    <s v="Herbie Peppard"/>
    <s v=""/>
    <s v="United States"/>
    <s v="Ara"/>
    <s v="D"/>
    <n v="0.2"/>
    <n v="2.9849999999999999"/>
    <n v="5.97"/>
    <x v="2"/>
    <s v="Dark"/>
  </r>
  <r>
    <s v="IOQ-84840-827"/>
    <x v="446"/>
    <s v="32038-81174-JF"/>
    <s v="A-M-1"/>
    <n v="6"/>
    <s v="Cornie Venour"/>
    <s v="cvenourfx@ask.com"/>
    <s v="United States"/>
    <s v="Ara"/>
    <s v="M"/>
    <n v="1"/>
    <n v="11.25"/>
    <n v="67.5"/>
    <x v="2"/>
    <s v="Medium"/>
  </r>
  <r>
    <s v="FBD-56220-430"/>
    <x v="245"/>
    <s v="59205-20324-NB"/>
    <s v="R-L-0.2"/>
    <n v="6"/>
    <s v="Maggy Harby"/>
    <s v="mharbyfy@163.com"/>
    <s v="United States"/>
    <s v="Rob"/>
    <s v="L"/>
    <n v="0.2"/>
    <n v="3.5849999999999995"/>
    <n v="21.509999999999998"/>
    <x v="0"/>
    <s v="Light"/>
  </r>
  <r>
    <s v="COV-52659-202"/>
    <x v="447"/>
    <s v="99899-54612-NX"/>
    <s v="L-M-2.5"/>
    <n v="2"/>
    <s v="Reggie Thickpenny"/>
    <s v="rthickpennyfz@cafepress.com"/>
    <s v="United States"/>
    <s v="Lib"/>
    <s v="M"/>
    <n v="2.5"/>
    <n v="33.464999999999996"/>
    <n v="66.929999999999993"/>
    <x v="3"/>
    <s v="Medium"/>
  </r>
  <r>
    <s v="YUO-76652-814"/>
    <x v="448"/>
    <s v="26248-84194-FI"/>
    <s v="A-D-0.2"/>
    <n v="6"/>
    <s v="Phyllys Ormerod"/>
    <s v="pormerodg0@redcross.org"/>
    <s v="United States"/>
    <s v="Ara"/>
    <s v="D"/>
    <n v="0.2"/>
    <n v="2.9849999999999999"/>
    <n v="17.91"/>
    <x v="2"/>
    <s v="Dark"/>
  </r>
  <r>
    <s v="PBT-36926-102"/>
    <x v="344"/>
    <s v="19485-98072-PS"/>
    <s v="L-M-1"/>
    <n v="4"/>
    <s v="Don Flintiff"/>
    <s v="dflintiffg1@e-recht24.de"/>
    <s v="United Kingdom"/>
    <s v="Lib"/>
    <s v="M"/>
    <n v="1"/>
    <n v="14.55"/>
    <n v="58.2"/>
    <x v="3"/>
    <s v="Medium"/>
  </r>
  <r>
    <s v="BLV-60087-454"/>
    <x v="152"/>
    <s v="84493-71314-WX"/>
    <s v="E-L-0.2"/>
    <n v="3"/>
    <s v="Tymon Zanetti"/>
    <s v="tzanettig2@gravatar.com"/>
    <s v="Ireland"/>
    <s v="Exc"/>
    <s v="L"/>
    <n v="0.2"/>
    <n v="4.4550000000000001"/>
    <n v="13.365"/>
    <x v="1"/>
    <s v="Light"/>
  </r>
  <r>
    <s v="BLV-60087-454"/>
    <x v="152"/>
    <s v="84493-71314-WX"/>
    <s v="A-M-0.5"/>
    <n v="5"/>
    <s v="Tymon Zanetti"/>
    <s v="tzanettig2@gravatar.com"/>
    <s v="Ireland"/>
    <s v="Ara"/>
    <s v="M"/>
    <n v="0.5"/>
    <n v="6.75"/>
    <n v="33.75"/>
    <x v="2"/>
    <s v="Medium"/>
  </r>
  <r>
    <s v="QYC-63914-195"/>
    <x v="449"/>
    <s v="39789-43945-IV"/>
    <s v="E-L-1"/>
    <n v="3"/>
    <s v="Reinaldos Kirtley"/>
    <s v="rkirtleyg4@hatena.ne.jp"/>
    <s v="United States"/>
    <s v="Exc"/>
    <s v="L"/>
    <n v="1"/>
    <n v="14.85"/>
    <n v="44.55"/>
    <x v="1"/>
    <s v="Light"/>
  </r>
  <r>
    <s v="OIB-77163-890"/>
    <x v="450"/>
    <s v="38972-89678-ZM"/>
    <s v="E-L-0.5"/>
    <n v="5"/>
    <s v="Carney Clemencet"/>
    <s v="cclemencetg5@weather.com"/>
    <s v="United Kingdom"/>
    <s v="Exc"/>
    <s v="L"/>
    <n v="0.5"/>
    <n v="8.91"/>
    <n v="44.55"/>
    <x v="1"/>
    <s v="Light"/>
  </r>
  <r>
    <s v="SGS-87525-238"/>
    <x v="451"/>
    <s v="91465-84526-IJ"/>
    <s v="E-D-1"/>
    <n v="5"/>
    <s v="Russell Donet"/>
    <s v="rdonetg6@oakley.com"/>
    <s v="United States"/>
    <s v="Exc"/>
    <s v="D"/>
    <n v="1"/>
    <n v="12.15"/>
    <n v="60.75"/>
    <x v="1"/>
    <s v="Dark"/>
  </r>
  <r>
    <s v="GQR-12490-152"/>
    <x v="83"/>
    <s v="22832-98538-RB"/>
    <s v="R-L-0.2"/>
    <n v="1"/>
    <s v="Sidney Gawen"/>
    <s v="sgaweng7@creativecommons.org"/>
    <s v="United States"/>
    <s v="Rob"/>
    <s v="L"/>
    <n v="0.2"/>
    <n v="3.5849999999999995"/>
    <n v="3.5849999999999995"/>
    <x v="0"/>
    <s v="Light"/>
  </r>
  <r>
    <s v="UOJ-28238-299"/>
    <x v="452"/>
    <s v="30844-91890-ZA"/>
    <s v="R-L-0.2"/>
    <n v="6"/>
    <s v="Rickey Readie"/>
    <s v="rreadieg8@guardian.co.uk"/>
    <s v="United States"/>
    <s v="Rob"/>
    <s v="L"/>
    <n v="0.2"/>
    <n v="3.5849999999999995"/>
    <n v="21.509999999999998"/>
    <x v="0"/>
    <s v="Light"/>
  </r>
  <r>
    <s v="ETD-58130-674"/>
    <x v="453"/>
    <s v="05325-97750-WP"/>
    <s v="E-M-0.5"/>
    <n v="2"/>
    <s v="Cody Verissimo"/>
    <s v="cverissimogh@theglobeandmail.com"/>
    <s v="United Kingdom"/>
    <s v="Exc"/>
    <s v="M"/>
    <n v="0.5"/>
    <n v="8.25"/>
    <n v="16.5"/>
    <x v="1"/>
    <s v="Medium"/>
  </r>
  <r>
    <s v="UPF-60123-025"/>
    <x v="454"/>
    <s v="88992-49081-AT"/>
    <s v="R-L-2.5"/>
    <n v="3"/>
    <s v="Zilvia Claisse"/>
    <s v=""/>
    <s v="United States"/>
    <s v="Rob"/>
    <s v="L"/>
    <n v="2.5"/>
    <n v="27.484999999999996"/>
    <n v="82.454999999999984"/>
    <x v="0"/>
    <s v="Light"/>
  </r>
  <r>
    <s v="NQS-01613-687"/>
    <x v="455"/>
    <s v="10204-31464-SA"/>
    <s v="L-D-0.5"/>
    <n v="1"/>
    <s v="Bar O' Mahony"/>
    <s v="bogb@elpais.com"/>
    <s v="United States"/>
    <s v="Lib"/>
    <s v="D"/>
    <n v="0.5"/>
    <n v="7.77"/>
    <n v="7.77"/>
    <x v="3"/>
    <s v="Dark"/>
  </r>
  <r>
    <s v="MGH-36050-573"/>
    <x v="456"/>
    <s v="75156-80911-YT"/>
    <s v="R-M-0.5"/>
    <n v="2"/>
    <s v="Valenka Stansbury"/>
    <s v="vstansburygc@unblog.fr"/>
    <s v="United States"/>
    <s v="Rob"/>
    <s v="M"/>
    <n v="0.5"/>
    <n v="5.97"/>
    <n v="11.94"/>
    <x v="0"/>
    <s v="Medium"/>
  </r>
  <r>
    <s v="UVF-59322-459"/>
    <x v="373"/>
    <s v="53971-49906-PZ"/>
    <s v="E-L-2.5"/>
    <n v="6"/>
    <s v="Daniel Heinonen"/>
    <s v="dheinonengd@printfriendly.com"/>
    <s v="United States"/>
    <s v="Exc"/>
    <s v="L"/>
    <n v="2.5"/>
    <n v="34.154999999999994"/>
    <n v="204.92999999999995"/>
    <x v="1"/>
    <s v="Light"/>
  </r>
  <r>
    <s v="VET-41158-896"/>
    <x v="457"/>
    <s v="10728-17633-ST"/>
    <s v="E-M-2.5"/>
    <n v="2"/>
    <s v="Jewelle Shenton"/>
    <s v="jshentonge@google.com.hk"/>
    <s v="United States"/>
    <s v="Exc"/>
    <s v="M"/>
    <n v="2.5"/>
    <n v="31.624999999999996"/>
    <n v="63.249999999999993"/>
    <x v="1"/>
    <s v="Medium"/>
  </r>
  <r>
    <s v="XYL-52196-459"/>
    <x v="458"/>
    <s v="13549-65017-VE"/>
    <s v="R-D-0.2"/>
    <n v="3"/>
    <s v="Jennifer Wilkisson"/>
    <s v="jwilkissongf@nba.com"/>
    <s v="United States"/>
    <s v="Rob"/>
    <s v="D"/>
    <n v="0.2"/>
    <n v="2.6849999999999996"/>
    <n v="8.0549999999999997"/>
    <x v="0"/>
    <s v="Dark"/>
  </r>
  <r>
    <s v="BPZ-51283-916"/>
    <x v="264"/>
    <s v="87688-42420-TO"/>
    <s v="A-M-2.5"/>
    <n v="2"/>
    <s v="Kylie Mowat"/>
    <s v=""/>
    <s v="United States"/>
    <s v="Ara"/>
    <s v="M"/>
    <n v="2.5"/>
    <n v="25.874999999999996"/>
    <n v="51.749999999999993"/>
    <x v="2"/>
    <s v="Medium"/>
  </r>
  <r>
    <s v="VQW-91903-926"/>
    <x v="459"/>
    <s v="05325-97750-WP"/>
    <s v="E-D-2.5"/>
    <n v="1"/>
    <s v="Cody Verissimo"/>
    <s v="cverissimogh@theglobeandmail.com"/>
    <s v="United Kingdom"/>
    <s v="Exc"/>
    <s v="D"/>
    <n v="2.5"/>
    <n v="27.945"/>
    <n v="27.945"/>
    <x v="1"/>
    <s v="Dark"/>
  </r>
  <r>
    <s v="OLF-77983-457"/>
    <x v="460"/>
    <s v="51901-35210-UI"/>
    <s v="A-L-2.5"/>
    <n v="2"/>
    <s v="Gabriel Starcks"/>
    <s v="gstarcksgi@abc.net.au"/>
    <s v="United States"/>
    <s v="Ara"/>
    <s v="L"/>
    <n v="2.5"/>
    <n v="29.784999999999997"/>
    <n v="59.569999999999993"/>
    <x v="2"/>
    <s v="Light"/>
  </r>
  <r>
    <s v="MVI-04946-827"/>
    <x v="461"/>
    <s v="62483-50867-OM"/>
    <s v="E-L-1"/>
    <n v="1"/>
    <s v="Darby Dummer"/>
    <s v=""/>
    <s v="United Kingdom"/>
    <s v="Exc"/>
    <s v="L"/>
    <n v="1"/>
    <n v="14.85"/>
    <n v="14.85"/>
    <x v="1"/>
    <s v="Light"/>
  </r>
  <r>
    <s v="UOG-94188-104"/>
    <x v="219"/>
    <s v="92753-50029-SD"/>
    <s v="A-M-0.5"/>
    <n v="5"/>
    <s v="Kienan Scholard"/>
    <s v="kscholardgk@sbwire.com"/>
    <s v="United States"/>
    <s v="Ara"/>
    <s v="M"/>
    <n v="0.5"/>
    <n v="6.75"/>
    <n v="33.75"/>
    <x v="2"/>
    <s v="Medium"/>
  </r>
  <r>
    <s v="DSN-15872-519"/>
    <x v="462"/>
    <s v="53809-98498-SN"/>
    <s v="L-L-2.5"/>
    <n v="4"/>
    <s v="Bo Kindley"/>
    <s v="bkindleygl@wikimedia.org"/>
    <s v="United States"/>
    <s v="Lib"/>
    <s v="L"/>
    <n v="2.5"/>
    <n v="36.454999999999998"/>
    <n v="145.82"/>
    <x v="3"/>
    <s v="Light"/>
  </r>
  <r>
    <s v="OUQ-73954-002"/>
    <x v="463"/>
    <s v="66308-13503-KD"/>
    <s v="R-M-0.2"/>
    <n v="4"/>
    <s v="Krissie Hammett"/>
    <s v="khammettgm@dmoz.org"/>
    <s v="United States"/>
    <s v="Rob"/>
    <s v="M"/>
    <n v="0.2"/>
    <n v="2.9849999999999999"/>
    <n v="11.94"/>
    <x v="0"/>
    <s v="Medium"/>
  </r>
  <r>
    <s v="LGL-16843-667"/>
    <x v="464"/>
    <s v="82458-87830-JE"/>
    <s v="A-D-0.2"/>
    <n v="4"/>
    <s v="Alisha Hulburt"/>
    <s v="ahulburtgn@fda.gov"/>
    <s v="United States"/>
    <s v="Ara"/>
    <s v="D"/>
    <n v="0.2"/>
    <n v="2.9849999999999999"/>
    <n v="11.94"/>
    <x v="2"/>
    <s v="Dark"/>
  </r>
  <r>
    <s v="TCC-89722-031"/>
    <x v="465"/>
    <s v="41611-34336-WT"/>
    <s v="L-D-0.5"/>
    <n v="1"/>
    <s v="Peyter Lauritzen"/>
    <s v="plauritzengo@photobucket.com"/>
    <s v="United States"/>
    <s v="Lib"/>
    <s v="D"/>
    <n v="0.5"/>
    <n v="7.77"/>
    <n v="7.77"/>
    <x v="3"/>
    <s v="Dark"/>
  </r>
  <r>
    <s v="TRA-79507-007"/>
    <x v="466"/>
    <s v="70089-27418-UJ"/>
    <s v="R-L-2.5"/>
    <n v="4"/>
    <s v="Aurelia Burgwin"/>
    <s v="aburgwingp@redcross.org"/>
    <s v="United States"/>
    <s v="Rob"/>
    <s v="L"/>
    <n v="2.5"/>
    <n v="27.484999999999996"/>
    <n v="109.93999999999998"/>
    <x v="0"/>
    <s v="Light"/>
  </r>
  <r>
    <s v="MZJ-77284-941"/>
    <x v="467"/>
    <s v="99978-56910-BN"/>
    <s v="E-L-0.2"/>
    <n v="5"/>
    <s v="Emalee Rolin"/>
    <s v="erolingq@google.fr"/>
    <s v="United States"/>
    <s v="Exc"/>
    <s v="L"/>
    <n v="0.2"/>
    <n v="4.4550000000000001"/>
    <n v="22.274999999999999"/>
    <x v="1"/>
    <s v="Light"/>
  </r>
  <r>
    <s v="AXN-57779-891"/>
    <x v="468"/>
    <s v="09668-23340-IC"/>
    <s v="R-M-0.2"/>
    <n v="3"/>
    <s v="Donavon Fowle"/>
    <s v="dfowlegr@epa.gov"/>
    <s v="United States"/>
    <s v="Rob"/>
    <s v="M"/>
    <n v="0.2"/>
    <n v="2.9849999999999999"/>
    <n v="8.9550000000000001"/>
    <x v="0"/>
    <s v="Medium"/>
  </r>
  <r>
    <s v="PJB-15659-994"/>
    <x v="469"/>
    <s v="39457-62611-YK"/>
    <s v="L-D-2.5"/>
    <n v="4"/>
    <s v="Jorge Bettison"/>
    <s v=""/>
    <s v="Ireland"/>
    <s v="Lib"/>
    <s v="D"/>
    <n v="2.5"/>
    <n v="29.784999999999997"/>
    <n v="119.13999999999999"/>
    <x v="3"/>
    <s v="Dark"/>
  </r>
  <r>
    <s v="LTS-03470-353"/>
    <x v="470"/>
    <s v="90985-89807-RW"/>
    <s v="A-L-2.5"/>
    <n v="5"/>
    <s v="Wang Powlesland"/>
    <s v="wpowleslandgt@soundcloud.com"/>
    <s v="United States"/>
    <s v="Ara"/>
    <s v="L"/>
    <n v="2.5"/>
    <n v="29.784999999999997"/>
    <n v="148.92499999999998"/>
    <x v="2"/>
    <s v="Light"/>
  </r>
  <r>
    <s v="UMM-28497-689"/>
    <x v="471"/>
    <s v="05325-97750-WP"/>
    <s v="L-L-2.5"/>
    <n v="3"/>
    <s v="Cody Verissimo"/>
    <s v="cverissimogh@theglobeandmail.com"/>
    <s v="United Kingdom"/>
    <s v="Lib"/>
    <s v="L"/>
    <n v="2.5"/>
    <n v="36.454999999999998"/>
    <n v="109.36499999999999"/>
    <x v="3"/>
    <s v="Light"/>
  </r>
  <r>
    <s v="MJZ-93232-402"/>
    <x v="472"/>
    <s v="17816-67941-ZS"/>
    <s v="E-D-0.2"/>
    <n v="1"/>
    <s v="Laurence Ellingham"/>
    <s v="lellinghamgv@sciencedaily.com"/>
    <s v="United States"/>
    <s v="Exc"/>
    <s v="D"/>
    <n v="0.2"/>
    <n v="3.645"/>
    <n v="3.645"/>
    <x v="1"/>
    <s v="Dark"/>
  </r>
  <r>
    <s v="UHW-74617-126"/>
    <x v="173"/>
    <s v="90816-65619-LM"/>
    <s v="E-D-2.5"/>
    <n v="2"/>
    <s v="Billy Neiland"/>
    <s v=""/>
    <s v="United States"/>
    <s v="Exc"/>
    <s v="D"/>
    <n v="2.5"/>
    <n v="27.945"/>
    <n v="55.89"/>
    <x v="1"/>
    <s v="Dark"/>
  </r>
  <r>
    <s v="RIK-61730-794"/>
    <x v="473"/>
    <s v="69761-61146-KD"/>
    <s v="L-M-0.2"/>
    <n v="6"/>
    <s v="Ancell Fendt"/>
    <s v="afendtgx@forbes.com"/>
    <s v="United States"/>
    <s v="Lib"/>
    <s v="M"/>
    <n v="0.2"/>
    <n v="4.3650000000000002"/>
    <n v="26.19"/>
    <x v="3"/>
    <s v="Medium"/>
  </r>
  <r>
    <s v="IDJ-55379-750"/>
    <x v="474"/>
    <s v="24040-20817-QB"/>
    <s v="R-M-1"/>
    <n v="4"/>
    <s v="Angelia Cleyburn"/>
    <s v="acleyburngy@lycos.com"/>
    <s v="United States"/>
    <s v="Rob"/>
    <s v="M"/>
    <n v="1"/>
    <n v="9.9499999999999993"/>
    <n v="39.799999999999997"/>
    <x v="0"/>
    <s v="Medium"/>
  </r>
  <r>
    <s v="OHX-11953-965"/>
    <x v="475"/>
    <s v="19524-21432-XP"/>
    <s v="E-L-2.5"/>
    <n v="2"/>
    <s v="Temple Castiglione"/>
    <s v="tcastiglionegz@xing.com"/>
    <s v="United States"/>
    <s v="Exc"/>
    <s v="L"/>
    <n v="2.5"/>
    <n v="34.154999999999994"/>
    <n v="68.309999999999988"/>
    <x v="1"/>
    <s v="Light"/>
  </r>
  <r>
    <s v="TVV-42245-088"/>
    <x v="476"/>
    <s v="14398-43114-RV"/>
    <s v="A-M-0.2"/>
    <n v="4"/>
    <s v="Betti Lacasa"/>
    <s v=""/>
    <s v="Ireland"/>
    <s v="Ara"/>
    <s v="M"/>
    <n v="0.2"/>
    <n v="3.375"/>
    <n v="13.5"/>
    <x v="2"/>
    <s v="Medium"/>
  </r>
  <r>
    <s v="DYP-74337-787"/>
    <x v="431"/>
    <s v="41486-52502-QQ"/>
    <s v="R-M-0.5"/>
    <n v="1"/>
    <s v="Gunilla Lynch"/>
    <s v=""/>
    <s v="United States"/>
    <s v="Rob"/>
    <s v="M"/>
    <n v="0.5"/>
    <n v="5.97"/>
    <n v="5.97"/>
    <x v="0"/>
    <s v="Medium"/>
  </r>
  <r>
    <s v="OKA-93124-100"/>
    <x v="477"/>
    <s v="05325-97750-WP"/>
    <s v="R-M-0.5"/>
    <n v="5"/>
    <s v="Cody Verissimo"/>
    <s v="cverissimogh@theglobeandmail.com"/>
    <s v="United Kingdom"/>
    <s v="Rob"/>
    <s v="M"/>
    <n v="0.5"/>
    <n v="5.97"/>
    <n v="29.849999999999998"/>
    <x v="0"/>
    <s v="Medium"/>
  </r>
  <r>
    <s v="IXW-20780-268"/>
    <x v="478"/>
    <s v="20236-64364-QL"/>
    <s v="L-L-2.5"/>
    <n v="2"/>
    <s v="Shay Couronne"/>
    <s v="scouronneh3@mozilla.org"/>
    <s v="United States"/>
    <s v="Lib"/>
    <s v="L"/>
    <n v="2.5"/>
    <n v="36.454999999999998"/>
    <n v="72.91"/>
    <x v="3"/>
    <s v="Light"/>
  </r>
  <r>
    <s v="NGG-24006-937"/>
    <x v="45"/>
    <s v="29102-40100-TZ"/>
    <s v="E-M-2.5"/>
    <n v="4"/>
    <s v="Linus Flippelli"/>
    <s v="lflippellih4@github.io"/>
    <s v="United Kingdom"/>
    <s v="Exc"/>
    <s v="M"/>
    <n v="2.5"/>
    <n v="31.624999999999996"/>
    <n v="126.49999999999999"/>
    <x v="1"/>
    <s v="Medium"/>
  </r>
  <r>
    <s v="JZC-31180-557"/>
    <x v="444"/>
    <s v="09171-42203-EB"/>
    <s v="L-M-2.5"/>
    <n v="1"/>
    <s v="Rachelle Elizabeth"/>
    <s v="relizabethh5@live.com"/>
    <s v="United States"/>
    <s v="Lib"/>
    <s v="M"/>
    <n v="2.5"/>
    <n v="33.464999999999996"/>
    <n v="33.464999999999996"/>
    <x v="3"/>
    <s v="Medium"/>
  </r>
  <r>
    <s v="ZMU-63715-204"/>
    <x v="479"/>
    <s v="29060-75856-UI"/>
    <s v="E-D-1"/>
    <n v="6"/>
    <s v="Innis Renhard"/>
    <s v="irenhardh6@i2i.jp"/>
    <s v="United States"/>
    <s v="Exc"/>
    <s v="D"/>
    <n v="1"/>
    <n v="12.15"/>
    <n v="72.900000000000006"/>
    <x v="1"/>
    <s v="Dark"/>
  </r>
  <r>
    <s v="GND-08192-056"/>
    <x v="480"/>
    <s v="17088-16989-PL"/>
    <s v="L-D-0.5"/>
    <n v="2"/>
    <s v="Winne Roche"/>
    <s v="wrocheh7@xinhuanet.com"/>
    <s v="United States"/>
    <s v="Lib"/>
    <s v="D"/>
    <n v="0.5"/>
    <n v="7.77"/>
    <n v="15.54"/>
    <x v="3"/>
    <s v="Dark"/>
  </r>
  <r>
    <s v="RYY-38961-093"/>
    <x v="481"/>
    <s v="14756-18321-CL"/>
    <s v="A-M-0.2"/>
    <n v="6"/>
    <s v="Linn Alaway"/>
    <s v="lalawayhh@weather.com"/>
    <s v="United States"/>
    <s v="Ara"/>
    <s v="M"/>
    <n v="0.2"/>
    <n v="3.375"/>
    <n v="20.25"/>
    <x v="2"/>
    <s v="Medium"/>
  </r>
  <r>
    <s v="CVA-64996-969"/>
    <x v="478"/>
    <s v="13324-78688-MI"/>
    <s v="A-L-1"/>
    <n v="6"/>
    <s v="Cordy Odgaard"/>
    <s v="codgaardh9@nsw.gov.au"/>
    <s v="United States"/>
    <s v="Ara"/>
    <s v="L"/>
    <n v="1"/>
    <n v="12.95"/>
    <n v="77.699999999999989"/>
    <x v="2"/>
    <s v="Light"/>
  </r>
  <r>
    <s v="XTH-67276-442"/>
    <x v="482"/>
    <s v="73799-04749-BM"/>
    <s v="L-M-2.5"/>
    <n v="4"/>
    <s v="Bertine Byrd"/>
    <s v="bbyrdha@4shared.com"/>
    <s v="United States"/>
    <s v="Lib"/>
    <s v="M"/>
    <n v="2.5"/>
    <n v="33.464999999999996"/>
    <n v="133.85999999999999"/>
    <x v="3"/>
    <s v="Medium"/>
  </r>
  <r>
    <s v="PVU-02950-470"/>
    <x v="353"/>
    <s v="01927-46702-YT"/>
    <s v="E-D-1"/>
    <n v="1"/>
    <s v="Nelie Garnson"/>
    <s v=""/>
    <s v="United Kingdom"/>
    <s v="Exc"/>
    <s v="D"/>
    <n v="1"/>
    <n v="12.15"/>
    <n v="12.15"/>
    <x v="1"/>
    <s v="Dark"/>
  </r>
  <r>
    <s v="XSN-26809-910"/>
    <x v="199"/>
    <s v="80467-17137-TO"/>
    <s v="E-M-2.5"/>
    <n v="2"/>
    <s v="Dianne Chardin"/>
    <s v="dchardinhc@nhs.uk"/>
    <s v="Ireland"/>
    <s v="Exc"/>
    <s v="M"/>
    <n v="2.5"/>
    <n v="31.624999999999996"/>
    <n v="63.249999999999993"/>
    <x v="1"/>
    <s v="Medium"/>
  </r>
  <r>
    <s v="UDN-88321-005"/>
    <x v="372"/>
    <s v="14640-87215-BK"/>
    <s v="R-L-0.5"/>
    <n v="5"/>
    <s v="Hailee Radbone"/>
    <s v="hradbonehd@newsvine.com"/>
    <s v="United States"/>
    <s v="Rob"/>
    <s v="L"/>
    <n v="0.5"/>
    <n v="7.169999999999999"/>
    <n v="35.849999999999994"/>
    <x v="0"/>
    <s v="Light"/>
  </r>
  <r>
    <s v="EXP-21628-670"/>
    <x v="267"/>
    <s v="94447-35885-HK"/>
    <s v="A-M-2.5"/>
    <n v="3"/>
    <s v="Wallis Bernth"/>
    <s v="wbernthhe@miitbeian.gov.cn"/>
    <s v="United States"/>
    <s v="Ara"/>
    <s v="M"/>
    <n v="2.5"/>
    <n v="25.874999999999996"/>
    <n v="77.624999999999986"/>
    <x v="2"/>
    <s v="Medium"/>
  </r>
  <r>
    <s v="VGM-24161-361"/>
    <x v="480"/>
    <s v="71034-49694-CS"/>
    <s v="E-M-2.5"/>
    <n v="2"/>
    <s v="Byron Acarson"/>
    <s v="bacarsonhf@cnn.com"/>
    <s v="United States"/>
    <s v="Exc"/>
    <s v="M"/>
    <n v="2.5"/>
    <n v="31.624999999999996"/>
    <n v="63.249999999999993"/>
    <x v="1"/>
    <s v="Medium"/>
  </r>
  <r>
    <s v="PKN-19556-918"/>
    <x v="483"/>
    <s v="00445-42781-KX"/>
    <s v="E-L-0.2"/>
    <n v="6"/>
    <s v="Faunie Brigham"/>
    <s v="fbrighamhg@blog.com"/>
    <s v="Ireland"/>
    <s v="Exc"/>
    <s v="L"/>
    <n v="0.2"/>
    <n v="4.4550000000000001"/>
    <n v="26.73"/>
    <x v="1"/>
    <s v="Light"/>
  </r>
  <r>
    <s v="PKN-19556-918"/>
    <x v="483"/>
    <s v="00445-42781-KX"/>
    <s v="L-D-0.5"/>
    <n v="4"/>
    <s v="Faunie Brigham"/>
    <s v="fbrighamhg@blog.com"/>
    <s v="Ireland"/>
    <s v="Lib"/>
    <s v="D"/>
    <n v="0.5"/>
    <n v="7.77"/>
    <n v="31.08"/>
    <x v="3"/>
    <s v="Dark"/>
  </r>
  <r>
    <s v="PKN-19556-918"/>
    <x v="483"/>
    <s v="00445-42781-KX"/>
    <s v="A-D-0.2"/>
    <n v="1"/>
    <s v="Faunie Brigham"/>
    <s v="fbrighamhg@blog.com"/>
    <s v="Ireland"/>
    <s v="Ara"/>
    <s v="D"/>
    <n v="0.2"/>
    <n v="2.9849999999999999"/>
    <n v="2.9849999999999999"/>
    <x v="2"/>
    <s v="Dark"/>
  </r>
  <r>
    <s v="PKN-19556-918"/>
    <x v="483"/>
    <s v="00445-42781-KX"/>
    <s v="R-D-2.5"/>
    <n v="5"/>
    <s v="Faunie Brigham"/>
    <s v="fbrighamhg@blog.com"/>
    <s v="Ireland"/>
    <s v="Rob"/>
    <s v="D"/>
    <n v="2.5"/>
    <n v="20.584999999999997"/>
    <n v="102.92499999999998"/>
    <x v="0"/>
    <s v="Dark"/>
  </r>
  <r>
    <s v="DXQ-44537-297"/>
    <x v="484"/>
    <s v="96116-24737-LV"/>
    <s v="E-L-0.5"/>
    <n v="4"/>
    <s v="Marjorie Yoxen"/>
    <s v="myoxenhk@google.com"/>
    <s v="United States"/>
    <s v="Exc"/>
    <s v="L"/>
    <n v="0.5"/>
    <n v="8.91"/>
    <n v="35.64"/>
    <x v="1"/>
    <s v="Light"/>
  </r>
  <r>
    <s v="BPC-54727-307"/>
    <x v="485"/>
    <s v="18684-73088-YL"/>
    <s v="R-L-1"/>
    <n v="4"/>
    <s v="Gaspar McGavin"/>
    <s v="gmcgavinhl@histats.com"/>
    <s v="United States"/>
    <s v="Rob"/>
    <s v="L"/>
    <n v="1"/>
    <n v="11.95"/>
    <n v="47.8"/>
    <x v="0"/>
    <s v="Light"/>
  </r>
  <r>
    <s v="KSH-47717-456"/>
    <x v="486"/>
    <s v="74671-55639-TU"/>
    <s v="L-M-1"/>
    <n v="3"/>
    <s v="Lindy Uttermare"/>
    <s v="luttermarehm@engadget.com"/>
    <s v="United States"/>
    <s v="Lib"/>
    <s v="M"/>
    <n v="1"/>
    <n v="14.55"/>
    <n v="43.650000000000006"/>
    <x v="3"/>
    <s v="Medium"/>
  </r>
  <r>
    <s v="ANK-59436-446"/>
    <x v="487"/>
    <s v="17488-65879-XL"/>
    <s v="E-L-0.5"/>
    <n v="4"/>
    <s v="Eal D'Ambrogio"/>
    <s v="edambrogiohn@techcrunch.com"/>
    <s v="United States"/>
    <s v="Exc"/>
    <s v="L"/>
    <n v="0.5"/>
    <n v="8.91"/>
    <n v="35.64"/>
    <x v="1"/>
    <s v="Light"/>
  </r>
  <r>
    <s v="AYY-83051-752"/>
    <x v="488"/>
    <s v="46431-09298-OU"/>
    <s v="L-L-1"/>
    <n v="6"/>
    <s v="Carolee Winchcombe"/>
    <s v="cwinchcombeho@jiathis.com"/>
    <s v="United States"/>
    <s v="Lib"/>
    <s v="L"/>
    <n v="1"/>
    <n v="15.85"/>
    <n v="95.1"/>
    <x v="3"/>
    <s v="Light"/>
  </r>
  <r>
    <s v="CSW-59644-267"/>
    <x v="489"/>
    <s v="60378-26473-FE"/>
    <s v="E-M-2.5"/>
    <n v="1"/>
    <s v="Benedikta Paumier"/>
    <s v="bpaumierhp@umn.edu"/>
    <s v="Ireland"/>
    <s v="Exc"/>
    <s v="M"/>
    <n v="2.5"/>
    <n v="31.624999999999996"/>
    <n v="31.624999999999996"/>
    <x v="1"/>
    <s v="Medium"/>
  </r>
  <r>
    <s v="ITY-92466-909"/>
    <x v="162"/>
    <s v="34927-68586-ZV"/>
    <s v="A-M-2.5"/>
    <n v="3"/>
    <s v="Neville Piatto"/>
    <s v=""/>
    <s v="Ireland"/>
    <s v="Ara"/>
    <s v="M"/>
    <n v="2.5"/>
    <n v="25.874999999999996"/>
    <n v="77.624999999999986"/>
    <x v="2"/>
    <s v="Medium"/>
  </r>
  <r>
    <s v="IGW-04801-466"/>
    <x v="490"/>
    <s v="29051-27555-GD"/>
    <s v="L-D-0.2"/>
    <n v="1"/>
    <s v="Jeno Capey"/>
    <s v="jcapeyhr@bravesites.com"/>
    <s v="United States"/>
    <s v="Lib"/>
    <s v="D"/>
    <n v="0.2"/>
    <n v="3.8849999999999998"/>
    <n v="3.8849999999999998"/>
    <x v="3"/>
    <s v="Dark"/>
  </r>
  <r>
    <s v="LJN-34281-921"/>
    <x v="491"/>
    <s v="52143-35672-JF"/>
    <s v="R-L-2.5"/>
    <n v="5"/>
    <s v="Tuckie Mathonnet"/>
    <s v="tmathonneti0@google.co.jp"/>
    <s v="United States"/>
    <s v="Rob"/>
    <s v="L"/>
    <n v="2.5"/>
    <n v="27.484999999999996"/>
    <n v="137.42499999999998"/>
    <x v="0"/>
    <s v="Light"/>
  </r>
  <r>
    <s v="BWZ-46364-547"/>
    <x v="301"/>
    <s v="64918-67725-MN"/>
    <s v="R-L-1"/>
    <n v="3"/>
    <s v="Yardley Basill"/>
    <s v="ybasillht@theguardian.com"/>
    <s v="United States"/>
    <s v="Rob"/>
    <s v="L"/>
    <n v="1"/>
    <n v="11.95"/>
    <n v="35.849999999999994"/>
    <x v="0"/>
    <s v="Light"/>
  </r>
  <r>
    <s v="SBC-95710-706"/>
    <x v="194"/>
    <s v="85634-61759-ND"/>
    <s v="E-M-0.2"/>
    <n v="2"/>
    <s v="Maggy Baistow"/>
    <s v="mbaistowhu@i2i.jp"/>
    <s v="United Kingdom"/>
    <s v="Exc"/>
    <s v="M"/>
    <n v="0.2"/>
    <n v="4.125"/>
    <n v="8.25"/>
    <x v="1"/>
    <s v="Medium"/>
  </r>
  <r>
    <s v="WRN-55114-031"/>
    <x v="26"/>
    <s v="40180-22940-QB"/>
    <s v="E-L-2.5"/>
    <n v="3"/>
    <s v="Courtney Pallant"/>
    <s v="cpallanthv@typepad.com"/>
    <s v="United States"/>
    <s v="Exc"/>
    <s v="L"/>
    <n v="2.5"/>
    <n v="34.154999999999994"/>
    <n v="102.46499999999997"/>
    <x v="1"/>
    <s v="Light"/>
  </r>
  <r>
    <s v="TZU-64255-831"/>
    <x v="125"/>
    <s v="34666-76738-SQ"/>
    <s v="R-D-2.5"/>
    <n v="2"/>
    <s v="Marne Mingey"/>
    <s v=""/>
    <s v="United States"/>
    <s v="Rob"/>
    <s v="D"/>
    <n v="2.5"/>
    <n v="20.584999999999997"/>
    <n v="41.169999999999995"/>
    <x v="0"/>
    <s v="Dark"/>
  </r>
  <r>
    <s v="JVF-91003-729"/>
    <x v="492"/>
    <s v="98536-88616-FF"/>
    <s v="A-D-2.5"/>
    <n v="3"/>
    <s v="Denny O' Ronan"/>
    <s v="dohx@redcross.org"/>
    <s v="United States"/>
    <s v="Ara"/>
    <s v="D"/>
    <n v="2.5"/>
    <n v="22.884999999999998"/>
    <n v="68.655000000000001"/>
    <x v="2"/>
    <s v="Dark"/>
  </r>
  <r>
    <s v="MVB-22135-665"/>
    <x v="462"/>
    <s v="55621-06130-SA"/>
    <s v="A-D-1"/>
    <n v="1"/>
    <s v="Dottie Rallin"/>
    <s v="drallinhy@howstuffworks.com"/>
    <s v="United States"/>
    <s v="Ara"/>
    <s v="D"/>
    <n v="1"/>
    <n v="9.9499999999999993"/>
    <n v="9.9499999999999993"/>
    <x v="2"/>
    <s v="Dark"/>
  </r>
  <r>
    <s v="CKS-47815-571"/>
    <x v="493"/>
    <s v="45666-86771-EH"/>
    <s v="L-L-0.5"/>
    <n v="3"/>
    <s v="Ardith Chill"/>
    <s v="achillhz@epa.gov"/>
    <s v="United Kingdom"/>
    <s v="Lib"/>
    <s v="L"/>
    <n v="0.5"/>
    <n v="9.51"/>
    <n v="28.53"/>
    <x v="3"/>
    <s v="Light"/>
  </r>
  <r>
    <s v="OAW-17338-101"/>
    <x v="494"/>
    <s v="52143-35672-JF"/>
    <s v="R-D-0.2"/>
    <n v="6"/>
    <s v="Tuckie Mathonnet"/>
    <s v="tmathonneti0@google.co.jp"/>
    <s v="United States"/>
    <s v="Rob"/>
    <s v="D"/>
    <n v="0.2"/>
    <n v="2.6849999999999996"/>
    <n v="16.11"/>
    <x v="0"/>
    <s v="Dark"/>
  </r>
  <r>
    <s v="ALP-37623-536"/>
    <x v="495"/>
    <s v="24689-69376-XX"/>
    <s v="L-L-1"/>
    <n v="6"/>
    <s v="Charmane Denys"/>
    <s v="cdenysi1@is.gd"/>
    <s v="United Kingdom"/>
    <s v="Lib"/>
    <s v="L"/>
    <n v="1"/>
    <n v="15.85"/>
    <n v="95.1"/>
    <x v="3"/>
    <s v="Light"/>
  </r>
  <r>
    <s v="WMU-87639-108"/>
    <x v="496"/>
    <s v="71891-51101-VQ"/>
    <s v="R-D-0.5"/>
    <n v="1"/>
    <s v="Cecily Stebbings"/>
    <s v="cstebbingsi2@drupal.org"/>
    <s v="United States"/>
    <s v="Rob"/>
    <s v="D"/>
    <n v="0.5"/>
    <n v="5.3699999999999992"/>
    <n v="5.3699999999999992"/>
    <x v="0"/>
    <s v="Dark"/>
  </r>
  <r>
    <s v="USN-44968-231"/>
    <x v="497"/>
    <s v="71749-05400-CN"/>
    <s v="R-L-1"/>
    <n v="4"/>
    <s v="Giana Tonnesen"/>
    <s v=""/>
    <s v="United States"/>
    <s v="Rob"/>
    <s v="L"/>
    <n v="1"/>
    <n v="11.95"/>
    <n v="47.8"/>
    <x v="0"/>
    <s v="Light"/>
  </r>
  <r>
    <s v="YZG-20575-451"/>
    <x v="498"/>
    <s v="64845-00270-NO"/>
    <s v="L-L-1"/>
    <n v="4"/>
    <s v="Rhetta Zywicki"/>
    <s v="rzywickii4@ifeng.com"/>
    <s v="Ireland"/>
    <s v="Lib"/>
    <s v="L"/>
    <n v="1"/>
    <n v="15.85"/>
    <n v="63.4"/>
    <x v="3"/>
    <s v="Light"/>
  </r>
  <r>
    <s v="HTH-52867-812"/>
    <x v="382"/>
    <s v="29851-36402-UX"/>
    <s v="A-M-2.5"/>
    <n v="4"/>
    <s v="Almeria Burgett"/>
    <s v="aburgetti5@moonfruit.com"/>
    <s v="United States"/>
    <s v="Ara"/>
    <s v="M"/>
    <n v="2.5"/>
    <n v="25.874999999999996"/>
    <n v="103.49999999999999"/>
    <x v="2"/>
    <s v="Medium"/>
  </r>
  <r>
    <s v="FWU-44971-444"/>
    <x v="499"/>
    <s v="12190-25421-WM"/>
    <s v="A-D-2.5"/>
    <n v="3"/>
    <s v="Marvin Malloy"/>
    <s v="mmalloyi6@seattletimes.com"/>
    <s v="United States"/>
    <s v="Ara"/>
    <s v="D"/>
    <n v="2.5"/>
    <n v="22.884999999999998"/>
    <n v="68.655000000000001"/>
    <x v="2"/>
    <s v="Dark"/>
  </r>
  <r>
    <s v="EQI-82205-066"/>
    <x v="500"/>
    <s v="52316-30571-GD"/>
    <s v="R-M-2.5"/>
    <n v="2"/>
    <s v="Maxim McParland"/>
    <s v="mmcparlandi7@w3.org"/>
    <s v="United States"/>
    <s v="Rob"/>
    <s v="M"/>
    <n v="2.5"/>
    <n v="22.884999999999998"/>
    <n v="45.769999999999996"/>
    <x v="0"/>
    <s v="Medium"/>
  </r>
  <r>
    <s v="NAR-00747-074"/>
    <x v="501"/>
    <s v="23243-92649-RY"/>
    <s v="L-D-1"/>
    <n v="4"/>
    <s v="Sylas Jennaroy"/>
    <s v="sjennaroyi8@purevolume.com"/>
    <s v="United States"/>
    <s v="Lib"/>
    <s v="D"/>
    <n v="1"/>
    <n v="12.95"/>
    <n v="51.8"/>
    <x v="3"/>
    <s v="Dark"/>
  </r>
  <r>
    <s v="JYR-22052-185"/>
    <x v="502"/>
    <s v="39528-19971-OR"/>
    <s v="A-M-0.5"/>
    <n v="2"/>
    <s v="Wren Place"/>
    <s v="wplacei9@wsj.com"/>
    <s v="United States"/>
    <s v="Ara"/>
    <s v="M"/>
    <n v="0.5"/>
    <n v="6.75"/>
    <n v="13.5"/>
    <x v="2"/>
    <s v="Medium"/>
  </r>
  <r>
    <s v="XKO-54097-932"/>
    <x v="503"/>
    <s v="32743-78448-KT"/>
    <s v="E-M-0.5"/>
    <n v="3"/>
    <s v="Janella Millett"/>
    <s v="jmillettik@addtoany.com"/>
    <s v="United States"/>
    <s v="Exc"/>
    <s v="M"/>
    <n v="0.5"/>
    <n v="8.25"/>
    <n v="24.75"/>
    <x v="1"/>
    <s v="Medium"/>
  </r>
  <r>
    <s v="HXA-72415-025"/>
    <x v="504"/>
    <s v="93417-12322-YB"/>
    <s v="A-D-2.5"/>
    <n v="2"/>
    <s v="Dollie Gadsden"/>
    <s v="dgadsdenib@google.com.hk"/>
    <s v="Ireland"/>
    <s v="Ara"/>
    <s v="D"/>
    <n v="2.5"/>
    <n v="22.884999999999998"/>
    <n v="45.769999999999996"/>
    <x v="2"/>
    <s v="Dark"/>
  </r>
  <r>
    <s v="MJF-20065-335"/>
    <x v="497"/>
    <s v="56891-86662-UY"/>
    <s v="E-L-0.5"/>
    <n v="6"/>
    <s v="Val Wakelin"/>
    <s v="vwakelinic@unesco.org"/>
    <s v="United States"/>
    <s v="Exc"/>
    <s v="L"/>
    <n v="0.5"/>
    <n v="8.91"/>
    <n v="53.46"/>
    <x v="1"/>
    <s v="Light"/>
  </r>
  <r>
    <s v="GFI-83300-059"/>
    <x v="501"/>
    <s v="40414-26467-VE"/>
    <s v="A-M-0.2"/>
    <n v="6"/>
    <s v="Annie Campsall"/>
    <s v="acampsallid@zimbio.com"/>
    <s v="United States"/>
    <s v="Ara"/>
    <s v="M"/>
    <n v="0.2"/>
    <n v="3.375"/>
    <n v="20.25"/>
    <x v="2"/>
    <s v="Medium"/>
  </r>
  <r>
    <s v="WJR-51493-682"/>
    <x v="1"/>
    <s v="87858-83734-RK"/>
    <s v="L-D-2.5"/>
    <n v="5"/>
    <s v="Shermy Moseby"/>
    <s v="smosebyie@stanford.edu"/>
    <s v="United States"/>
    <s v="Lib"/>
    <s v="D"/>
    <n v="2.5"/>
    <n v="29.784999999999997"/>
    <n v="148.92499999999998"/>
    <x v="3"/>
    <s v="Dark"/>
  </r>
  <r>
    <s v="SHP-55648-472"/>
    <x v="505"/>
    <s v="46818-20198-GB"/>
    <s v="A-M-1"/>
    <n v="6"/>
    <s v="Corrie Wass"/>
    <s v="cwassif@prweb.com"/>
    <s v="United States"/>
    <s v="Ara"/>
    <s v="M"/>
    <n v="1"/>
    <n v="11.25"/>
    <n v="67.5"/>
    <x v="2"/>
    <s v="Medium"/>
  </r>
  <r>
    <s v="HYR-03455-684"/>
    <x v="506"/>
    <s v="29808-89098-XD"/>
    <s v="E-D-1"/>
    <n v="6"/>
    <s v="Ira Sjostrom"/>
    <s v="isjostromig@pbs.org"/>
    <s v="United States"/>
    <s v="Exc"/>
    <s v="D"/>
    <n v="1"/>
    <n v="12.15"/>
    <n v="72.900000000000006"/>
    <x v="1"/>
    <s v="Dark"/>
  </r>
  <r>
    <s v="HYR-03455-684"/>
    <x v="506"/>
    <s v="29808-89098-XD"/>
    <s v="L-D-0.2"/>
    <n v="2"/>
    <s v="Ira Sjostrom"/>
    <s v="isjostromig@pbs.org"/>
    <s v="United States"/>
    <s v="Lib"/>
    <s v="D"/>
    <n v="0.2"/>
    <n v="3.8849999999999998"/>
    <n v="7.77"/>
    <x v="3"/>
    <s v="Dark"/>
  </r>
  <r>
    <s v="HUG-52766-375"/>
    <x v="507"/>
    <s v="78786-77449-RQ"/>
    <s v="A-D-2.5"/>
    <n v="4"/>
    <s v="Jermaine Branchett"/>
    <s v="jbranchettii@bravesites.com"/>
    <s v="United States"/>
    <s v="Ara"/>
    <s v="D"/>
    <n v="2.5"/>
    <n v="22.884999999999998"/>
    <n v="91.539999999999992"/>
    <x v="2"/>
    <s v="Dark"/>
  </r>
  <r>
    <s v="DAH-46595-917"/>
    <x v="508"/>
    <s v="27878-42224-QF"/>
    <s v="A-D-1"/>
    <n v="6"/>
    <s v="Nissie Rudland"/>
    <s v="nrudlandij@blogs.com"/>
    <s v="Ireland"/>
    <s v="Ara"/>
    <s v="D"/>
    <n v="1"/>
    <n v="9.9499999999999993"/>
    <n v="59.699999999999996"/>
    <x v="2"/>
    <s v="Dark"/>
  </r>
  <r>
    <s v="VEM-79839-466"/>
    <x v="509"/>
    <s v="32743-78448-KT"/>
    <s v="R-L-2.5"/>
    <n v="5"/>
    <s v="Janella Millett"/>
    <s v="jmillettik@addtoany.com"/>
    <s v="United States"/>
    <s v="Rob"/>
    <s v="L"/>
    <n v="2.5"/>
    <n v="27.484999999999996"/>
    <n v="137.42499999999998"/>
    <x v="0"/>
    <s v="Light"/>
  </r>
  <r>
    <s v="OWH-11126-533"/>
    <x v="131"/>
    <s v="25331-13794-SB"/>
    <s v="L-M-2.5"/>
    <n v="2"/>
    <s v="Ferdie Tourry"/>
    <s v="ftourryil@google.de"/>
    <s v="United States"/>
    <s v="Lib"/>
    <s v="M"/>
    <n v="2.5"/>
    <n v="33.464999999999996"/>
    <n v="66.929999999999993"/>
    <x v="3"/>
    <s v="Medium"/>
  </r>
  <r>
    <s v="UMT-26130-151"/>
    <x v="510"/>
    <s v="55864-37682-GQ"/>
    <s v="L-M-0.2"/>
    <n v="3"/>
    <s v="Cecil Weatherall"/>
    <s v="cweatherallim@toplist.cz"/>
    <s v="United States"/>
    <s v="Lib"/>
    <s v="M"/>
    <n v="0.2"/>
    <n v="4.3650000000000002"/>
    <n v="13.095000000000001"/>
    <x v="3"/>
    <s v="Medium"/>
  </r>
  <r>
    <s v="JKA-27899-806"/>
    <x v="511"/>
    <s v="97005-25609-CQ"/>
    <s v="R-L-1"/>
    <n v="5"/>
    <s v="Gale Heindrick"/>
    <s v="gheindrickin@usda.gov"/>
    <s v="United States"/>
    <s v="Rob"/>
    <s v="L"/>
    <n v="1"/>
    <n v="11.95"/>
    <n v="59.75"/>
    <x v="0"/>
    <s v="Light"/>
  </r>
  <r>
    <s v="ULU-07744-724"/>
    <x v="512"/>
    <s v="94058-95794-IJ"/>
    <s v="L-M-0.5"/>
    <n v="5"/>
    <s v="Layne Imason"/>
    <s v="limasonio@discuz.net"/>
    <s v="United States"/>
    <s v="Lib"/>
    <s v="M"/>
    <n v="0.5"/>
    <n v="8.73"/>
    <n v="43.650000000000006"/>
    <x v="3"/>
    <s v="Medium"/>
  </r>
  <r>
    <s v="NOM-56457-507"/>
    <x v="513"/>
    <s v="40214-03678-GU"/>
    <s v="E-M-1"/>
    <n v="6"/>
    <s v="Hazel Saill"/>
    <s v="hsaillip@odnoklassniki.ru"/>
    <s v="United States"/>
    <s v="Exc"/>
    <s v="M"/>
    <n v="1"/>
    <n v="13.75"/>
    <n v="82.5"/>
    <x v="1"/>
    <s v="Medium"/>
  </r>
  <r>
    <s v="NZN-71683-705"/>
    <x v="514"/>
    <s v="04921-85445-SL"/>
    <s v="A-L-2.5"/>
    <n v="6"/>
    <s v="Hermann Larvor"/>
    <s v="hlarvoriq@last.fm"/>
    <s v="United States"/>
    <s v="Ara"/>
    <s v="L"/>
    <n v="2.5"/>
    <n v="29.784999999999997"/>
    <n v="178.70999999999998"/>
    <x v="2"/>
    <s v="Light"/>
  </r>
  <r>
    <s v="WMA-34232-850"/>
    <x v="7"/>
    <s v="53386-94266-LJ"/>
    <s v="L-D-2.5"/>
    <n v="4"/>
    <s v="Terri Lyford"/>
    <s v=""/>
    <s v="United States"/>
    <s v="Lib"/>
    <s v="D"/>
    <n v="2.5"/>
    <n v="29.784999999999997"/>
    <n v="119.13999999999999"/>
    <x v="3"/>
    <s v="Dark"/>
  </r>
  <r>
    <s v="EZL-27919-704"/>
    <x v="481"/>
    <s v="49480-85909-DG"/>
    <s v="L-L-0.5"/>
    <n v="5"/>
    <s v="Gabey Cogan"/>
    <s v=""/>
    <s v="United States"/>
    <s v="Lib"/>
    <s v="L"/>
    <n v="0.5"/>
    <n v="9.51"/>
    <n v="47.55"/>
    <x v="3"/>
    <s v="Light"/>
  </r>
  <r>
    <s v="ZYU-11345-774"/>
    <x v="515"/>
    <s v="18293-78136-MN"/>
    <s v="L-M-0.5"/>
    <n v="5"/>
    <s v="Charin Penwarden"/>
    <s v="cpenwardenit@mlb.com"/>
    <s v="Ireland"/>
    <s v="Lib"/>
    <s v="M"/>
    <n v="0.5"/>
    <n v="8.73"/>
    <n v="43.650000000000006"/>
    <x v="3"/>
    <s v="Medium"/>
  </r>
  <r>
    <s v="CPW-34587-459"/>
    <x v="516"/>
    <s v="84641-67384-TD"/>
    <s v="A-L-2.5"/>
    <n v="6"/>
    <s v="Milty Middis"/>
    <s v="mmiddisiu@dmoz.org"/>
    <s v="United States"/>
    <s v="Ara"/>
    <s v="L"/>
    <n v="2.5"/>
    <n v="29.784999999999997"/>
    <n v="178.70999999999998"/>
    <x v="2"/>
    <s v="Light"/>
  </r>
  <r>
    <s v="NQZ-82067-394"/>
    <x v="517"/>
    <s v="72320-29738-EB"/>
    <s v="R-L-2.5"/>
    <n v="1"/>
    <s v="Adrianne Vairow"/>
    <s v="avairowiv@studiopress.com"/>
    <s v="United Kingdom"/>
    <s v="Rob"/>
    <s v="L"/>
    <n v="2.5"/>
    <n v="27.484999999999996"/>
    <n v="27.484999999999996"/>
    <x v="0"/>
    <s v="Light"/>
  </r>
  <r>
    <s v="JBW-95055-851"/>
    <x v="518"/>
    <s v="47355-97488-XS"/>
    <s v="A-M-1"/>
    <n v="5"/>
    <s v="Anjanette Goldie"/>
    <s v="agoldieiw@goo.gl"/>
    <s v="United States"/>
    <s v="Ara"/>
    <s v="M"/>
    <n v="1"/>
    <n v="11.25"/>
    <n v="56.25"/>
    <x v="2"/>
    <s v="Medium"/>
  </r>
  <r>
    <s v="AHY-20324-088"/>
    <x v="519"/>
    <s v="63499-24884-PP"/>
    <s v="L-L-0.2"/>
    <n v="2"/>
    <s v="Nicky Ayris"/>
    <s v="nayrisix@t-online.de"/>
    <s v="United Kingdom"/>
    <s v="Lib"/>
    <s v="L"/>
    <n v="0.2"/>
    <n v="4.7549999999999999"/>
    <n v="9.51"/>
    <x v="3"/>
    <s v="Light"/>
  </r>
  <r>
    <s v="ZSL-66684-103"/>
    <x v="520"/>
    <s v="39193-51770-FM"/>
    <s v="E-M-0.2"/>
    <n v="2"/>
    <s v="Laryssa Benediktovich"/>
    <s v="lbenediktovichiy@wunderground.com"/>
    <s v="United States"/>
    <s v="Exc"/>
    <s v="M"/>
    <n v="0.2"/>
    <n v="4.125"/>
    <n v="8.25"/>
    <x v="1"/>
    <s v="Medium"/>
  </r>
  <r>
    <s v="WNE-73911-475"/>
    <x v="521"/>
    <s v="61323-91967-GG"/>
    <s v="L-D-0.5"/>
    <n v="6"/>
    <s v="Theo Jacobovitz"/>
    <s v="tjacobovitziz@cbc.ca"/>
    <s v="United States"/>
    <s v="Lib"/>
    <s v="D"/>
    <n v="0.5"/>
    <n v="7.77"/>
    <n v="46.62"/>
    <x v="3"/>
    <s v="Dark"/>
  </r>
  <r>
    <s v="EZB-68383-559"/>
    <x v="418"/>
    <s v="90123-01967-KS"/>
    <s v="R-L-1"/>
    <n v="6"/>
    <s v="Becca Ableson"/>
    <s v=""/>
    <s v="United States"/>
    <s v="Rob"/>
    <s v="L"/>
    <n v="1"/>
    <n v="11.95"/>
    <n v="71.699999999999989"/>
    <x v="0"/>
    <s v="Light"/>
  </r>
  <r>
    <s v="OVO-01283-090"/>
    <x v="122"/>
    <s v="15958-25089-OS"/>
    <s v="L-L-2.5"/>
    <n v="2"/>
    <s v="Jeno Druitt"/>
    <s v="jdruittj1@feedburner.com"/>
    <s v="United States"/>
    <s v="Lib"/>
    <s v="L"/>
    <n v="2.5"/>
    <n v="36.454999999999998"/>
    <n v="72.91"/>
    <x v="3"/>
    <s v="Light"/>
  </r>
  <r>
    <s v="TXH-78646-919"/>
    <x v="423"/>
    <s v="98430-37820-UV"/>
    <s v="R-D-0.2"/>
    <n v="3"/>
    <s v="Deonne Shortall"/>
    <s v="dshortallj2@wikipedia.org"/>
    <s v="United States"/>
    <s v="Rob"/>
    <s v="D"/>
    <n v="0.2"/>
    <n v="2.6849999999999996"/>
    <n v="8.0549999999999997"/>
    <x v="0"/>
    <s v="Dark"/>
  </r>
  <r>
    <s v="CYZ-37122-164"/>
    <x v="463"/>
    <s v="21798-04171-XC"/>
    <s v="E-M-0.5"/>
    <n v="2"/>
    <s v="Wilton Cottier"/>
    <s v="wcottierj3@cafepress.com"/>
    <s v="United States"/>
    <s v="Exc"/>
    <s v="M"/>
    <n v="0.5"/>
    <n v="8.25"/>
    <n v="16.5"/>
    <x v="1"/>
    <s v="Medium"/>
  </r>
  <r>
    <s v="AGQ-06534-750"/>
    <x v="273"/>
    <s v="52798-46508-HP"/>
    <s v="A-L-1"/>
    <n v="5"/>
    <s v="Kevan Grinsted"/>
    <s v="kgrinstedj4@google.com.br"/>
    <s v="Ireland"/>
    <s v="Ara"/>
    <s v="L"/>
    <n v="1"/>
    <n v="12.95"/>
    <n v="64.75"/>
    <x v="2"/>
    <s v="Light"/>
  </r>
  <r>
    <s v="QVL-32245-818"/>
    <x v="522"/>
    <s v="46478-42970-EM"/>
    <s v="A-M-0.5"/>
    <n v="5"/>
    <s v="Dionne Skyner"/>
    <s v="dskynerj5@hubpages.com"/>
    <s v="United States"/>
    <s v="Ara"/>
    <s v="M"/>
    <n v="0.5"/>
    <n v="6.75"/>
    <n v="33.75"/>
    <x v="2"/>
    <s v="Medium"/>
  </r>
  <r>
    <s v="LTD-96842-834"/>
    <x v="523"/>
    <s v="00246-15080-LE"/>
    <s v="L-D-2.5"/>
    <n v="6"/>
    <s v="Francesco Dressel"/>
    <s v=""/>
    <s v="United States"/>
    <s v="Lib"/>
    <s v="D"/>
    <n v="2.5"/>
    <n v="29.784999999999997"/>
    <n v="178.70999999999998"/>
    <x v="3"/>
    <s v="Dark"/>
  </r>
  <r>
    <s v="SEC-91807-425"/>
    <x v="260"/>
    <s v="94091-86957-HX"/>
    <s v="A-M-1"/>
    <n v="2"/>
    <s v="Jimmy Dymoke"/>
    <s v="jdymokeje@prnewswire.com"/>
    <s v="Ireland"/>
    <s v="Ara"/>
    <s v="M"/>
    <n v="1"/>
    <n v="11.25"/>
    <n v="22.5"/>
    <x v="2"/>
    <s v="Medium"/>
  </r>
  <r>
    <s v="MHM-44857-599"/>
    <x v="331"/>
    <s v="26295-44907-DK"/>
    <s v="L-D-1"/>
    <n v="1"/>
    <s v="Ambrosio Weinmann"/>
    <s v="aweinmannj8@shinystat.com"/>
    <s v="United States"/>
    <s v="Lib"/>
    <s v="D"/>
    <n v="1"/>
    <n v="12.95"/>
    <n v="12.95"/>
    <x v="3"/>
    <s v="Dark"/>
  </r>
  <r>
    <s v="KGC-95046-911"/>
    <x v="524"/>
    <s v="95351-96177-QV"/>
    <s v="A-M-2.5"/>
    <n v="2"/>
    <s v="Elden Andriessen"/>
    <s v="eandriessenj9@europa.eu"/>
    <s v="United States"/>
    <s v="Ara"/>
    <s v="M"/>
    <n v="2.5"/>
    <n v="25.874999999999996"/>
    <n v="51.749999999999993"/>
    <x v="2"/>
    <s v="Medium"/>
  </r>
  <r>
    <s v="RZC-75150-413"/>
    <x v="525"/>
    <s v="92204-96636-BS"/>
    <s v="E-D-0.5"/>
    <n v="5"/>
    <s v="Roxie Deaconson"/>
    <s v="rdeaconsonja@archive.org"/>
    <s v="United States"/>
    <s v="Exc"/>
    <s v="D"/>
    <n v="0.5"/>
    <n v="7.29"/>
    <n v="36.450000000000003"/>
    <x v="1"/>
    <s v="Dark"/>
  </r>
  <r>
    <s v="EYH-88288-452"/>
    <x v="526"/>
    <s v="03010-30348-UA"/>
    <s v="L-L-2.5"/>
    <n v="5"/>
    <s v="Davida Caro"/>
    <s v="dcarojb@twitter.com"/>
    <s v="United States"/>
    <s v="Lib"/>
    <s v="L"/>
    <n v="2.5"/>
    <n v="36.454999999999998"/>
    <n v="182.27499999999998"/>
    <x v="3"/>
    <s v="Light"/>
  </r>
  <r>
    <s v="NYQ-24237-772"/>
    <x v="104"/>
    <s v="13441-34686-SW"/>
    <s v="L-D-0.5"/>
    <n v="4"/>
    <s v="Johna Bluck"/>
    <s v="jbluckjc@imageshack.us"/>
    <s v="United States"/>
    <s v="Lib"/>
    <s v="D"/>
    <n v="0.5"/>
    <n v="7.77"/>
    <n v="31.08"/>
    <x v="3"/>
    <s v="Dark"/>
  </r>
  <r>
    <s v="WKB-21680-566"/>
    <x v="491"/>
    <s v="96612-41722-VJ"/>
    <s v="A-M-0.5"/>
    <n v="3"/>
    <s v="Myrle Dearden"/>
    <s v=""/>
    <s v="Ireland"/>
    <s v="Ara"/>
    <s v="M"/>
    <n v="0.5"/>
    <n v="6.75"/>
    <n v="20.25"/>
    <x v="2"/>
    <s v="Medium"/>
  </r>
  <r>
    <s v="THE-61147-027"/>
    <x v="157"/>
    <s v="94091-86957-HX"/>
    <s v="L-D-1"/>
    <n v="2"/>
    <s v="Jimmy Dymoke"/>
    <s v="jdymokeje@prnewswire.com"/>
    <s v="Ireland"/>
    <s v="Lib"/>
    <s v="D"/>
    <n v="1"/>
    <n v="12.95"/>
    <n v="25.9"/>
    <x v="3"/>
    <s v="Dark"/>
  </r>
  <r>
    <s v="PTY-86420-119"/>
    <x v="527"/>
    <s v="25504-41681-WA"/>
    <s v="A-D-0.5"/>
    <n v="4"/>
    <s v="Orland Tadman"/>
    <s v="otadmanjf@ft.com"/>
    <s v="United States"/>
    <s v="Ara"/>
    <s v="D"/>
    <n v="0.5"/>
    <n v="5.97"/>
    <n v="23.88"/>
    <x v="2"/>
    <s v="Dark"/>
  </r>
  <r>
    <s v="QHL-27188-431"/>
    <x v="528"/>
    <s v="75443-07820-DZ"/>
    <s v="L-L-0.5"/>
    <n v="2"/>
    <s v="Barrett Gudde"/>
    <s v="bguddejg@dailymotion.com"/>
    <s v="United States"/>
    <s v="Lib"/>
    <s v="L"/>
    <n v="0.5"/>
    <n v="9.51"/>
    <n v="19.02"/>
    <x v="3"/>
    <s v="Light"/>
  </r>
  <r>
    <s v="MIS-54381-047"/>
    <x v="99"/>
    <s v="39276-95489-XV"/>
    <s v="A-D-0.5"/>
    <n v="5"/>
    <s v="Nathan Sictornes"/>
    <s v="nsictornesjh@buzzfeed.com"/>
    <s v="Ireland"/>
    <s v="Ara"/>
    <s v="D"/>
    <n v="0.5"/>
    <n v="5.97"/>
    <n v="29.849999999999998"/>
    <x v="2"/>
    <s v="Dark"/>
  </r>
  <r>
    <s v="TBB-29780-459"/>
    <x v="529"/>
    <s v="61437-83623-PZ"/>
    <s v="A-L-0.5"/>
    <n v="1"/>
    <s v="Vivyan Dunning"/>
    <s v="vdunningji@independent.co.uk"/>
    <s v="United States"/>
    <s v="Ara"/>
    <s v="L"/>
    <n v="0.5"/>
    <n v="7.77"/>
    <n v="7.77"/>
    <x v="2"/>
    <s v="Light"/>
  </r>
  <r>
    <s v="QLC-52637-305"/>
    <x v="530"/>
    <s v="34317-87258-HQ"/>
    <s v="L-D-2.5"/>
    <n v="4"/>
    <s v="Doralin Baison"/>
    <s v=""/>
    <s v="Ireland"/>
    <s v="Lib"/>
    <s v="D"/>
    <n v="2.5"/>
    <n v="29.784999999999997"/>
    <n v="119.13999999999999"/>
    <x v="3"/>
    <s v="Dark"/>
  </r>
  <r>
    <s v="CWT-27056-328"/>
    <x v="531"/>
    <s v="18570-80998-ZS"/>
    <s v="E-D-0.2"/>
    <n v="6"/>
    <s v="Josefina Ferens"/>
    <s v=""/>
    <s v="United States"/>
    <s v="Exc"/>
    <s v="D"/>
    <n v="0.2"/>
    <n v="3.645"/>
    <n v="21.87"/>
    <x v="1"/>
    <s v="Dark"/>
  </r>
  <r>
    <s v="ASS-05878-128"/>
    <x v="210"/>
    <s v="66580-33745-OQ"/>
    <s v="E-L-0.5"/>
    <n v="2"/>
    <s v="Shelley Gehring"/>
    <s v="sgehringjl@gnu.org"/>
    <s v="United States"/>
    <s v="Exc"/>
    <s v="L"/>
    <n v="0.5"/>
    <n v="8.91"/>
    <n v="17.82"/>
    <x v="1"/>
    <s v="Light"/>
  </r>
  <r>
    <s v="EGK-03027-418"/>
    <x v="532"/>
    <s v="19820-29285-FD"/>
    <s v="E-M-0.2"/>
    <n v="3"/>
    <s v="Barrie Fallowes"/>
    <s v="bfallowesjm@purevolume.com"/>
    <s v="United States"/>
    <s v="Exc"/>
    <s v="M"/>
    <n v="0.2"/>
    <n v="4.125"/>
    <n v="12.375"/>
    <x v="1"/>
    <s v="Medium"/>
  </r>
  <r>
    <s v="KCY-61732-849"/>
    <x v="533"/>
    <s v="11349-55147-SN"/>
    <s v="L-D-1"/>
    <n v="2"/>
    <s v="Nicolas Aiton"/>
    <s v=""/>
    <s v="Ireland"/>
    <s v="Lib"/>
    <s v="D"/>
    <n v="1"/>
    <n v="12.95"/>
    <n v="25.9"/>
    <x v="3"/>
    <s v="Dark"/>
  </r>
  <r>
    <s v="BLI-21697-702"/>
    <x v="534"/>
    <s v="21141-12455-VB"/>
    <s v="A-M-0.5"/>
    <n v="2"/>
    <s v="Shelli De Banke"/>
    <s v="sdejo@newsvine.com"/>
    <s v="United States"/>
    <s v="Ara"/>
    <s v="M"/>
    <n v="0.5"/>
    <n v="6.75"/>
    <n v="13.5"/>
    <x v="2"/>
    <s v="Medium"/>
  </r>
  <r>
    <s v="KFJ-46568-890"/>
    <x v="535"/>
    <s v="71003-85639-HB"/>
    <s v="E-L-0.5"/>
    <n v="2"/>
    <s v="Lyell Murch"/>
    <s v=""/>
    <s v="United States"/>
    <s v="Exc"/>
    <s v="L"/>
    <n v="0.5"/>
    <n v="8.91"/>
    <n v="17.82"/>
    <x v="1"/>
    <s v="Light"/>
  </r>
  <r>
    <s v="SOK-43535-680"/>
    <x v="536"/>
    <s v="58443-95866-YO"/>
    <s v="E-M-0.5"/>
    <n v="3"/>
    <s v="Stearne Count"/>
    <s v="scountjq@nba.com"/>
    <s v="United States"/>
    <s v="Exc"/>
    <s v="M"/>
    <n v="0.5"/>
    <n v="8.25"/>
    <n v="24.75"/>
    <x v="1"/>
    <s v="Medium"/>
  </r>
  <r>
    <s v="XUE-87260-201"/>
    <x v="537"/>
    <s v="89646-21249-OH"/>
    <s v="R-M-0.2"/>
    <n v="6"/>
    <s v="Selia Ragles"/>
    <s v="sraglesjr@blogtalkradio.com"/>
    <s v="United States"/>
    <s v="Rob"/>
    <s v="M"/>
    <n v="0.2"/>
    <n v="2.9849999999999999"/>
    <n v="17.91"/>
    <x v="0"/>
    <s v="Medium"/>
  </r>
  <r>
    <s v="CZF-40873-691"/>
    <x v="61"/>
    <s v="64988-20636-XQ"/>
    <s v="E-M-0.5"/>
    <n v="2"/>
    <s v="Silas Deehan"/>
    <s v=""/>
    <s v="United Kingdom"/>
    <s v="Exc"/>
    <s v="M"/>
    <n v="0.5"/>
    <n v="8.25"/>
    <n v="16.5"/>
    <x v="1"/>
    <s v="Medium"/>
  </r>
  <r>
    <s v="AIA-98989-755"/>
    <x v="242"/>
    <s v="34704-83143-KS"/>
    <s v="R-M-0.2"/>
    <n v="1"/>
    <s v="Sacha Bruun"/>
    <s v="sbruunjt@blogtalkradio.com"/>
    <s v="United States"/>
    <s v="Rob"/>
    <s v="M"/>
    <n v="0.2"/>
    <n v="2.9849999999999999"/>
    <n v="2.9849999999999999"/>
    <x v="0"/>
    <s v="Medium"/>
  </r>
  <r>
    <s v="ITZ-21793-986"/>
    <x v="299"/>
    <s v="67388-17544-XX"/>
    <s v="E-D-0.2"/>
    <n v="4"/>
    <s v="Alon Pllu"/>
    <s v="aplluju@dagondesign.com"/>
    <s v="Ireland"/>
    <s v="Exc"/>
    <s v="D"/>
    <n v="0.2"/>
    <n v="3.645"/>
    <n v="14.58"/>
    <x v="1"/>
    <s v="Dark"/>
  </r>
  <r>
    <s v="YOK-93322-608"/>
    <x v="343"/>
    <s v="69411-48470-ID"/>
    <s v="E-L-1"/>
    <n v="6"/>
    <s v="Gilberto Cornier"/>
    <s v="gcornierjv@techcrunch.com"/>
    <s v="United States"/>
    <s v="Exc"/>
    <s v="L"/>
    <n v="1"/>
    <n v="14.85"/>
    <n v="89.1"/>
    <x v="1"/>
    <s v="Light"/>
  </r>
  <r>
    <s v="LXK-00634-611"/>
    <x v="538"/>
    <s v="94091-86957-HX"/>
    <s v="R-L-1"/>
    <n v="3"/>
    <s v="Jimmy Dymoke"/>
    <s v="jdymokeje@prnewswire.com"/>
    <s v="Ireland"/>
    <s v="Rob"/>
    <s v="L"/>
    <n v="1"/>
    <n v="11.95"/>
    <n v="35.849999999999994"/>
    <x v="0"/>
    <s v="Light"/>
  </r>
  <r>
    <s v="CQW-37388-302"/>
    <x v="539"/>
    <s v="97741-98924-KT"/>
    <s v="A-D-2.5"/>
    <n v="3"/>
    <s v="Willabella Harvison"/>
    <s v="wharvisonjx@gizmodo.com"/>
    <s v="United States"/>
    <s v="Ara"/>
    <s v="D"/>
    <n v="2.5"/>
    <n v="22.884999999999998"/>
    <n v="68.655000000000001"/>
    <x v="2"/>
    <s v="Dark"/>
  </r>
  <r>
    <s v="SPA-79365-334"/>
    <x v="27"/>
    <s v="79857-78167-KO"/>
    <s v="L-D-1"/>
    <n v="3"/>
    <s v="Darice Heaford"/>
    <s v="dheafordjy@twitpic.com"/>
    <s v="United States"/>
    <s v="Lib"/>
    <s v="D"/>
    <n v="1"/>
    <n v="12.95"/>
    <n v="38.849999999999994"/>
    <x v="3"/>
    <s v="Dark"/>
  </r>
  <r>
    <s v="VPX-08817-517"/>
    <x v="540"/>
    <s v="46963-10322-ZA"/>
    <s v="L-L-1"/>
    <n v="5"/>
    <s v="Granger Fantham"/>
    <s v="gfanthamjz@hexun.com"/>
    <s v="United States"/>
    <s v="Lib"/>
    <s v="L"/>
    <n v="1"/>
    <n v="15.85"/>
    <n v="79.25"/>
    <x v="3"/>
    <s v="Light"/>
  </r>
  <r>
    <s v="PBP-87115-410"/>
    <x v="541"/>
    <s v="93812-74772-MV"/>
    <s v="E-D-0.5"/>
    <n v="5"/>
    <s v="Reynolds Crookshanks"/>
    <s v="rcrookshanksk0@unc.edu"/>
    <s v="United States"/>
    <s v="Exc"/>
    <s v="D"/>
    <n v="0.5"/>
    <n v="7.29"/>
    <n v="36.450000000000003"/>
    <x v="1"/>
    <s v="Dark"/>
  </r>
  <r>
    <s v="SFB-93752-440"/>
    <x v="390"/>
    <s v="48203-23480-UB"/>
    <s v="R-M-0.2"/>
    <n v="3"/>
    <s v="Niels Leake"/>
    <s v="nleakek1@cmu.edu"/>
    <s v="United States"/>
    <s v="Rob"/>
    <s v="M"/>
    <n v="0.2"/>
    <n v="2.9849999999999999"/>
    <n v="8.9550000000000001"/>
    <x v="0"/>
    <s v="Medium"/>
  </r>
  <r>
    <s v="TBU-65158-068"/>
    <x v="396"/>
    <s v="60357-65386-RD"/>
    <s v="E-D-1"/>
    <n v="2"/>
    <s v="Hetti Measures"/>
    <s v=""/>
    <s v="United States"/>
    <s v="Exc"/>
    <s v="D"/>
    <n v="1"/>
    <n v="12.15"/>
    <n v="24.3"/>
    <x v="1"/>
    <s v="Dark"/>
  </r>
  <r>
    <s v="TEH-08414-216"/>
    <x v="185"/>
    <s v="35099-13971-JI"/>
    <s v="E-M-2.5"/>
    <n v="2"/>
    <s v="Gay Eilhersen"/>
    <s v="geilhersenk3@networksolutions.com"/>
    <s v="United States"/>
    <s v="Exc"/>
    <s v="M"/>
    <n v="2.5"/>
    <n v="31.624999999999996"/>
    <n v="63.249999999999993"/>
    <x v="1"/>
    <s v="Medium"/>
  </r>
  <r>
    <s v="MAY-77231-536"/>
    <x v="542"/>
    <s v="01304-59807-OB"/>
    <s v="A-M-0.2"/>
    <n v="2"/>
    <s v="Nico Hubert"/>
    <s v=""/>
    <s v="United States"/>
    <s v="Ara"/>
    <s v="M"/>
    <n v="0.2"/>
    <n v="3.375"/>
    <n v="6.75"/>
    <x v="2"/>
    <s v="Medium"/>
  </r>
  <r>
    <s v="ATY-28980-884"/>
    <x v="117"/>
    <s v="50705-17295-NK"/>
    <s v="A-L-0.2"/>
    <n v="6"/>
    <s v="Cristina Aleixo"/>
    <s v="caleixok5@globo.com"/>
    <s v="United States"/>
    <s v="Ara"/>
    <s v="L"/>
    <n v="0.2"/>
    <n v="3.8849999999999998"/>
    <n v="23.31"/>
    <x v="2"/>
    <s v="Light"/>
  </r>
  <r>
    <s v="SWP-88281-918"/>
    <x v="543"/>
    <s v="77657-61366-FY"/>
    <s v="L-L-2.5"/>
    <n v="4"/>
    <s v="Derrek Allpress"/>
    <s v=""/>
    <s v="United States"/>
    <s v="Lib"/>
    <s v="L"/>
    <n v="2.5"/>
    <n v="36.454999999999998"/>
    <n v="145.82"/>
    <x v="3"/>
    <s v="Light"/>
  </r>
  <r>
    <s v="VCE-56531-986"/>
    <x v="544"/>
    <s v="57192-13428-PL"/>
    <s v="R-M-0.5"/>
    <n v="5"/>
    <s v="Rikki Tomkowicz"/>
    <s v="rtomkowiczk7@bravesites.com"/>
    <s v="Ireland"/>
    <s v="Rob"/>
    <s v="M"/>
    <n v="0.5"/>
    <n v="5.97"/>
    <n v="29.849999999999998"/>
    <x v="0"/>
    <s v="Medium"/>
  </r>
  <r>
    <s v="FVV-75700-005"/>
    <x v="545"/>
    <s v="24891-77957-LU"/>
    <s v="E-D-0.5"/>
    <n v="3"/>
    <s v="Rochette Huscroft"/>
    <s v="rhuscroftk8@jimdo.com"/>
    <s v="United States"/>
    <s v="Exc"/>
    <s v="D"/>
    <n v="0.5"/>
    <n v="7.29"/>
    <n v="21.87"/>
    <x v="1"/>
    <s v="Dark"/>
  </r>
  <r>
    <s v="CFZ-53492-600"/>
    <x v="546"/>
    <s v="64896-18468-BT"/>
    <s v="L-M-0.2"/>
    <n v="1"/>
    <s v="Selle Scurrer"/>
    <s v="sscurrerk9@flavors.me"/>
    <s v="United Kingdom"/>
    <s v="Lib"/>
    <s v="M"/>
    <n v="0.2"/>
    <n v="4.3650000000000002"/>
    <n v="4.3650000000000002"/>
    <x v="3"/>
    <s v="Medium"/>
  </r>
  <r>
    <s v="LDK-71031-121"/>
    <x v="420"/>
    <s v="84761-40784-SV"/>
    <s v="L-L-2.5"/>
    <n v="1"/>
    <s v="Andie Rudram"/>
    <s v="arudramka@prnewswire.com"/>
    <s v="United States"/>
    <s v="Lib"/>
    <s v="L"/>
    <n v="2.5"/>
    <n v="36.454999999999998"/>
    <n v="36.454999999999998"/>
    <x v="3"/>
    <s v="Light"/>
  </r>
  <r>
    <s v="EBA-82404-343"/>
    <x v="547"/>
    <s v="20236-42322-CM"/>
    <s v="L-D-0.2"/>
    <n v="4"/>
    <s v="Leta Clarricoates"/>
    <s v=""/>
    <s v="United States"/>
    <s v="Lib"/>
    <s v="D"/>
    <n v="0.2"/>
    <n v="3.8849999999999998"/>
    <n v="15.54"/>
    <x v="3"/>
    <s v="Dark"/>
  </r>
  <r>
    <s v="USA-42811-560"/>
    <x v="548"/>
    <s v="49671-11547-WG"/>
    <s v="E-L-0.2"/>
    <n v="2"/>
    <s v="Jacquelyn Maha"/>
    <s v="jmahakc@cyberchimps.com"/>
    <s v="United States"/>
    <s v="Exc"/>
    <s v="L"/>
    <n v="0.2"/>
    <n v="4.4550000000000001"/>
    <n v="8.91"/>
    <x v="1"/>
    <s v="Light"/>
  </r>
  <r>
    <s v="SNL-83703-516"/>
    <x v="549"/>
    <s v="57976-33535-WK"/>
    <s v="L-M-2.5"/>
    <n v="3"/>
    <s v="Glory Clemon"/>
    <s v="gclemonkd@networksolutions.com"/>
    <s v="United States"/>
    <s v="Lib"/>
    <s v="M"/>
    <n v="2.5"/>
    <n v="33.464999999999996"/>
    <n v="100.39499999999998"/>
    <x v="3"/>
    <s v="Medium"/>
  </r>
  <r>
    <s v="SUZ-83036-175"/>
    <x v="550"/>
    <s v="55915-19477-MK"/>
    <s v="R-D-0.2"/>
    <n v="5"/>
    <s v="Alica Kift"/>
    <s v=""/>
    <s v="United States"/>
    <s v="Rob"/>
    <s v="D"/>
    <n v="0.2"/>
    <n v="2.6849999999999996"/>
    <n v="13.424999999999997"/>
    <x v="0"/>
    <s v="Dark"/>
  </r>
  <r>
    <s v="RGM-01187-513"/>
    <x v="551"/>
    <s v="28121-11641-UA"/>
    <s v="E-D-0.2"/>
    <n v="6"/>
    <s v="Babb Pollins"/>
    <s v="bpollinskf@shinystat.com"/>
    <s v="United States"/>
    <s v="Exc"/>
    <s v="D"/>
    <n v="0.2"/>
    <n v="3.645"/>
    <n v="21.87"/>
    <x v="1"/>
    <s v="Dark"/>
  </r>
  <r>
    <s v="CZG-01299-952"/>
    <x v="552"/>
    <s v="09540-70637-EV"/>
    <s v="L-D-1"/>
    <n v="2"/>
    <s v="Jarret Toye"/>
    <s v="jtoyekg@pinterest.com"/>
    <s v="Ireland"/>
    <s v="Lib"/>
    <s v="D"/>
    <n v="1"/>
    <n v="12.95"/>
    <n v="25.9"/>
    <x v="3"/>
    <s v="Dark"/>
  </r>
  <r>
    <s v="KLD-88731-484"/>
    <x v="553"/>
    <s v="17775-77072-PP"/>
    <s v="A-M-1"/>
    <n v="5"/>
    <s v="Carlie Linskill"/>
    <s v="clinskillkh@sphinn.com"/>
    <s v="United States"/>
    <s v="Ara"/>
    <s v="M"/>
    <n v="1"/>
    <n v="11.25"/>
    <n v="56.25"/>
    <x v="2"/>
    <s v="Medium"/>
  </r>
  <r>
    <s v="BQK-38412-229"/>
    <x v="554"/>
    <s v="90392-73338-BC"/>
    <s v="R-L-0.2"/>
    <n v="3"/>
    <s v="Natal Vigrass"/>
    <s v="nvigrasski@ezinearticles.com"/>
    <s v="United Kingdom"/>
    <s v="Rob"/>
    <s v="L"/>
    <n v="0.2"/>
    <n v="3.5849999999999995"/>
    <n v="10.754999999999999"/>
    <x v="0"/>
    <s v="Light"/>
  </r>
  <r>
    <s v="TCX-76953-071"/>
    <x v="555"/>
    <s v="94091-86957-HX"/>
    <s v="E-D-0.2"/>
    <n v="5"/>
    <s v="Jimmy Dymoke"/>
    <s v="jdymokeje@prnewswire.com"/>
    <s v="Ireland"/>
    <s v="Exc"/>
    <s v="D"/>
    <n v="0.2"/>
    <n v="3.645"/>
    <n v="18.225000000000001"/>
    <x v="1"/>
    <s v="Dark"/>
  </r>
  <r>
    <s v="LIN-88046-551"/>
    <x v="150"/>
    <s v="10725-45724-CO"/>
    <s v="R-L-0.5"/>
    <n v="4"/>
    <s v="Kandace Cragell"/>
    <s v="kcragellkk@google.com"/>
    <s v="Ireland"/>
    <s v="Rob"/>
    <s v="L"/>
    <n v="0.5"/>
    <n v="7.169999999999999"/>
    <n v="28.679999999999996"/>
    <x v="0"/>
    <s v="Light"/>
  </r>
  <r>
    <s v="PMV-54491-220"/>
    <x v="556"/>
    <s v="87242-18006-IR"/>
    <s v="L-M-0.2"/>
    <n v="2"/>
    <s v="Lyon Ibert"/>
    <s v="libertkl@huffingtonpost.com"/>
    <s v="United States"/>
    <s v="Lib"/>
    <s v="M"/>
    <n v="0.2"/>
    <n v="4.3650000000000002"/>
    <n v="8.73"/>
    <x v="3"/>
    <s v="Medium"/>
  </r>
  <r>
    <s v="SKA-73676-005"/>
    <x v="327"/>
    <s v="36572-91896-PP"/>
    <s v="L-M-1"/>
    <n v="4"/>
    <s v="Reese Lidgey"/>
    <s v="rlidgeykm@vimeo.com"/>
    <s v="United States"/>
    <s v="Lib"/>
    <s v="M"/>
    <n v="1"/>
    <n v="14.55"/>
    <n v="58.2"/>
    <x v="3"/>
    <s v="Medium"/>
  </r>
  <r>
    <s v="TKH-62197-239"/>
    <x v="557"/>
    <s v="25181-97933-UX"/>
    <s v="A-D-0.5"/>
    <n v="3"/>
    <s v="Tersina Castagne"/>
    <s v="tcastagnekn@wikia.com"/>
    <s v="United States"/>
    <s v="Ara"/>
    <s v="D"/>
    <n v="0.5"/>
    <n v="5.97"/>
    <n v="17.91"/>
    <x v="2"/>
    <s v="Dark"/>
  </r>
  <r>
    <s v="YXF-57218-272"/>
    <x v="333"/>
    <s v="55374-03175-IA"/>
    <s v="R-M-0.2"/>
    <n v="6"/>
    <s v="Samuele Klaaassen"/>
    <s v=""/>
    <s v="United States"/>
    <s v="Rob"/>
    <s v="M"/>
    <n v="0.2"/>
    <n v="2.9849999999999999"/>
    <n v="17.91"/>
    <x v="0"/>
    <s v="Medium"/>
  </r>
  <r>
    <s v="PKJ-30083-501"/>
    <x v="558"/>
    <s v="76948-43532-JS"/>
    <s v="E-D-0.5"/>
    <n v="2"/>
    <s v="Jordana Halden"/>
    <s v="jhaldenkp@comcast.net"/>
    <s v="Ireland"/>
    <s v="Exc"/>
    <s v="D"/>
    <n v="0.5"/>
    <n v="7.29"/>
    <n v="14.58"/>
    <x v="1"/>
    <s v="Dark"/>
  </r>
  <r>
    <s v="WTT-91832-645"/>
    <x v="559"/>
    <s v="24344-88599-PP"/>
    <s v="A-M-1"/>
    <n v="3"/>
    <s v="Hussein Olliff"/>
    <s v="holliffkq@sciencedirect.com"/>
    <s v="Ireland"/>
    <s v="Ara"/>
    <s v="M"/>
    <n v="1"/>
    <n v="11.25"/>
    <n v="33.75"/>
    <x v="2"/>
    <s v="Medium"/>
  </r>
  <r>
    <s v="TRZ-94735-865"/>
    <x v="310"/>
    <s v="54462-58311-YF"/>
    <s v="L-M-0.5"/>
    <n v="4"/>
    <s v="Teddi Quadri"/>
    <s v="tquadrikr@opensource.org"/>
    <s v="Ireland"/>
    <s v="Lib"/>
    <s v="M"/>
    <n v="0.5"/>
    <n v="8.73"/>
    <n v="34.92"/>
    <x v="3"/>
    <s v="Medium"/>
  </r>
  <r>
    <s v="UDB-09651-780"/>
    <x v="560"/>
    <s v="90767-92589-LV"/>
    <s v="E-D-0.5"/>
    <n v="2"/>
    <s v="Felita Eshmade"/>
    <s v="feshmadeks@umn.edu"/>
    <s v="United States"/>
    <s v="Exc"/>
    <s v="D"/>
    <n v="0.5"/>
    <n v="7.29"/>
    <n v="14.58"/>
    <x v="1"/>
    <s v="Dark"/>
  </r>
  <r>
    <s v="EHJ-82097-549"/>
    <x v="561"/>
    <s v="27517-43747-YD"/>
    <s v="R-D-0.2"/>
    <n v="2"/>
    <s v="Melodie OIlier"/>
    <s v="moilierkt@paginegialle.it"/>
    <s v="Ireland"/>
    <s v="Rob"/>
    <s v="D"/>
    <n v="0.2"/>
    <n v="2.6849999999999996"/>
    <n v="5.3699999999999992"/>
    <x v="0"/>
    <s v="Dark"/>
  </r>
  <r>
    <s v="ZFR-79447-696"/>
    <x v="562"/>
    <s v="77828-66867-KH"/>
    <s v="R-M-0.5"/>
    <n v="1"/>
    <s v="Hazel Iacopini"/>
    <s v=""/>
    <s v="United States"/>
    <s v="Rob"/>
    <s v="M"/>
    <n v="0.5"/>
    <n v="5.97"/>
    <n v="5.97"/>
    <x v="0"/>
    <s v="Medium"/>
  </r>
  <r>
    <s v="NUU-03893-975"/>
    <x v="563"/>
    <s v="41054-59693-XE"/>
    <s v="L-L-0.5"/>
    <n v="2"/>
    <s v="Vinny Shoebotham"/>
    <s v="vshoebothamkv@redcross.org"/>
    <s v="United States"/>
    <s v="Lib"/>
    <s v="L"/>
    <n v="0.5"/>
    <n v="9.51"/>
    <n v="19.02"/>
    <x v="3"/>
    <s v="Light"/>
  </r>
  <r>
    <s v="GVG-59542-307"/>
    <x v="564"/>
    <s v="26314-66792-VP"/>
    <s v="E-M-1"/>
    <n v="2"/>
    <s v="Bran Sterke"/>
    <s v="bsterkekw@biblegateway.com"/>
    <s v="United States"/>
    <s v="Exc"/>
    <s v="M"/>
    <n v="1"/>
    <n v="13.75"/>
    <n v="27.5"/>
    <x v="1"/>
    <s v="Medium"/>
  </r>
  <r>
    <s v="YLY-35287-172"/>
    <x v="565"/>
    <s v="69410-04668-MA"/>
    <s v="A-D-0.5"/>
    <n v="5"/>
    <s v="Simone Capon"/>
    <s v="scaponkx@craigslist.org"/>
    <s v="United States"/>
    <s v="Ara"/>
    <s v="D"/>
    <n v="0.5"/>
    <n v="5.97"/>
    <n v="29.849999999999998"/>
    <x v="2"/>
    <s v="Dark"/>
  </r>
  <r>
    <s v="DCI-96254-548"/>
    <x v="566"/>
    <s v="94091-86957-HX"/>
    <s v="A-D-0.2"/>
    <n v="6"/>
    <s v="Jimmy Dymoke"/>
    <s v="jdymokeje@prnewswire.com"/>
    <s v="Ireland"/>
    <s v="Ara"/>
    <s v="D"/>
    <n v="0.2"/>
    <n v="2.9849999999999999"/>
    <n v="17.91"/>
    <x v="2"/>
    <s v="Dark"/>
  </r>
  <r>
    <s v="KHZ-26264-253"/>
    <x v="160"/>
    <s v="24972-55878-KX"/>
    <s v="L-L-0.2"/>
    <n v="6"/>
    <s v="Foster Constance"/>
    <s v="fconstancekz@ifeng.com"/>
    <s v="United States"/>
    <s v="Lib"/>
    <s v="L"/>
    <n v="0.2"/>
    <n v="4.7549999999999999"/>
    <n v="28.53"/>
    <x v="3"/>
    <s v="Light"/>
  </r>
  <r>
    <s v="AAQ-13644-699"/>
    <x v="567"/>
    <s v="46296-42617-OQ"/>
    <s v="R-D-1"/>
    <n v="4"/>
    <s v="Fernando Sulman"/>
    <s v="fsulmanl0@washington.edu"/>
    <s v="United States"/>
    <s v="Rob"/>
    <s v="D"/>
    <n v="1"/>
    <n v="8.9499999999999993"/>
    <n v="35.799999999999997"/>
    <x v="0"/>
    <s v="Dark"/>
  </r>
  <r>
    <s v="LWL-68108-794"/>
    <x v="568"/>
    <s v="44494-89923-UW"/>
    <s v="A-D-0.5"/>
    <n v="3"/>
    <s v="Dorotea Hollyman"/>
    <s v="dhollymanl1@ibm.com"/>
    <s v="United States"/>
    <s v="Ara"/>
    <s v="D"/>
    <n v="0.5"/>
    <n v="5.97"/>
    <n v="17.91"/>
    <x v="2"/>
    <s v="Dark"/>
  </r>
  <r>
    <s v="JQT-14347-517"/>
    <x v="569"/>
    <s v="11621-09964-ID"/>
    <s v="R-D-1"/>
    <n v="1"/>
    <s v="Lorelei Nardoni"/>
    <s v="lnardonil2@hao123.com"/>
    <s v="United States"/>
    <s v="Rob"/>
    <s v="D"/>
    <n v="1"/>
    <n v="8.9499999999999993"/>
    <n v="8.9499999999999993"/>
    <x v="0"/>
    <s v="Dark"/>
  </r>
  <r>
    <s v="BMM-86471-923"/>
    <x v="570"/>
    <s v="76319-80715-II"/>
    <s v="L-D-2.5"/>
    <n v="1"/>
    <s v="Dallas Yarham"/>
    <s v="dyarhaml3@moonfruit.com"/>
    <s v="United States"/>
    <s v="Lib"/>
    <s v="D"/>
    <n v="2.5"/>
    <n v="29.784999999999997"/>
    <n v="29.784999999999997"/>
    <x v="3"/>
    <s v="Dark"/>
  </r>
  <r>
    <s v="IXU-67272-326"/>
    <x v="571"/>
    <s v="91654-79216-IC"/>
    <s v="E-L-0.5"/>
    <n v="5"/>
    <s v="Arlana Ferrea"/>
    <s v="aferreal4@wikia.com"/>
    <s v="United States"/>
    <s v="Exc"/>
    <s v="L"/>
    <n v="0.5"/>
    <n v="8.91"/>
    <n v="44.55"/>
    <x v="1"/>
    <s v="Light"/>
  </r>
  <r>
    <s v="ITE-28312-615"/>
    <x v="139"/>
    <s v="56450-21890-HK"/>
    <s v="E-L-1"/>
    <n v="6"/>
    <s v="Chuck Kendrick"/>
    <s v="ckendrickl5@webnode.com"/>
    <s v="United States"/>
    <s v="Exc"/>
    <s v="L"/>
    <n v="1"/>
    <n v="14.85"/>
    <n v="89.1"/>
    <x v="1"/>
    <s v="Light"/>
  </r>
  <r>
    <s v="ZHQ-30471-635"/>
    <x v="303"/>
    <s v="40600-58915-WZ"/>
    <s v="L-M-0.5"/>
    <n v="5"/>
    <s v="Sharona Danilchik"/>
    <s v="sdanilchikl6@mit.edu"/>
    <s v="United Kingdom"/>
    <s v="Lib"/>
    <s v="M"/>
    <n v="0.5"/>
    <n v="8.73"/>
    <n v="43.650000000000006"/>
    <x v="3"/>
    <s v="Medium"/>
  </r>
  <r>
    <s v="LTP-31133-134"/>
    <x v="572"/>
    <s v="66527-94478-PB"/>
    <s v="A-L-0.5"/>
    <n v="3"/>
    <s v="Sarajane Potter"/>
    <s v=""/>
    <s v="United States"/>
    <s v="Ara"/>
    <s v="L"/>
    <n v="0.5"/>
    <n v="7.77"/>
    <n v="23.31"/>
    <x v="2"/>
    <s v="Light"/>
  </r>
  <r>
    <s v="ZVQ-26122-859"/>
    <x v="573"/>
    <s v="77154-45038-IH"/>
    <s v="A-L-2.5"/>
    <n v="6"/>
    <s v="Bobby Folomkin"/>
    <s v="bfolomkinl8@yolasite.com"/>
    <s v="United States"/>
    <s v="Ara"/>
    <s v="L"/>
    <n v="2.5"/>
    <n v="29.784999999999997"/>
    <n v="178.70999999999998"/>
    <x v="2"/>
    <s v="Light"/>
  </r>
  <r>
    <s v="MIU-01481-194"/>
    <x v="574"/>
    <s v="08439-55669-AI"/>
    <s v="R-M-1"/>
    <n v="6"/>
    <s v="Rafferty Pursglove"/>
    <s v="rpursglovel9@biblegateway.com"/>
    <s v="United States"/>
    <s v="Rob"/>
    <s v="M"/>
    <n v="1"/>
    <n v="9.9499999999999993"/>
    <n v="59.699999999999996"/>
    <x v="0"/>
    <s v="Medium"/>
  </r>
  <r>
    <s v="MIU-01481-194"/>
    <x v="574"/>
    <s v="08439-55669-AI"/>
    <s v="A-L-0.5"/>
    <n v="2"/>
    <s v="Rafferty Pursglove"/>
    <s v="rpursglovel9@biblegateway.com"/>
    <s v="United States"/>
    <s v="Ara"/>
    <s v="L"/>
    <n v="0.5"/>
    <n v="7.77"/>
    <n v="15.54"/>
    <x v="2"/>
    <s v="Light"/>
  </r>
  <r>
    <s v="UEA-72681-629"/>
    <x v="455"/>
    <s v="24972-55878-KX"/>
    <s v="A-L-2.5"/>
    <n v="3"/>
    <s v="Foster Constance"/>
    <s v="fconstancekz@ifeng.com"/>
    <s v="United States"/>
    <s v="Ara"/>
    <s v="L"/>
    <n v="2.5"/>
    <n v="29.784999999999997"/>
    <n v="89.35499999999999"/>
    <x v="2"/>
    <s v="Light"/>
  </r>
  <r>
    <s v="CVE-15042-481"/>
    <x v="575"/>
    <s v="24972-55878-KX"/>
    <s v="R-L-1"/>
    <n v="2"/>
    <s v="Foster Constance"/>
    <s v="fconstancekz@ifeng.com"/>
    <s v="United States"/>
    <s v="Rob"/>
    <s v="L"/>
    <n v="1"/>
    <n v="11.95"/>
    <n v="23.9"/>
    <x v="0"/>
    <s v="Light"/>
  </r>
  <r>
    <s v="EJA-79176-833"/>
    <x v="576"/>
    <s v="91509-62250-GN"/>
    <s v="R-M-2.5"/>
    <n v="6"/>
    <s v="Dalia Eburah"/>
    <s v="deburahld@google.co.jp"/>
    <s v="United Kingdom"/>
    <s v="Rob"/>
    <s v="M"/>
    <n v="2.5"/>
    <n v="22.884999999999998"/>
    <n v="137.31"/>
    <x v="0"/>
    <s v="Medium"/>
  </r>
  <r>
    <s v="AHQ-40440-522"/>
    <x v="577"/>
    <s v="83833-46106-ZC"/>
    <s v="A-D-1"/>
    <n v="1"/>
    <s v="Martie Brimilcombe"/>
    <s v="mbrimilcombele@cnn.com"/>
    <s v="United States"/>
    <s v="Ara"/>
    <s v="D"/>
    <n v="1"/>
    <n v="9.9499999999999993"/>
    <n v="9.9499999999999993"/>
    <x v="2"/>
    <s v="Dark"/>
  </r>
  <r>
    <s v="TID-21626-411"/>
    <x v="578"/>
    <s v="19383-33606-PW"/>
    <s v="R-L-0.5"/>
    <n v="3"/>
    <s v="Suzanna Bollam"/>
    <s v="sbollamlf@list-manage.com"/>
    <s v="United States"/>
    <s v="Rob"/>
    <s v="L"/>
    <n v="0.5"/>
    <n v="7.169999999999999"/>
    <n v="21.509999999999998"/>
    <x v="0"/>
    <s v="Light"/>
  </r>
  <r>
    <s v="RSR-96390-187"/>
    <x v="579"/>
    <s v="67052-76184-CB"/>
    <s v="E-M-1"/>
    <n v="6"/>
    <s v="Mellisa Mebes"/>
    <s v=""/>
    <s v="United States"/>
    <s v="Exc"/>
    <s v="M"/>
    <n v="1"/>
    <n v="13.75"/>
    <n v="82.5"/>
    <x v="1"/>
    <s v="Medium"/>
  </r>
  <r>
    <s v="BZE-96093-118"/>
    <x v="91"/>
    <s v="43452-18035-DH"/>
    <s v="L-M-0.2"/>
    <n v="2"/>
    <s v="Alva Filipczak"/>
    <s v="afilipczaklh@ning.com"/>
    <s v="Ireland"/>
    <s v="Lib"/>
    <s v="M"/>
    <n v="0.2"/>
    <n v="4.3650000000000002"/>
    <n v="8.73"/>
    <x v="3"/>
    <s v="Medium"/>
  </r>
  <r>
    <s v="LOU-41819-242"/>
    <x v="272"/>
    <s v="88060-50676-MV"/>
    <s v="R-M-1"/>
    <n v="2"/>
    <s v="Dorette Hinemoor"/>
    <s v=""/>
    <s v="United States"/>
    <s v="Rob"/>
    <s v="M"/>
    <n v="1"/>
    <n v="9.9499999999999993"/>
    <n v="19.899999999999999"/>
    <x v="0"/>
    <s v="Medium"/>
  </r>
  <r>
    <s v="FND-99527-640"/>
    <x v="65"/>
    <s v="89574-96203-EP"/>
    <s v="E-L-0.5"/>
    <n v="2"/>
    <s v="Rhetta Elnaugh"/>
    <s v="relnaughlj@comsenz.com"/>
    <s v="United States"/>
    <s v="Exc"/>
    <s v="L"/>
    <n v="0.5"/>
    <n v="8.91"/>
    <n v="17.82"/>
    <x v="1"/>
    <s v="Light"/>
  </r>
  <r>
    <s v="ASG-27179-958"/>
    <x v="580"/>
    <s v="12607-75113-UV"/>
    <s v="A-M-0.5"/>
    <n v="3"/>
    <s v="Jule Deehan"/>
    <s v="jdeehanlk@about.me"/>
    <s v="United States"/>
    <s v="Ara"/>
    <s v="M"/>
    <n v="0.5"/>
    <n v="6.75"/>
    <n v="20.25"/>
    <x v="2"/>
    <s v="Medium"/>
  </r>
  <r>
    <s v="YKX-23510-272"/>
    <x v="581"/>
    <s v="56991-05510-PR"/>
    <s v="A-L-2.5"/>
    <n v="2"/>
    <s v="Janella Eden"/>
    <s v="jedenll@e-recht24.de"/>
    <s v="United States"/>
    <s v="Ara"/>
    <s v="L"/>
    <n v="2.5"/>
    <n v="29.784999999999997"/>
    <n v="59.569999999999993"/>
    <x v="2"/>
    <s v="Light"/>
  </r>
  <r>
    <s v="FSA-98650-921"/>
    <x v="489"/>
    <s v="01841-48191-NL"/>
    <s v="L-L-0.5"/>
    <n v="2"/>
    <s v="Cam Jewster"/>
    <s v="cjewsterlu@moonfruit.com"/>
    <s v="United States"/>
    <s v="Lib"/>
    <s v="L"/>
    <n v="0.5"/>
    <n v="9.51"/>
    <n v="19.02"/>
    <x v="3"/>
    <s v="Light"/>
  </r>
  <r>
    <s v="ZUR-55774-294"/>
    <x v="234"/>
    <s v="33269-10023-CO"/>
    <s v="L-D-1"/>
    <n v="6"/>
    <s v="Ugo Southerden"/>
    <s v="usoutherdenln@hao123.com"/>
    <s v="United States"/>
    <s v="Lib"/>
    <s v="D"/>
    <n v="1"/>
    <n v="12.95"/>
    <n v="77.699999999999989"/>
    <x v="3"/>
    <s v="Dark"/>
  </r>
  <r>
    <s v="FUO-99821-974"/>
    <x v="175"/>
    <s v="31245-81098-PJ"/>
    <s v="E-M-1"/>
    <n v="3"/>
    <s v="Verne Dunkerley"/>
    <s v=""/>
    <s v="United States"/>
    <s v="Exc"/>
    <s v="M"/>
    <n v="1"/>
    <n v="13.75"/>
    <n v="41.25"/>
    <x v="1"/>
    <s v="Medium"/>
  </r>
  <r>
    <s v="YVH-19865-819"/>
    <x v="582"/>
    <s v="08946-56610-IH"/>
    <s v="L-L-2.5"/>
    <n v="4"/>
    <s v="Lacee Burtenshaw"/>
    <s v="lburtenshawlp@shinystat.com"/>
    <s v="United States"/>
    <s v="Lib"/>
    <s v="L"/>
    <n v="2.5"/>
    <n v="36.454999999999998"/>
    <n v="145.82"/>
    <x v="3"/>
    <s v="Light"/>
  </r>
  <r>
    <s v="NNF-47422-501"/>
    <x v="583"/>
    <s v="20260-32948-EB"/>
    <s v="E-L-0.2"/>
    <n v="6"/>
    <s v="Adorne Gregoratti"/>
    <s v="agregorattilq@vistaprint.com"/>
    <s v="Ireland"/>
    <s v="Exc"/>
    <s v="L"/>
    <n v="0.2"/>
    <n v="4.4550000000000001"/>
    <n v="26.73"/>
    <x v="1"/>
    <s v="Light"/>
  </r>
  <r>
    <s v="RJI-71409-490"/>
    <x v="548"/>
    <s v="31613-41626-KX"/>
    <s v="L-M-0.5"/>
    <n v="5"/>
    <s v="Chris Croster"/>
    <s v="ccrosterlr@gov.uk"/>
    <s v="United States"/>
    <s v="Lib"/>
    <s v="M"/>
    <n v="0.5"/>
    <n v="8.73"/>
    <n v="43.650000000000006"/>
    <x v="3"/>
    <s v="Medium"/>
  </r>
  <r>
    <s v="UZL-46108-213"/>
    <x v="584"/>
    <s v="75961-20170-RD"/>
    <s v="L-L-1"/>
    <n v="2"/>
    <s v="Graeme Whitehead"/>
    <s v="gwhiteheadls@hp.com"/>
    <s v="United States"/>
    <s v="Lib"/>
    <s v="L"/>
    <n v="1"/>
    <n v="15.85"/>
    <n v="31.7"/>
    <x v="3"/>
    <s v="Light"/>
  </r>
  <r>
    <s v="AOX-44467-109"/>
    <x v="64"/>
    <s v="72524-06410-KD"/>
    <s v="A-D-2.5"/>
    <n v="1"/>
    <s v="Haslett Jodrelle"/>
    <s v="hjodrellelt@samsung.com"/>
    <s v="United States"/>
    <s v="Ara"/>
    <s v="D"/>
    <n v="2.5"/>
    <n v="22.884999999999998"/>
    <n v="22.884999999999998"/>
    <x v="2"/>
    <s v="Dark"/>
  </r>
  <r>
    <s v="TZD-67261-174"/>
    <x v="585"/>
    <s v="01841-48191-NL"/>
    <s v="E-D-2.5"/>
    <n v="1"/>
    <s v="Cam Jewster"/>
    <s v="cjewsterlu@moonfruit.com"/>
    <s v="United States"/>
    <s v="Exc"/>
    <s v="D"/>
    <n v="2.5"/>
    <n v="27.945"/>
    <n v="27.945"/>
    <x v="1"/>
    <s v="Dark"/>
  </r>
  <r>
    <s v="TBU-64277-625"/>
    <x v="32"/>
    <s v="98918-34330-GY"/>
    <s v="E-M-1"/>
    <n v="6"/>
    <s v="Beryl Osborn"/>
    <s v=""/>
    <s v="United States"/>
    <s v="Exc"/>
    <s v="M"/>
    <n v="1"/>
    <n v="13.75"/>
    <n v="82.5"/>
    <x v="1"/>
    <s v="Medium"/>
  </r>
  <r>
    <s v="TYP-85767-944"/>
    <x v="586"/>
    <s v="51497-50894-WU"/>
    <s v="R-M-2.5"/>
    <n v="2"/>
    <s v="Kaela Nottram"/>
    <s v="knottramlw@odnoklassniki.ru"/>
    <s v="Ireland"/>
    <s v="Rob"/>
    <s v="M"/>
    <n v="2.5"/>
    <n v="22.884999999999998"/>
    <n v="45.769999999999996"/>
    <x v="0"/>
    <s v="Medium"/>
  </r>
  <r>
    <s v="GTT-73214-334"/>
    <x v="535"/>
    <s v="98636-90072-YE"/>
    <s v="A-L-1"/>
    <n v="6"/>
    <s v="Nobe Buney"/>
    <s v="nbuneylx@jugem.jp"/>
    <s v="United States"/>
    <s v="Ara"/>
    <s v="L"/>
    <n v="1"/>
    <n v="12.95"/>
    <n v="77.699999999999989"/>
    <x v="2"/>
    <s v="Light"/>
  </r>
  <r>
    <s v="WAI-89905-069"/>
    <x v="587"/>
    <s v="47011-57815-HJ"/>
    <s v="A-L-0.5"/>
    <n v="3"/>
    <s v="Silvan McShea"/>
    <s v="smcshealy@photobucket.com"/>
    <s v="United States"/>
    <s v="Ara"/>
    <s v="L"/>
    <n v="0.5"/>
    <n v="7.77"/>
    <n v="23.31"/>
    <x v="2"/>
    <s v="Light"/>
  </r>
  <r>
    <s v="OJL-96844-459"/>
    <x v="393"/>
    <s v="61253-98356-VD"/>
    <s v="L-L-0.2"/>
    <n v="5"/>
    <s v="Karylin Huddart"/>
    <s v="khuddartlz@about.com"/>
    <s v="United States"/>
    <s v="Lib"/>
    <s v="L"/>
    <n v="0.2"/>
    <n v="4.7549999999999999"/>
    <n v="23.774999999999999"/>
    <x v="3"/>
    <s v="Light"/>
  </r>
  <r>
    <s v="VGI-33205-360"/>
    <x v="588"/>
    <s v="96762-10814-DA"/>
    <s v="L-M-0.5"/>
    <n v="6"/>
    <s v="Jereme Gippes"/>
    <s v="jgippesm0@cloudflare.com"/>
    <s v="United Kingdom"/>
    <s v="Lib"/>
    <s v="M"/>
    <n v="0.5"/>
    <n v="8.73"/>
    <n v="52.38"/>
    <x v="3"/>
    <s v="Medium"/>
  </r>
  <r>
    <s v="PCA-14081-576"/>
    <x v="15"/>
    <s v="63112-10870-LC"/>
    <s v="R-L-0.2"/>
    <n v="5"/>
    <s v="Lukas Whittlesee"/>
    <s v="lwhittleseem1@e-recht24.de"/>
    <s v="United States"/>
    <s v="Rob"/>
    <s v="L"/>
    <n v="0.2"/>
    <n v="3.5849999999999995"/>
    <n v="17.924999999999997"/>
    <x v="0"/>
    <s v="Light"/>
  </r>
  <r>
    <s v="SCS-67069-962"/>
    <x v="507"/>
    <s v="21403-49423-PD"/>
    <s v="A-L-2.5"/>
    <n v="5"/>
    <s v="Gregorius Trengrove"/>
    <s v="gtrengrovem2@elpais.com"/>
    <s v="United States"/>
    <s v="Ara"/>
    <s v="L"/>
    <n v="2.5"/>
    <n v="29.784999999999997"/>
    <n v="148.92499999999998"/>
    <x v="2"/>
    <s v="Light"/>
  </r>
  <r>
    <s v="BDM-03174-485"/>
    <x v="533"/>
    <s v="29581-13303-VB"/>
    <s v="R-L-0.5"/>
    <n v="4"/>
    <s v="Wright Caldero"/>
    <s v="wcalderom3@stumbleupon.com"/>
    <s v="United States"/>
    <s v="Rob"/>
    <s v="L"/>
    <n v="0.5"/>
    <n v="7.169999999999999"/>
    <n v="28.679999999999996"/>
    <x v="0"/>
    <s v="Light"/>
  </r>
  <r>
    <s v="UJV-32333-364"/>
    <x v="589"/>
    <s v="86110-83695-YS"/>
    <s v="L-L-0.5"/>
    <n v="1"/>
    <s v="Merell Zanazzi"/>
    <s v=""/>
    <s v="United States"/>
    <s v="Lib"/>
    <s v="L"/>
    <n v="0.5"/>
    <n v="9.51"/>
    <n v="9.51"/>
    <x v="3"/>
    <s v="Light"/>
  </r>
  <r>
    <s v="FLI-11493-954"/>
    <x v="590"/>
    <s v="80454-42225-FT"/>
    <s v="A-L-0.5"/>
    <n v="4"/>
    <s v="Jed Kennicott"/>
    <s v="jkennicottm5@yahoo.co.jp"/>
    <s v="United States"/>
    <s v="Ara"/>
    <s v="L"/>
    <n v="0.5"/>
    <n v="7.77"/>
    <n v="31.08"/>
    <x v="2"/>
    <s v="Light"/>
  </r>
  <r>
    <s v="IWL-13117-537"/>
    <x v="457"/>
    <s v="29129-60664-KO"/>
    <s v="R-D-0.2"/>
    <n v="3"/>
    <s v="Guenevere Ruggen"/>
    <s v="gruggenm6@nymag.com"/>
    <s v="United States"/>
    <s v="Rob"/>
    <s v="D"/>
    <n v="0.2"/>
    <n v="2.6849999999999996"/>
    <n v="8.0549999999999997"/>
    <x v="0"/>
    <s v="Dark"/>
  </r>
  <r>
    <s v="OAM-76916-748"/>
    <x v="591"/>
    <s v="63025-62939-AN"/>
    <s v="E-D-1"/>
    <n v="3"/>
    <s v="Gonzales Cicculi"/>
    <s v=""/>
    <s v="United States"/>
    <s v="Exc"/>
    <s v="D"/>
    <n v="1"/>
    <n v="12.15"/>
    <n v="36.450000000000003"/>
    <x v="1"/>
    <s v="Dark"/>
  </r>
  <r>
    <s v="UMB-11223-710"/>
    <x v="592"/>
    <s v="49012-12987-QT"/>
    <s v="R-D-0.2"/>
    <n v="6"/>
    <s v="Man Fright"/>
    <s v="mfrightm8@harvard.edu"/>
    <s v="Ireland"/>
    <s v="Rob"/>
    <s v="D"/>
    <n v="0.2"/>
    <n v="2.6849999999999996"/>
    <n v="16.11"/>
    <x v="0"/>
    <s v="Dark"/>
  </r>
  <r>
    <s v="LXR-09892-726"/>
    <x v="402"/>
    <s v="50924-94200-SQ"/>
    <s v="R-D-2.5"/>
    <n v="2"/>
    <s v="Boyce Tarte"/>
    <s v="btartem9@aol.com"/>
    <s v="United States"/>
    <s v="Rob"/>
    <s v="D"/>
    <n v="2.5"/>
    <n v="20.584999999999997"/>
    <n v="41.169999999999995"/>
    <x v="0"/>
    <s v="Dark"/>
  </r>
  <r>
    <s v="QXX-89943-393"/>
    <x v="593"/>
    <s v="15673-18812-IU"/>
    <s v="R-D-0.2"/>
    <n v="4"/>
    <s v="Caddric Krzysztofiak"/>
    <s v="ckrzysztofiakma@skyrock.com"/>
    <s v="United States"/>
    <s v="Rob"/>
    <s v="D"/>
    <n v="0.2"/>
    <n v="2.6849999999999996"/>
    <n v="10.739999999999998"/>
    <x v="0"/>
    <s v="Dark"/>
  </r>
  <r>
    <s v="WVS-57822-366"/>
    <x v="594"/>
    <s v="52151-75971-YY"/>
    <s v="E-M-2.5"/>
    <n v="4"/>
    <s v="Darn Penquet"/>
    <s v="dpenquetmb@diigo.com"/>
    <s v="United States"/>
    <s v="Exc"/>
    <s v="M"/>
    <n v="2.5"/>
    <n v="31.624999999999996"/>
    <n v="126.49999999999999"/>
    <x v="1"/>
    <s v="Medium"/>
  </r>
  <r>
    <s v="CLJ-23403-689"/>
    <x v="77"/>
    <s v="19413-02045-CG"/>
    <s v="R-L-1"/>
    <n v="2"/>
    <s v="Jammie Cloke"/>
    <s v=""/>
    <s v="United Kingdom"/>
    <s v="Rob"/>
    <s v="L"/>
    <n v="1"/>
    <n v="11.95"/>
    <n v="23.9"/>
    <x v="0"/>
    <s v="Light"/>
  </r>
  <r>
    <s v="XNU-83276-288"/>
    <x v="595"/>
    <s v="98185-92775-KT"/>
    <s v="R-M-0.5"/>
    <n v="1"/>
    <s v="Chester Clowton"/>
    <s v=""/>
    <s v="United States"/>
    <s v="Rob"/>
    <s v="M"/>
    <n v="0.5"/>
    <n v="5.97"/>
    <n v="5.97"/>
    <x v="0"/>
    <s v="Medium"/>
  </r>
  <r>
    <s v="YOG-94666-679"/>
    <x v="596"/>
    <s v="86991-53901-AT"/>
    <s v="L-D-0.2"/>
    <n v="2"/>
    <s v="Kathleen Diable"/>
    <s v=""/>
    <s v="United Kingdom"/>
    <s v="Lib"/>
    <s v="D"/>
    <n v="0.2"/>
    <n v="3.8849999999999998"/>
    <n v="7.77"/>
    <x v="3"/>
    <s v="Dark"/>
  </r>
  <r>
    <s v="KHG-33953-115"/>
    <x v="514"/>
    <s v="78226-97287-JI"/>
    <s v="L-D-0.5"/>
    <n v="3"/>
    <s v="Koren Ferretti"/>
    <s v="kferrettimf@huffingtonpost.com"/>
    <s v="Ireland"/>
    <s v="Lib"/>
    <s v="D"/>
    <n v="0.5"/>
    <n v="7.77"/>
    <n v="23.31"/>
    <x v="3"/>
    <s v="Dark"/>
  </r>
  <r>
    <s v="MHD-95615-696"/>
    <x v="54"/>
    <s v="27930-59250-JT"/>
    <s v="R-L-2.5"/>
    <n v="5"/>
    <s v="Allis Wilmore"/>
    <s v=""/>
    <s v="United States"/>
    <s v="Rob"/>
    <s v="L"/>
    <n v="2.5"/>
    <n v="27.484999999999996"/>
    <n v="137.42499999999998"/>
    <x v="0"/>
    <s v="Light"/>
  </r>
  <r>
    <s v="HBH-64794-080"/>
    <x v="597"/>
    <s v="40560-18556-YE"/>
    <s v="R-D-0.2"/>
    <n v="3"/>
    <s v="Chaddie Bennie"/>
    <s v=""/>
    <s v="United States"/>
    <s v="Rob"/>
    <s v="D"/>
    <n v="0.2"/>
    <n v="2.6849999999999996"/>
    <n v="8.0549999999999997"/>
    <x v="0"/>
    <s v="Dark"/>
  </r>
  <r>
    <s v="CNJ-56058-223"/>
    <x v="105"/>
    <s v="40780-22081-LX"/>
    <s v="L-L-0.5"/>
    <n v="3"/>
    <s v="Alberta Balsdone"/>
    <s v="abalsdonemi@toplist.cz"/>
    <s v="United States"/>
    <s v="Lib"/>
    <s v="L"/>
    <n v="0.5"/>
    <n v="9.51"/>
    <n v="28.53"/>
    <x v="3"/>
    <s v="Light"/>
  </r>
  <r>
    <s v="KHO-27106-786"/>
    <x v="210"/>
    <s v="01603-43789-TN"/>
    <s v="A-M-1"/>
    <n v="6"/>
    <s v="Brice Romera"/>
    <s v="bromeramj@list-manage.com"/>
    <s v="Ireland"/>
    <s v="Ara"/>
    <s v="M"/>
    <n v="1"/>
    <n v="11.25"/>
    <n v="67.5"/>
    <x v="2"/>
    <s v="Medium"/>
  </r>
  <r>
    <s v="KHO-27106-786"/>
    <x v="210"/>
    <s v="01603-43789-TN"/>
    <s v="L-D-2.5"/>
    <n v="6"/>
    <s v="Brice Romera"/>
    <s v="bromeramj@list-manage.com"/>
    <s v="Ireland"/>
    <s v="Lib"/>
    <s v="D"/>
    <n v="2.5"/>
    <n v="29.784999999999997"/>
    <n v="178.70999999999998"/>
    <x v="3"/>
    <s v="Dark"/>
  </r>
  <r>
    <s v="YAC-50329-982"/>
    <x v="598"/>
    <s v="75419-92838-TI"/>
    <s v="E-M-2.5"/>
    <n v="1"/>
    <s v="Conchita Bryde"/>
    <s v="cbrydeml@tuttocitta.it"/>
    <s v="United States"/>
    <s v="Exc"/>
    <s v="M"/>
    <n v="2.5"/>
    <n v="31.624999999999996"/>
    <n v="31.624999999999996"/>
    <x v="1"/>
    <s v="Medium"/>
  </r>
  <r>
    <s v="VVL-95291-039"/>
    <x v="360"/>
    <s v="96516-97464-MF"/>
    <s v="E-L-0.2"/>
    <n v="2"/>
    <s v="Silvanus Enefer"/>
    <s v="senefermm@blog.com"/>
    <s v="United States"/>
    <s v="Exc"/>
    <s v="L"/>
    <n v="0.2"/>
    <n v="4.4550000000000001"/>
    <n v="8.91"/>
    <x v="1"/>
    <s v="Light"/>
  </r>
  <r>
    <s v="VUT-20974-364"/>
    <x v="62"/>
    <s v="90285-56295-PO"/>
    <s v="R-M-0.5"/>
    <n v="6"/>
    <s v="Lenci Haggerstone"/>
    <s v="lhaggerstonemn@independent.co.uk"/>
    <s v="United States"/>
    <s v="Rob"/>
    <s v="M"/>
    <n v="0.5"/>
    <n v="5.97"/>
    <n v="35.82"/>
    <x v="0"/>
    <s v="Medium"/>
  </r>
  <r>
    <s v="SFC-34054-213"/>
    <x v="599"/>
    <s v="08100-71102-HQ"/>
    <s v="L-L-0.5"/>
    <n v="4"/>
    <s v="Marvin Gundry"/>
    <s v="mgundrymo@omniture.com"/>
    <s v="Ireland"/>
    <s v="Lib"/>
    <s v="L"/>
    <n v="0.5"/>
    <n v="9.51"/>
    <n v="38.04"/>
    <x v="3"/>
    <s v="Light"/>
  </r>
  <r>
    <s v="UDS-04807-593"/>
    <x v="600"/>
    <s v="84074-28110-OV"/>
    <s v="L-D-0.5"/>
    <n v="2"/>
    <s v="Bayard Wellan"/>
    <s v="bwellanmp@cafepress.com"/>
    <s v="United States"/>
    <s v="Lib"/>
    <s v="D"/>
    <n v="0.5"/>
    <n v="7.77"/>
    <n v="15.54"/>
    <x v="3"/>
    <s v="Dark"/>
  </r>
  <r>
    <s v="FWE-98471-488"/>
    <x v="601"/>
    <s v="27930-59250-JT"/>
    <s v="L-L-1"/>
    <n v="5"/>
    <s v="Allis Wilmore"/>
    <s v=""/>
    <s v="United States"/>
    <s v="Lib"/>
    <s v="L"/>
    <n v="1"/>
    <n v="15.85"/>
    <n v="79.25"/>
    <x v="3"/>
    <s v="Light"/>
  </r>
  <r>
    <s v="RAU-17060-674"/>
    <x v="602"/>
    <s v="12747-63766-EU"/>
    <s v="L-L-0.2"/>
    <n v="1"/>
    <s v="Caddric Atcheson"/>
    <s v="catchesonmr@xinhuanet.com"/>
    <s v="United States"/>
    <s v="Lib"/>
    <s v="L"/>
    <n v="0.2"/>
    <n v="4.7549999999999999"/>
    <n v="4.7549999999999999"/>
    <x v="3"/>
    <s v="Light"/>
  </r>
  <r>
    <s v="AOL-13866-711"/>
    <x v="603"/>
    <s v="83490-88357-LJ"/>
    <s v="E-M-1"/>
    <n v="4"/>
    <s v="Eustace Stenton"/>
    <s v="estentonms@google.it"/>
    <s v="United States"/>
    <s v="Exc"/>
    <s v="M"/>
    <n v="1"/>
    <n v="13.75"/>
    <n v="55"/>
    <x v="1"/>
    <s v="Medium"/>
  </r>
  <r>
    <s v="NOA-79645-377"/>
    <x v="604"/>
    <s v="53729-30320-XZ"/>
    <s v="R-D-0.5"/>
    <n v="5"/>
    <s v="Ericka Tripp"/>
    <s v="etrippmt@wp.com"/>
    <s v="United States"/>
    <s v="Rob"/>
    <s v="D"/>
    <n v="0.5"/>
    <n v="5.3699999999999992"/>
    <n v="26.849999999999994"/>
    <x v="0"/>
    <s v="Dark"/>
  </r>
  <r>
    <s v="KMS-49214-806"/>
    <x v="605"/>
    <s v="50384-52703-LA"/>
    <s v="E-L-2.5"/>
    <n v="4"/>
    <s v="Lyndsey MacManus"/>
    <s v="lmacmanusmu@imdb.com"/>
    <s v="United States"/>
    <s v="Exc"/>
    <s v="L"/>
    <n v="2.5"/>
    <n v="34.154999999999994"/>
    <n v="136.61999999999998"/>
    <x v="1"/>
    <s v="Light"/>
  </r>
  <r>
    <s v="ABK-08091-531"/>
    <x v="606"/>
    <s v="53864-36201-FG"/>
    <s v="L-L-1"/>
    <n v="3"/>
    <s v="Tess Benediktovich"/>
    <s v="tbenediktovichmv@ebay.com"/>
    <s v="United States"/>
    <s v="Lib"/>
    <s v="L"/>
    <n v="1"/>
    <n v="15.85"/>
    <n v="47.55"/>
    <x v="3"/>
    <s v="Light"/>
  </r>
  <r>
    <s v="GPT-67705-953"/>
    <x v="446"/>
    <s v="70631-33225-MZ"/>
    <s v="A-M-0.2"/>
    <n v="5"/>
    <s v="Correy Bourner"/>
    <s v="cbournermw@chronoengine.com"/>
    <s v="United States"/>
    <s v="Ara"/>
    <s v="M"/>
    <n v="0.2"/>
    <n v="3.375"/>
    <n v="16.875"/>
    <x v="2"/>
    <s v="Medium"/>
  </r>
  <r>
    <s v="JNA-21450-177"/>
    <x v="18"/>
    <s v="54798-14109-HC"/>
    <s v="A-D-1"/>
    <n v="3"/>
    <s v="Odelia Skerme"/>
    <s v="oskermen3@hatena.ne.jp"/>
    <s v="United States"/>
    <s v="Ara"/>
    <s v="D"/>
    <n v="1"/>
    <n v="9.9499999999999993"/>
    <n v="29.849999999999998"/>
    <x v="2"/>
    <s v="Dark"/>
  </r>
  <r>
    <s v="MPQ-23421-608"/>
    <x v="180"/>
    <s v="08023-52962-ET"/>
    <s v="E-M-0.5"/>
    <n v="5"/>
    <s v="Kandy Heddan"/>
    <s v="kheddanmy@icq.com"/>
    <s v="United States"/>
    <s v="Exc"/>
    <s v="M"/>
    <n v="0.5"/>
    <n v="8.25"/>
    <n v="41.25"/>
    <x v="1"/>
    <s v="Medium"/>
  </r>
  <r>
    <s v="NLI-63891-565"/>
    <x v="580"/>
    <s v="41899-00283-VK"/>
    <s v="E-M-0.2"/>
    <n v="5"/>
    <s v="Ibby Charters"/>
    <s v="ichartersmz@abc.net.au"/>
    <s v="United States"/>
    <s v="Exc"/>
    <s v="M"/>
    <n v="0.2"/>
    <n v="4.125"/>
    <n v="20.625"/>
    <x v="1"/>
    <s v="Medium"/>
  </r>
  <r>
    <s v="HHF-36647-854"/>
    <x v="453"/>
    <s v="39011-18412-GR"/>
    <s v="A-D-2.5"/>
    <n v="6"/>
    <s v="Adora Roubert"/>
    <s v="aroubertn0@tmall.com"/>
    <s v="United States"/>
    <s v="Ara"/>
    <s v="D"/>
    <n v="2.5"/>
    <n v="22.884999999999998"/>
    <n v="137.31"/>
    <x v="2"/>
    <s v="Dark"/>
  </r>
  <r>
    <s v="SBN-16537-046"/>
    <x v="259"/>
    <s v="60255-12579-PZ"/>
    <s v="A-D-0.2"/>
    <n v="1"/>
    <s v="Hillel Mairs"/>
    <s v="hmairsn1@so-net.ne.jp"/>
    <s v="United States"/>
    <s v="Ara"/>
    <s v="D"/>
    <n v="0.2"/>
    <n v="2.9849999999999999"/>
    <n v="2.9849999999999999"/>
    <x v="2"/>
    <s v="Dark"/>
  </r>
  <r>
    <s v="XZD-44484-632"/>
    <x v="607"/>
    <s v="80541-38332-BP"/>
    <s v="E-M-1"/>
    <n v="2"/>
    <s v="Helaina Rainforth"/>
    <s v="hrainforthn2@blog.com"/>
    <s v="United States"/>
    <s v="Exc"/>
    <s v="M"/>
    <n v="1"/>
    <n v="13.75"/>
    <n v="27.5"/>
    <x v="1"/>
    <s v="Medium"/>
  </r>
  <r>
    <s v="XZD-44484-632"/>
    <x v="607"/>
    <s v="80541-38332-BP"/>
    <s v="A-D-0.2"/>
    <n v="2"/>
    <s v="Helaina Rainforth"/>
    <s v="hrainforthn2@blog.com"/>
    <s v="United States"/>
    <s v="Ara"/>
    <s v="D"/>
    <n v="0.2"/>
    <n v="2.9849999999999999"/>
    <n v="5.97"/>
    <x v="2"/>
    <s v="Dark"/>
  </r>
  <r>
    <s v="IKQ-39946-768"/>
    <x v="385"/>
    <s v="72778-50968-UQ"/>
    <s v="R-M-1"/>
    <n v="6"/>
    <s v="Isac Jesper"/>
    <s v="ijespern4@theglobeandmail.com"/>
    <s v="United States"/>
    <s v="Rob"/>
    <s v="M"/>
    <n v="1"/>
    <n v="9.9499999999999993"/>
    <n v="59.699999999999996"/>
    <x v="0"/>
    <s v="Medium"/>
  </r>
  <r>
    <s v="KMB-95211-174"/>
    <x v="608"/>
    <s v="23941-30203-MO"/>
    <s v="R-D-2.5"/>
    <n v="4"/>
    <s v="Lenette Dwerryhouse"/>
    <s v="ldwerryhousen5@gravatar.com"/>
    <s v="United States"/>
    <s v="Rob"/>
    <s v="D"/>
    <n v="2.5"/>
    <n v="20.584999999999997"/>
    <n v="82.339999999999989"/>
    <x v="0"/>
    <s v="Dark"/>
  </r>
  <r>
    <s v="QWY-99467-368"/>
    <x v="609"/>
    <s v="96434-50068-DZ"/>
    <s v="A-D-2.5"/>
    <n v="1"/>
    <s v="Nadeen Broomer"/>
    <s v="nbroomern6@examiner.com"/>
    <s v="United States"/>
    <s v="Ara"/>
    <s v="D"/>
    <n v="2.5"/>
    <n v="22.884999999999998"/>
    <n v="22.884999999999998"/>
    <x v="2"/>
    <s v="Dark"/>
  </r>
  <r>
    <s v="SRG-76791-614"/>
    <x v="147"/>
    <s v="11729-74102-XB"/>
    <s v="E-L-0.5"/>
    <n v="1"/>
    <s v="Konstantine Thoumasson"/>
    <s v="kthoumassonn7@bloglovin.com"/>
    <s v="United States"/>
    <s v="Exc"/>
    <s v="L"/>
    <n v="0.5"/>
    <n v="8.91"/>
    <n v="8.91"/>
    <x v="1"/>
    <s v="Light"/>
  </r>
  <r>
    <s v="VSN-94485-621"/>
    <x v="172"/>
    <s v="88116-12604-TE"/>
    <s v="A-D-0.2"/>
    <n v="4"/>
    <s v="Frans Habbergham"/>
    <s v="fhabberghamn8@discovery.com"/>
    <s v="United States"/>
    <s v="Ara"/>
    <s v="D"/>
    <n v="0.2"/>
    <n v="2.9849999999999999"/>
    <n v="11.94"/>
    <x v="2"/>
    <s v="Dark"/>
  </r>
  <r>
    <s v="UFZ-24348-219"/>
    <x v="610"/>
    <s v="27930-59250-JT"/>
    <s v="L-M-2.5"/>
    <n v="3"/>
    <s v="Allis Wilmore"/>
    <s v=""/>
    <s v="United States"/>
    <s v="Lib"/>
    <s v="M"/>
    <n v="2.5"/>
    <n v="33.464999999999996"/>
    <n v="100.39499999999998"/>
    <x v="3"/>
    <s v="Medium"/>
  </r>
  <r>
    <s v="UKS-93055-397"/>
    <x v="611"/>
    <s v="13082-41034-PD"/>
    <s v="A-D-2.5"/>
    <n v="5"/>
    <s v="Romain Avrashin"/>
    <s v="ravrashinna@tamu.edu"/>
    <s v="United States"/>
    <s v="Ara"/>
    <s v="D"/>
    <n v="2.5"/>
    <n v="22.884999999999998"/>
    <n v="114.42499999999998"/>
    <x v="2"/>
    <s v="Dark"/>
  </r>
  <r>
    <s v="AVH-56062-335"/>
    <x v="612"/>
    <s v="18082-74419-QH"/>
    <s v="E-M-0.5"/>
    <n v="5"/>
    <s v="Miran Doidge"/>
    <s v="mdoidgenb@etsy.com"/>
    <s v="United States"/>
    <s v="Exc"/>
    <s v="M"/>
    <n v="0.5"/>
    <n v="8.25"/>
    <n v="41.25"/>
    <x v="1"/>
    <s v="Medium"/>
  </r>
  <r>
    <s v="HGE-19842-613"/>
    <x v="613"/>
    <s v="49401-45041-ZU"/>
    <s v="R-L-0.5"/>
    <n v="4"/>
    <s v="Janeva Edinboro"/>
    <s v="jedinboronc@reverbnation.com"/>
    <s v="United States"/>
    <s v="Rob"/>
    <s v="L"/>
    <n v="0.5"/>
    <n v="7.169999999999999"/>
    <n v="28.679999999999996"/>
    <x v="0"/>
    <s v="Light"/>
  </r>
  <r>
    <s v="WBA-85905-175"/>
    <x v="611"/>
    <s v="41252-45992-VS"/>
    <s v="L-M-0.2"/>
    <n v="1"/>
    <s v="Trumaine Tewelson"/>
    <s v="ttewelsonnd@cdbaby.com"/>
    <s v="United States"/>
    <s v="Lib"/>
    <s v="M"/>
    <n v="0.2"/>
    <n v="4.3650000000000002"/>
    <n v="4.3650000000000002"/>
    <x v="3"/>
    <s v="Medium"/>
  </r>
  <r>
    <s v="DZI-35365-596"/>
    <x v="493"/>
    <s v="54798-14109-HC"/>
    <s v="E-M-0.2"/>
    <n v="2"/>
    <s v="Odelia Skerme"/>
    <s v="oskermen3@hatena.ne.jp"/>
    <s v="United States"/>
    <s v="Exc"/>
    <s v="M"/>
    <n v="0.2"/>
    <n v="4.125"/>
    <n v="8.25"/>
    <x v="1"/>
    <s v="Medium"/>
  </r>
  <r>
    <s v="XIR-88982-743"/>
    <x v="614"/>
    <s v="00852-54571-WP"/>
    <s v="E-M-0.2"/>
    <n v="2"/>
    <s v="De Drewitt"/>
    <s v="ddrewittnf@mapquest.com"/>
    <s v="United States"/>
    <s v="Exc"/>
    <s v="M"/>
    <n v="0.2"/>
    <n v="4.125"/>
    <n v="8.25"/>
    <x v="1"/>
    <s v="Medium"/>
  </r>
  <r>
    <s v="VUC-72395-865"/>
    <x v="151"/>
    <s v="13321-57602-GK"/>
    <s v="A-D-0.5"/>
    <n v="6"/>
    <s v="Adelheid Gladhill"/>
    <s v="agladhillng@stanford.edu"/>
    <s v="United States"/>
    <s v="Ara"/>
    <s v="D"/>
    <n v="0.5"/>
    <n v="5.97"/>
    <n v="35.82"/>
    <x v="2"/>
    <s v="Dark"/>
  </r>
  <r>
    <s v="BQJ-44755-910"/>
    <x v="489"/>
    <s v="75006-89922-VW"/>
    <s v="E-D-2.5"/>
    <n v="6"/>
    <s v="Murielle Lorinez"/>
    <s v="mlorineznh@whitehouse.gov"/>
    <s v="United States"/>
    <s v="Exc"/>
    <s v="D"/>
    <n v="2.5"/>
    <n v="27.945"/>
    <n v="167.67000000000002"/>
    <x v="1"/>
    <s v="Dark"/>
  </r>
  <r>
    <s v="JKC-64636-831"/>
    <x v="615"/>
    <s v="52098-80103-FD"/>
    <s v="A-M-2.5"/>
    <n v="2"/>
    <s v="Edin Mathe"/>
    <s v=""/>
    <s v="United States"/>
    <s v="Ara"/>
    <s v="M"/>
    <n v="2.5"/>
    <n v="25.874999999999996"/>
    <n v="51.749999999999993"/>
    <x v="2"/>
    <s v="Medium"/>
  </r>
  <r>
    <s v="ZKI-78561-066"/>
    <x v="616"/>
    <s v="60121-12432-VU"/>
    <s v="A-D-0.2"/>
    <n v="3"/>
    <s v="Mordy Van Der Vlies"/>
    <s v="mvannj@wikipedia.org"/>
    <s v="United States"/>
    <s v="Ara"/>
    <s v="D"/>
    <n v="0.2"/>
    <n v="2.9849999999999999"/>
    <n v="8.9550000000000001"/>
    <x v="2"/>
    <s v="Dark"/>
  </r>
  <r>
    <s v="IMP-12563-728"/>
    <x v="578"/>
    <s v="68346-14810-UA"/>
    <s v="E-L-0.5"/>
    <n v="6"/>
    <s v="Spencer Wastell"/>
    <s v=""/>
    <s v="United States"/>
    <s v="Exc"/>
    <s v="L"/>
    <n v="0.5"/>
    <n v="8.91"/>
    <n v="53.46"/>
    <x v="1"/>
    <s v="Light"/>
  </r>
  <r>
    <s v="MZL-81126-390"/>
    <x v="617"/>
    <s v="48464-99723-HK"/>
    <s v="A-L-0.2"/>
    <n v="6"/>
    <s v="Jemimah Ethelston"/>
    <s v="jethelstonnl@creativecommons.org"/>
    <s v="United States"/>
    <s v="Ara"/>
    <s v="L"/>
    <n v="0.2"/>
    <n v="3.8849999999999998"/>
    <n v="23.31"/>
    <x v="2"/>
    <s v="Light"/>
  </r>
  <r>
    <s v="MZL-81126-390"/>
    <x v="617"/>
    <s v="48464-99723-HK"/>
    <s v="A-M-0.2"/>
    <n v="2"/>
    <s v="Jemimah Ethelston"/>
    <s v="jethelstonnl@creativecommons.org"/>
    <s v="United States"/>
    <s v="Ara"/>
    <s v="M"/>
    <n v="0.2"/>
    <n v="3.375"/>
    <n v="6.75"/>
    <x v="2"/>
    <s v="Medium"/>
  </r>
  <r>
    <s v="TVF-57766-608"/>
    <x v="155"/>
    <s v="88420-46464-XE"/>
    <s v="L-D-0.5"/>
    <n v="1"/>
    <s v="Perice Eberz"/>
    <s v="peberznn@woothemes.com"/>
    <s v="United States"/>
    <s v="Lib"/>
    <s v="D"/>
    <n v="0.5"/>
    <n v="7.77"/>
    <n v="7.77"/>
    <x v="3"/>
    <s v="Dark"/>
  </r>
  <r>
    <s v="RUX-37995-892"/>
    <x v="461"/>
    <s v="37762-09530-MP"/>
    <s v="L-D-2.5"/>
    <n v="4"/>
    <s v="Bear Gaish"/>
    <s v="bgaishno@altervista.org"/>
    <s v="United States"/>
    <s v="Lib"/>
    <s v="D"/>
    <n v="2.5"/>
    <n v="29.784999999999997"/>
    <n v="119.13999999999999"/>
    <x v="3"/>
    <s v="Dark"/>
  </r>
  <r>
    <s v="AVK-76526-953"/>
    <x v="87"/>
    <s v="47268-50127-XY"/>
    <s v="A-D-1"/>
    <n v="2"/>
    <s v="Lynnea Danton"/>
    <s v="ldantonnp@miitbeian.gov.cn"/>
    <s v="United States"/>
    <s v="Ara"/>
    <s v="D"/>
    <n v="1"/>
    <n v="9.9499999999999993"/>
    <n v="19.899999999999999"/>
    <x v="2"/>
    <s v="Dark"/>
  </r>
  <r>
    <s v="RIU-02231-623"/>
    <x v="618"/>
    <s v="25544-84179-QC"/>
    <s v="R-L-0.5"/>
    <n v="5"/>
    <s v="Skipton Morrall"/>
    <s v="smorrallnq@answers.com"/>
    <s v="United States"/>
    <s v="Rob"/>
    <s v="L"/>
    <n v="0.5"/>
    <n v="7.169999999999999"/>
    <n v="35.849999999999994"/>
    <x v="0"/>
    <s v="Light"/>
  </r>
  <r>
    <s v="WFK-99317-827"/>
    <x v="619"/>
    <s v="32058-76765-ZL"/>
    <s v="L-D-2.5"/>
    <n v="3"/>
    <s v="Devan Crownshaw"/>
    <s v="dcrownshawnr@photobucket.com"/>
    <s v="United States"/>
    <s v="Lib"/>
    <s v="D"/>
    <n v="2.5"/>
    <n v="29.784999999999997"/>
    <n v="89.35499999999999"/>
    <x v="3"/>
    <s v="Dark"/>
  </r>
  <r>
    <s v="SFD-00372-284"/>
    <x v="440"/>
    <s v="54798-14109-HC"/>
    <s v="L-M-0.2"/>
    <n v="2"/>
    <s v="Odelia Skerme"/>
    <s v="oskermen3@hatena.ne.jp"/>
    <s v="United States"/>
    <s v="Lib"/>
    <s v="M"/>
    <n v="0.2"/>
    <n v="4.3650000000000002"/>
    <n v="8.73"/>
    <x v="3"/>
    <s v="Medium"/>
  </r>
  <r>
    <s v="SXC-62166-515"/>
    <x v="489"/>
    <s v="69171-65646-UC"/>
    <s v="R-L-2.5"/>
    <n v="5"/>
    <s v="Joceline Reddoch"/>
    <s v="jreddochnt@sun.com"/>
    <s v="United States"/>
    <s v="Rob"/>
    <s v="L"/>
    <n v="2.5"/>
    <n v="27.484999999999996"/>
    <n v="137.42499999999998"/>
    <x v="0"/>
    <s v="Light"/>
  </r>
  <r>
    <s v="YIE-87008-621"/>
    <x v="620"/>
    <s v="22503-52799-MI"/>
    <s v="L-M-0.5"/>
    <n v="4"/>
    <s v="Shelley Titley"/>
    <s v="stitleynu@whitehouse.gov"/>
    <s v="United States"/>
    <s v="Lib"/>
    <s v="M"/>
    <n v="0.5"/>
    <n v="8.73"/>
    <n v="34.92"/>
    <x v="3"/>
    <s v="Medium"/>
  </r>
  <r>
    <s v="HRM-94548-288"/>
    <x v="621"/>
    <s v="08934-65581-ZI"/>
    <s v="A-L-2.5"/>
    <n v="6"/>
    <s v="Redd Simao"/>
    <s v="rsimaonv@simplemachines.org"/>
    <s v="United States"/>
    <s v="Ara"/>
    <s v="L"/>
    <n v="2.5"/>
    <n v="29.784999999999997"/>
    <n v="178.70999999999998"/>
    <x v="2"/>
    <s v="Light"/>
  </r>
  <r>
    <s v="UJG-34731-295"/>
    <x v="374"/>
    <s v="15764-22559-ZT"/>
    <s v="A-M-2.5"/>
    <n v="1"/>
    <s v="Cece Inker"/>
    <s v=""/>
    <s v="United States"/>
    <s v="Ara"/>
    <s v="M"/>
    <n v="2.5"/>
    <n v="25.874999999999996"/>
    <n v="25.874999999999996"/>
    <x v="2"/>
    <s v="Medium"/>
  </r>
  <r>
    <s v="TWD-70988-853"/>
    <x v="345"/>
    <s v="87519-68847-ZG"/>
    <s v="L-D-1"/>
    <n v="6"/>
    <s v="Noel Chisholm"/>
    <s v="nchisholmnx@example.com"/>
    <s v="United States"/>
    <s v="Lib"/>
    <s v="D"/>
    <n v="1"/>
    <n v="12.95"/>
    <n v="77.699999999999989"/>
    <x v="3"/>
    <s v="Dark"/>
  </r>
  <r>
    <s v="CIX-22904-641"/>
    <x v="622"/>
    <s v="78012-56878-UB"/>
    <s v="R-M-1"/>
    <n v="1"/>
    <s v="Grazia Oats"/>
    <s v="goatsny@live.com"/>
    <s v="United States"/>
    <s v="Rob"/>
    <s v="M"/>
    <n v="1"/>
    <n v="9.9499999999999993"/>
    <n v="9.9499999999999993"/>
    <x v="0"/>
    <s v="Medium"/>
  </r>
  <r>
    <s v="DLV-65840-759"/>
    <x v="623"/>
    <s v="77192-72145-RG"/>
    <s v="L-M-1"/>
    <n v="2"/>
    <s v="Meade Birkin"/>
    <s v="mbirkinnz@java.com"/>
    <s v="United States"/>
    <s v="Lib"/>
    <s v="M"/>
    <n v="1"/>
    <n v="14.55"/>
    <n v="29.1"/>
    <x v="3"/>
    <s v="Medium"/>
  </r>
  <r>
    <s v="RXN-55491-201"/>
    <x v="354"/>
    <s v="86071-79238-CX"/>
    <s v="R-L-0.2"/>
    <n v="6"/>
    <s v="Ronda Pyson"/>
    <s v="rpysono0@constantcontact.com"/>
    <s v="Ireland"/>
    <s v="Rob"/>
    <s v="L"/>
    <n v="0.2"/>
    <n v="3.5849999999999995"/>
    <n v="21.509999999999998"/>
    <x v="0"/>
    <s v="Light"/>
  </r>
  <r>
    <s v="UHK-63283-868"/>
    <x v="624"/>
    <s v="16809-16936-WF"/>
    <s v="A-M-0.5"/>
    <n v="1"/>
    <s v="Modesty MacConnechie"/>
    <s v="mmacconnechieo9@reuters.com"/>
    <s v="United States"/>
    <s v="Ara"/>
    <s v="M"/>
    <n v="0.5"/>
    <n v="6.75"/>
    <n v="6.75"/>
    <x v="2"/>
    <s v="Medium"/>
  </r>
  <r>
    <s v="PJC-31401-893"/>
    <x v="561"/>
    <s v="11212-69985-ZJ"/>
    <s v="A-D-0.5"/>
    <n v="3"/>
    <s v="Rafaela Treacher"/>
    <s v="rtreachero2@usa.gov"/>
    <s v="Ireland"/>
    <s v="Ara"/>
    <s v="D"/>
    <n v="0.5"/>
    <n v="5.97"/>
    <n v="17.91"/>
    <x v="2"/>
    <s v="Dark"/>
  </r>
  <r>
    <s v="HHO-79903-185"/>
    <x v="42"/>
    <s v="53893-01719-CL"/>
    <s v="A-L-2.5"/>
    <n v="1"/>
    <s v="Bee Fattorini"/>
    <s v="bfattorinio3@quantcast.com"/>
    <s v="Ireland"/>
    <s v="Ara"/>
    <s v="L"/>
    <n v="2.5"/>
    <n v="29.784999999999997"/>
    <n v="29.784999999999997"/>
    <x v="2"/>
    <s v="Light"/>
  </r>
  <r>
    <s v="YWM-07310-594"/>
    <x v="267"/>
    <s v="66028-99867-WJ"/>
    <s v="E-M-0.5"/>
    <n v="5"/>
    <s v="Margie Palleske"/>
    <s v="mpalleskeo4@nyu.edu"/>
    <s v="United States"/>
    <s v="Exc"/>
    <s v="M"/>
    <n v="0.5"/>
    <n v="8.25"/>
    <n v="41.25"/>
    <x v="1"/>
    <s v="Medium"/>
  </r>
  <r>
    <s v="FHD-94983-982"/>
    <x v="625"/>
    <s v="62839-56723-CH"/>
    <s v="R-M-0.5"/>
    <n v="3"/>
    <s v="Alexina Randals"/>
    <s v=""/>
    <s v="United States"/>
    <s v="Rob"/>
    <s v="M"/>
    <n v="0.5"/>
    <n v="5.97"/>
    <n v="17.91"/>
    <x v="0"/>
    <s v="Medium"/>
  </r>
  <r>
    <s v="WQK-10857-119"/>
    <x v="616"/>
    <s v="96849-52854-CR"/>
    <s v="E-D-0.5"/>
    <n v="1"/>
    <s v="Filip Antcliffe"/>
    <s v="fantcliffeo6@amazon.co.jp"/>
    <s v="Ireland"/>
    <s v="Exc"/>
    <s v="D"/>
    <n v="0.5"/>
    <n v="7.29"/>
    <n v="7.29"/>
    <x v="1"/>
    <s v="Dark"/>
  </r>
  <r>
    <s v="DXA-50313-073"/>
    <x v="626"/>
    <s v="19755-55847-VW"/>
    <s v="E-L-1"/>
    <n v="2"/>
    <s v="Peyter Matignon"/>
    <s v="pmatignono7@harvard.edu"/>
    <s v="United Kingdom"/>
    <s v="Exc"/>
    <s v="L"/>
    <n v="1"/>
    <n v="14.85"/>
    <n v="29.7"/>
    <x v="1"/>
    <s v="Light"/>
  </r>
  <r>
    <s v="ONW-00560-570"/>
    <x v="52"/>
    <s v="32900-82606-BO"/>
    <s v="A-M-1"/>
    <n v="2"/>
    <s v="Claudie Weond"/>
    <s v="cweondo8@theglobeandmail.com"/>
    <s v="United States"/>
    <s v="Ara"/>
    <s v="M"/>
    <n v="1"/>
    <n v="11.25"/>
    <n v="22.5"/>
    <x v="2"/>
    <s v="Medium"/>
  </r>
  <r>
    <s v="BRJ-19414-277"/>
    <x v="622"/>
    <s v="16809-16936-WF"/>
    <s v="R-M-0.2"/>
    <n v="4"/>
    <s v="Modesty MacConnechie"/>
    <s v="mmacconnechieo9@reuters.com"/>
    <s v="United States"/>
    <s v="Rob"/>
    <s v="M"/>
    <n v="0.2"/>
    <n v="2.9849999999999999"/>
    <n v="11.94"/>
    <x v="0"/>
    <s v="Medium"/>
  </r>
  <r>
    <s v="MIQ-16322-908"/>
    <x v="627"/>
    <s v="20118-28138-QD"/>
    <s v="A-L-1"/>
    <n v="2"/>
    <s v="Jaquenette Skentelbery"/>
    <s v="jskentelberyoa@paypal.com"/>
    <s v="United States"/>
    <s v="Ara"/>
    <s v="L"/>
    <n v="1"/>
    <n v="12.95"/>
    <n v="25.9"/>
    <x v="2"/>
    <s v="Light"/>
  </r>
  <r>
    <s v="MVO-39328-830"/>
    <x v="628"/>
    <s v="84057-45461-AH"/>
    <s v="L-M-0.5"/>
    <n v="5"/>
    <s v="Orazio Comber"/>
    <s v="ocomberob@goo.gl"/>
    <s v="Ireland"/>
    <s v="Lib"/>
    <s v="M"/>
    <n v="0.5"/>
    <n v="8.73"/>
    <n v="43.650000000000006"/>
    <x v="3"/>
    <s v="Medium"/>
  </r>
  <r>
    <s v="MVO-39328-830"/>
    <x v="628"/>
    <s v="84057-45461-AH"/>
    <s v="A-L-0.5"/>
    <n v="6"/>
    <s v="Orazio Comber"/>
    <s v="ocomberob@goo.gl"/>
    <s v="Ireland"/>
    <s v="Ara"/>
    <s v="L"/>
    <n v="0.5"/>
    <n v="7.77"/>
    <n v="46.62"/>
    <x v="2"/>
    <s v="Light"/>
  </r>
  <r>
    <s v="NTJ-88319-746"/>
    <x v="629"/>
    <s v="90882-88130-KQ"/>
    <s v="L-L-0.5"/>
    <n v="3"/>
    <s v="Zachary Tramel"/>
    <s v="ztramelod@netlog.com"/>
    <s v="United States"/>
    <s v="Lib"/>
    <s v="L"/>
    <n v="0.5"/>
    <n v="9.51"/>
    <n v="28.53"/>
    <x v="3"/>
    <s v="Light"/>
  </r>
  <r>
    <s v="LCY-24377-948"/>
    <x v="630"/>
    <s v="21617-79890-DD"/>
    <s v="R-L-2.5"/>
    <n v="1"/>
    <s v="Izaak Primak"/>
    <s v=""/>
    <s v="United States"/>
    <s v="Rob"/>
    <s v="L"/>
    <n v="2.5"/>
    <n v="27.484999999999996"/>
    <n v="27.484999999999996"/>
    <x v="0"/>
    <s v="Light"/>
  </r>
  <r>
    <s v="FWD-85967-769"/>
    <x v="631"/>
    <s v="20256-54689-LO"/>
    <s v="E-D-0.2"/>
    <n v="3"/>
    <s v="Brittani Thoresbie"/>
    <s v=""/>
    <s v="United States"/>
    <s v="Exc"/>
    <s v="D"/>
    <n v="0.2"/>
    <n v="3.645"/>
    <n v="10.935"/>
    <x v="1"/>
    <s v="Dark"/>
  </r>
  <r>
    <s v="KTO-53793-109"/>
    <x v="229"/>
    <s v="17572-27091-AA"/>
    <s v="R-L-0.2"/>
    <n v="2"/>
    <s v="Constanta Hatfull"/>
    <s v="chatfullog@ebay.com"/>
    <s v="United States"/>
    <s v="Rob"/>
    <s v="L"/>
    <n v="0.2"/>
    <n v="3.5849999999999995"/>
    <n v="7.169999999999999"/>
    <x v="0"/>
    <s v="Light"/>
  </r>
  <r>
    <s v="OCK-89033-348"/>
    <x v="632"/>
    <s v="82300-88786-UE"/>
    <s v="A-L-0.2"/>
    <n v="6"/>
    <s v="Bobbe Castagneto"/>
    <s v=""/>
    <s v="United States"/>
    <s v="Ara"/>
    <s v="L"/>
    <n v="0.2"/>
    <n v="3.8849999999999998"/>
    <n v="23.31"/>
    <x v="2"/>
    <s v="Light"/>
  </r>
  <r>
    <s v="GPZ-36017-366"/>
    <x v="633"/>
    <s v="65732-22589-OW"/>
    <s v="A-D-2.5"/>
    <n v="5"/>
    <s v="Kippie Marrison"/>
    <s v="kmarrisonoq@dropbox.com"/>
    <s v="United States"/>
    <s v="Ara"/>
    <s v="D"/>
    <n v="2.5"/>
    <n v="22.884999999999998"/>
    <n v="114.42499999999998"/>
    <x v="2"/>
    <s v="Dark"/>
  </r>
  <r>
    <s v="BZP-33213-637"/>
    <x v="95"/>
    <s v="77175-09826-SF"/>
    <s v="A-M-2.5"/>
    <n v="3"/>
    <s v="Lindon Agnolo"/>
    <s v="lagnolooj@pinterest.com"/>
    <s v="United States"/>
    <s v="Ara"/>
    <s v="M"/>
    <n v="2.5"/>
    <n v="25.874999999999996"/>
    <n v="77.624999999999986"/>
    <x v="2"/>
    <s v="Medium"/>
  </r>
  <r>
    <s v="WFH-21507-708"/>
    <x v="521"/>
    <s v="07237-32539-NB"/>
    <s v="R-D-0.5"/>
    <n v="1"/>
    <s v="Delainey Kiddy"/>
    <s v="dkiddyok@fda.gov"/>
    <s v="United States"/>
    <s v="Rob"/>
    <s v="D"/>
    <n v="0.5"/>
    <n v="5.3699999999999992"/>
    <n v="5.3699999999999992"/>
    <x v="0"/>
    <s v="Dark"/>
  </r>
  <r>
    <s v="HST-96923-073"/>
    <x v="76"/>
    <s v="54722-76431-EX"/>
    <s v="R-D-2.5"/>
    <n v="6"/>
    <s v="Helli Petroulis"/>
    <s v="hpetroulisol@state.tx.us"/>
    <s v="Ireland"/>
    <s v="Rob"/>
    <s v="D"/>
    <n v="2.5"/>
    <n v="20.584999999999997"/>
    <n v="123.50999999999999"/>
    <x v="0"/>
    <s v="Dark"/>
  </r>
  <r>
    <s v="ENN-79947-323"/>
    <x v="634"/>
    <s v="67847-82662-TE"/>
    <s v="L-M-0.5"/>
    <n v="2"/>
    <s v="Marty Scholl"/>
    <s v="mschollom@taobao.com"/>
    <s v="United States"/>
    <s v="Lib"/>
    <s v="M"/>
    <n v="0.5"/>
    <n v="8.73"/>
    <n v="17.46"/>
    <x v="3"/>
    <s v="Medium"/>
  </r>
  <r>
    <s v="BHA-47429-889"/>
    <x v="635"/>
    <s v="51114-51191-EW"/>
    <s v="E-L-0.2"/>
    <n v="3"/>
    <s v="Kienan Ferson"/>
    <s v="kfersonon@g.co"/>
    <s v="United States"/>
    <s v="Exc"/>
    <s v="L"/>
    <n v="0.2"/>
    <n v="4.4550000000000001"/>
    <n v="13.365"/>
    <x v="1"/>
    <s v="Light"/>
  </r>
  <r>
    <s v="SZY-63017-318"/>
    <x v="636"/>
    <s v="91809-58808-TV"/>
    <s v="A-L-0.2"/>
    <n v="2"/>
    <s v="Blake Kelloway"/>
    <s v="bkellowayoo@omniture.com"/>
    <s v="United States"/>
    <s v="Ara"/>
    <s v="L"/>
    <n v="0.2"/>
    <n v="3.8849999999999998"/>
    <n v="7.77"/>
    <x v="2"/>
    <s v="Light"/>
  </r>
  <r>
    <s v="LCU-93317-340"/>
    <x v="637"/>
    <s v="84996-26826-DK"/>
    <s v="R-D-0.2"/>
    <n v="1"/>
    <s v="Scarlett Oliffe"/>
    <s v="soliffeop@yellowbook.com"/>
    <s v="United States"/>
    <s v="Rob"/>
    <s v="D"/>
    <n v="0.2"/>
    <n v="2.6849999999999996"/>
    <n v="2.6849999999999996"/>
    <x v="0"/>
    <s v="Dark"/>
  </r>
  <r>
    <s v="UOM-71431-481"/>
    <x v="182"/>
    <s v="65732-22589-OW"/>
    <s v="R-D-2.5"/>
    <n v="1"/>
    <s v="Kippie Marrison"/>
    <s v="kmarrisonoq@dropbox.com"/>
    <s v="United States"/>
    <s v="Rob"/>
    <s v="D"/>
    <n v="2.5"/>
    <n v="20.584999999999997"/>
    <n v="20.584999999999997"/>
    <x v="0"/>
    <s v="Dark"/>
  </r>
  <r>
    <s v="PJH-42618-877"/>
    <x v="479"/>
    <s v="93676-95250-XJ"/>
    <s v="A-D-2.5"/>
    <n v="5"/>
    <s v="Celestia Dolohunty"/>
    <s v="cdolohuntyor@dailymail.co.uk"/>
    <s v="United States"/>
    <s v="Ara"/>
    <s v="D"/>
    <n v="2.5"/>
    <n v="22.884999999999998"/>
    <n v="114.42499999999998"/>
    <x v="2"/>
    <s v="Dark"/>
  </r>
  <r>
    <s v="XED-90333-402"/>
    <x v="638"/>
    <s v="28300-14355-GF"/>
    <s v="E-M-0.2"/>
    <n v="5"/>
    <s v="Patsy Vasilenko"/>
    <s v="pvasilenkoos@addtoany.com"/>
    <s v="United Kingdom"/>
    <s v="Exc"/>
    <s v="M"/>
    <n v="0.2"/>
    <n v="4.125"/>
    <n v="20.625"/>
    <x v="1"/>
    <s v="Medium"/>
  </r>
  <r>
    <s v="IKK-62234-199"/>
    <x v="639"/>
    <s v="91190-84826-IQ"/>
    <s v="L-L-0.5"/>
    <n v="6"/>
    <s v="Raphaela Schankelborg"/>
    <s v="rschankelborgot@ameblo.jp"/>
    <s v="United States"/>
    <s v="Lib"/>
    <s v="L"/>
    <n v="0.5"/>
    <n v="9.51"/>
    <n v="57.06"/>
    <x v="3"/>
    <s v="Light"/>
  </r>
  <r>
    <s v="KAW-95195-329"/>
    <x v="640"/>
    <s v="34570-99384-AF"/>
    <s v="R-D-2.5"/>
    <n v="4"/>
    <s v="Sharity Wickens"/>
    <s v=""/>
    <s v="Ireland"/>
    <s v="Rob"/>
    <s v="D"/>
    <n v="2.5"/>
    <n v="20.584999999999997"/>
    <n v="82.339999999999989"/>
    <x v="0"/>
    <s v="Dark"/>
  </r>
  <r>
    <s v="QDO-57268-842"/>
    <x v="612"/>
    <s v="57808-90533-UE"/>
    <s v="E-M-2.5"/>
    <n v="5"/>
    <s v="Derick Snow"/>
    <s v=""/>
    <s v="United States"/>
    <s v="Exc"/>
    <s v="M"/>
    <n v="2.5"/>
    <n v="31.624999999999996"/>
    <n v="158.12499999999997"/>
    <x v="1"/>
    <s v="Medium"/>
  </r>
  <r>
    <s v="IIZ-24416-212"/>
    <x v="641"/>
    <s v="76060-30540-LB"/>
    <s v="R-D-0.5"/>
    <n v="6"/>
    <s v="Baxy Cargen"/>
    <s v="bcargenow@geocities.jp"/>
    <s v="United States"/>
    <s v="Rob"/>
    <s v="D"/>
    <n v="0.5"/>
    <n v="5.3699999999999992"/>
    <n v="32.22"/>
    <x v="0"/>
    <s v="Dark"/>
  </r>
  <r>
    <s v="AWP-11469-510"/>
    <x v="36"/>
    <s v="76730-63769-ND"/>
    <s v="E-D-1"/>
    <n v="2"/>
    <s v="Ryann Stickler"/>
    <s v="rsticklerox@printfriendly.com"/>
    <s v="United Kingdom"/>
    <s v="Exc"/>
    <s v="D"/>
    <n v="1"/>
    <n v="12.15"/>
    <n v="24.3"/>
    <x v="1"/>
    <s v="Dark"/>
  </r>
  <r>
    <s v="KXA-27983-918"/>
    <x v="642"/>
    <s v="96042-27290-EQ"/>
    <s v="R-L-0.5"/>
    <n v="5"/>
    <s v="Daryn Cassius"/>
    <s v=""/>
    <s v="United States"/>
    <s v="Rob"/>
    <s v="L"/>
    <n v="0.5"/>
    <n v="7.169999999999999"/>
    <n v="35.849999999999994"/>
    <x v="0"/>
    <s v="Light"/>
  </r>
  <r>
    <s v="VKQ-39009-292"/>
    <x v="219"/>
    <s v="57808-90533-UE"/>
    <s v="L-M-1"/>
    <n v="5"/>
    <s v="Derick Snow"/>
    <s v=""/>
    <s v="United States"/>
    <s v="Lib"/>
    <s v="M"/>
    <n v="1"/>
    <n v="14.55"/>
    <n v="72.75"/>
    <x v="3"/>
    <s v="Medium"/>
  </r>
  <r>
    <s v="PDB-98743-282"/>
    <x v="643"/>
    <s v="51940-02669-OR"/>
    <s v="L-L-1"/>
    <n v="3"/>
    <s v="Skelly Dolohunty"/>
    <s v=""/>
    <s v="Ireland"/>
    <s v="Lib"/>
    <s v="L"/>
    <n v="1"/>
    <n v="15.85"/>
    <n v="47.55"/>
    <x v="3"/>
    <s v="Light"/>
  </r>
  <r>
    <s v="SXW-34014-556"/>
    <x v="644"/>
    <s v="99144-98314-GN"/>
    <s v="R-L-0.2"/>
    <n v="1"/>
    <s v="Drake Jevon"/>
    <s v="djevonp1@ibm.com"/>
    <s v="United States"/>
    <s v="Rob"/>
    <s v="L"/>
    <n v="0.2"/>
    <n v="3.5849999999999995"/>
    <n v="3.5849999999999995"/>
    <x v="0"/>
    <s v="Light"/>
  </r>
  <r>
    <s v="QOJ-38788-727"/>
    <x v="136"/>
    <s v="16358-63919-CE"/>
    <s v="E-M-2.5"/>
    <n v="5"/>
    <s v="Hall Ranner"/>
    <s v="hrannerp2@omniture.com"/>
    <s v="United States"/>
    <s v="Exc"/>
    <s v="M"/>
    <n v="2.5"/>
    <n v="31.624999999999996"/>
    <n v="158.12499999999997"/>
    <x v="1"/>
    <s v="Medium"/>
  </r>
  <r>
    <s v="TGF-38649-658"/>
    <x v="645"/>
    <s v="67743-54817-UT"/>
    <s v="L-M-0.5"/>
    <n v="2"/>
    <s v="Berkly Imrie"/>
    <s v="bimriep3@addtoany.com"/>
    <s v="United States"/>
    <s v="Lib"/>
    <s v="M"/>
    <n v="0.5"/>
    <n v="8.73"/>
    <n v="17.46"/>
    <x v="3"/>
    <s v="Medium"/>
  </r>
  <r>
    <s v="EAI-25194-209"/>
    <x v="646"/>
    <s v="44601-51441-BH"/>
    <s v="A-L-2.5"/>
    <n v="5"/>
    <s v="Dorey Sopper"/>
    <s v="dsopperp4@eventbrite.com"/>
    <s v="United States"/>
    <s v="Ara"/>
    <s v="L"/>
    <n v="2.5"/>
    <n v="29.784999999999997"/>
    <n v="148.92499999999998"/>
    <x v="2"/>
    <s v="Light"/>
  </r>
  <r>
    <s v="IJK-34441-720"/>
    <x v="647"/>
    <s v="97201-58870-WB"/>
    <s v="A-M-0.5"/>
    <n v="6"/>
    <s v="Darcy Lochran"/>
    <s v=""/>
    <s v="United States"/>
    <s v="Ara"/>
    <s v="M"/>
    <n v="0.5"/>
    <n v="6.75"/>
    <n v="40.5"/>
    <x v="2"/>
    <s v="Medium"/>
  </r>
  <r>
    <s v="ZMC-00336-619"/>
    <x v="591"/>
    <s v="19849-12926-QF"/>
    <s v="A-M-0.5"/>
    <n v="4"/>
    <s v="Lauritz Ledgley"/>
    <s v="lledgleyp6@de.vu"/>
    <s v="United States"/>
    <s v="Ara"/>
    <s v="M"/>
    <n v="0.5"/>
    <n v="6.75"/>
    <n v="27"/>
    <x v="2"/>
    <s v="Medium"/>
  </r>
  <r>
    <s v="UPX-54529-618"/>
    <x v="648"/>
    <s v="40535-56770-UM"/>
    <s v="L-D-1"/>
    <n v="3"/>
    <s v="Tawnya Menary"/>
    <s v="tmenaryp7@phoca.cz"/>
    <s v="United States"/>
    <s v="Lib"/>
    <s v="D"/>
    <n v="1"/>
    <n v="12.95"/>
    <n v="38.849999999999994"/>
    <x v="3"/>
    <s v="Dark"/>
  </r>
  <r>
    <s v="DLX-01059-899"/>
    <x v="191"/>
    <s v="74940-09646-MU"/>
    <s v="R-L-1"/>
    <n v="5"/>
    <s v="Gustaf Ciccotti"/>
    <s v="gciccottip8@so-net.ne.jp"/>
    <s v="United States"/>
    <s v="Rob"/>
    <s v="L"/>
    <n v="1"/>
    <n v="11.95"/>
    <n v="59.75"/>
    <x v="0"/>
    <s v="Light"/>
  </r>
  <r>
    <s v="MEK-85120-243"/>
    <x v="649"/>
    <s v="06623-54610-HC"/>
    <s v="R-L-0.2"/>
    <n v="3"/>
    <s v="Bobbe Renner"/>
    <s v=""/>
    <s v="United States"/>
    <s v="Rob"/>
    <s v="L"/>
    <n v="0.2"/>
    <n v="3.5849999999999995"/>
    <n v="10.754999999999999"/>
    <x v="0"/>
    <s v="Light"/>
  </r>
  <r>
    <s v="NFI-37188-246"/>
    <x v="553"/>
    <s v="89490-75361-AF"/>
    <s v="A-D-2.5"/>
    <n v="4"/>
    <s v="Wilton Jallin"/>
    <s v="wjallinpa@pcworld.com"/>
    <s v="United States"/>
    <s v="Ara"/>
    <s v="D"/>
    <n v="2.5"/>
    <n v="22.884999999999998"/>
    <n v="91.539999999999992"/>
    <x v="2"/>
    <s v="Dark"/>
  </r>
  <r>
    <s v="BXH-62195-013"/>
    <x v="584"/>
    <s v="94526-79230-GZ"/>
    <s v="A-M-1"/>
    <n v="4"/>
    <s v="Mindy Bogey"/>
    <s v="mbogeypb@thetimes.co.uk"/>
    <s v="United States"/>
    <s v="Ara"/>
    <s v="M"/>
    <n v="1"/>
    <n v="11.25"/>
    <n v="45"/>
    <x v="2"/>
    <s v="Medium"/>
  </r>
  <r>
    <s v="YLK-78851-470"/>
    <x v="650"/>
    <s v="58559-08254-UY"/>
    <s v="R-M-2.5"/>
    <n v="6"/>
    <s v="Paulie Fonzone"/>
    <s v=""/>
    <s v="United States"/>
    <s v="Rob"/>
    <s v="M"/>
    <n v="2.5"/>
    <n v="22.884999999999998"/>
    <n v="137.31"/>
    <x v="0"/>
    <s v="Medium"/>
  </r>
  <r>
    <s v="DXY-76225-633"/>
    <x v="121"/>
    <s v="88574-37083-WX"/>
    <s v="A-M-0.5"/>
    <n v="1"/>
    <s v="Merrile Cobbledick"/>
    <s v="mcobbledickpd@ucsd.edu"/>
    <s v="United States"/>
    <s v="Ara"/>
    <s v="M"/>
    <n v="0.5"/>
    <n v="6.75"/>
    <n v="6.75"/>
    <x v="2"/>
    <s v="Medium"/>
  </r>
  <r>
    <s v="UHP-24614-199"/>
    <x v="472"/>
    <s v="67953-79896-AC"/>
    <s v="A-M-1"/>
    <n v="4"/>
    <s v="Antonius Lewry"/>
    <s v="alewrype@whitehouse.gov"/>
    <s v="United States"/>
    <s v="Ara"/>
    <s v="M"/>
    <n v="1"/>
    <n v="11.25"/>
    <n v="45"/>
    <x v="2"/>
    <s v="Medium"/>
  </r>
  <r>
    <s v="HBY-35655-049"/>
    <x v="594"/>
    <s v="69207-93422-CQ"/>
    <s v="E-D-2.5"/>
    <n v="3"/>
    <s v="Isis Hessel"/>
    <s v="ihesselpf@ox.ac.uk"/>
    <s v="United States"/>
    <s v="Exc"/>
    <s v="D"/>
    <n v="2.5"/>
    <n v="27.945"/>
    <n v="83.835000000000008"/>
    <x v="1"/>
    <s v="Dark"/>
  </r>
  <r>
    <s v="DCE-22886-861"/>
    <x v="89"/>
    <s v="56060-17602-RG"/>
    <s v="E-D-0.2"/>
    <n v="1"/>
    <s v="Harland Trematick"/>
    <s v=""/>
    <s v="Ireland"/>
    <s v="Exc"/>
    <s v="D"/>
    <n v="0.2"/>
    <n v="3.645"/>
    <n v="3.645"/>
    <x v="1"/>
    <s v="Dark"/>
  </r>
  <r>
    <s v="QTG-93823-843"/>
    <x v="651"/>
    <s v="46859-14212-FI"/>
    <s v="A-M-0.5"/>
    <n v="1"/>
    <s v="Chloris Sorrell"/>
    <s v="csorrellph@amazon.com"/>
    <s v="United Kingdom"/>
    <s v="Ara"/>
    <s v="M"/>
    <n v="0.5"/>
    <n v="6.75"/>
    <n v="6.75"/>
    <x v="2"/>
    <s v="Medium"/>
  </r>
  <r>
    <s v="QTG-93823-843"/>
    <x v="651"/>
    <s v="46859-14212-FI"/>
    <s v="E-D-0.5"/>
    <n v="3"/>
    <s v="Chloris Sorrell"/>
    <s v="csorrellph@amazon.com"/>
    <s v="United Kingdom"/>
    <s v="Exc"/>
    <s v="D"/>
    <n v="0.5"/>
    <n v="7.29"/>
    <n v="21.87"/>
    <x v="1"/>
    <s v="Dark"/>
  </r>
  <r>
    <s v="WFT-16178-396"/>
    <x v="249"/>
    <s v="33555-01585-RP"/>
    <s v="R-D-0.2"/>
    <n v="5"/>
    <s v="Quintina Heavyside"/>
    <s v="qheavysidepj@unc.edu"/>
    <s v="United States"/>
    <s v="Rob"/>
    <s v="D"/>
    <n v="0.2"/>
    <n v="2.6849999999999996"/>
    <n v="13.424999999999997"/>
    <x v="0"/>
    <s v="Dark"/>
  </r>
  <r>
    <s v="ERC-54560-934"/>
    <x v="652"/>
    <s v="11932-85629-CU"/>
    <s v="R-D-2.5"/>
    <n v="6"/>
    <s v="Hadley Reuven"/>
    <s v="hreuvenpk@whitehouse.gov"/>
    <s v="United States"/>
    <s v="Rob"/>
    <s v="D"/>
    <n v="2.5"/>
    <n v="20.584999999999997"/>
    <n v="123.50999999999999"/>
    <x v="0"/>
    <s v="Dark"/>
  </r>
  <r>
    <s v="RUK-78200-416"/>
    <x v="653"/>
    <s v="36192-07175-XC"/>
    <s v="L-D-0.2"/>
    <n v="2"/>
    <s v="Mitch Attwool"/>
    <s v="mattwoolpl@nba.com"/>
    <s v="United States"/>
    <s v="Lib"/>
    <s v="D"/>
    <n v="0.2"/>
    <n v="3.8849999999999998"/>
    <n v="7.77"/>
    <x v="3"/>
    <s v="Dark"/>
  </r>
  <r>
    <s v="KHK-13105-388"/>
    <x v="177"/>
    <s v="46242-54946-ZW"/>
    <s v="A-M-1"/>
    <n v="6"/>
    <s v="Charin Maplethorp"/>
    <s v=""/>
    <s v="United States"/>
    <s v="Ara"/>
    <s v="M"/>
    <n v="1"/>
    <n v="11.25"/>
    <n v="67.5"/>
    <x v="2"/>
    <s v="Medium"/>
  </r>
  <r>
    <s v="NJR-03699-189"/>
    <x v="22"/>
    <s v="95152-82155-VQ"/>
    <s v="E-D-2.5"/>
    <n v="1"/>
    <s v="Goldie Wynes"/>
    <s v="gwynespn@dagondesign.com"/>
    <s v="United States"/>
    <s v="Exc"/>
    <s v="D"/>
    <n v="2.5"/>
    <n v="27.945"/>
    <n v="27.945"/>
    <x v="1"/>
    <s v="Dark"/>
  </r>
  <r>
    <s v="PJV-20427-019"/>
    <x v="508"/>
    <s v="13404-39127-WQ"/>
    <s v="A-L-2.5"/>
    <n v="3"/>
    <s v="Celie MacCourt"/>
    <s v="cmaccourtpo@amazon.com"/>
    <s v="United States"/>
    <s v="Ara"/>
    <s v="L"/>
    <n v="2.5"/>
    <n v="29.784999999999997"/>
    <n v="89.35499999999999"/>
    <x v="2"/>
    <s v="Light"/>
  </r>
  <r>
    <s v="UGK-07613-982"/>
    <x v="654"/>
    <s v="57808-90533-UE"/>
    <s v="A-M-0.5"/>
    <n v="3"/>
    <s v="Derick Snow"/>
    <s v=""/>
    <s v="United States"/>
    <s v="Ara"/>
    <s v="M"/>
    <n v="0.5"/>
    <n v="6.75"/>
    <n v="20.25"/>
    <x v="2"/>
    <s v="Medium"/>
  </r>
  <r>
    <s v="OLA-68289-577"/>
    <x v="524"/>
    <s v="40226-52317-IO"/>
    <s v="A-M-0.5"/>
    <n v="5"/>
    <s v="Evy Wilsone"/>
    <s v="ewilsonepq@eepurl.com"/>
    <s v="United States"/>
    <s v="Ara"/>
    <s v="M"/>
    <n v="0.5"/>
    <n v="6.75"/>
    <n v="33.75"/>
    <x v="2"/>
    <s v="Medium"/>
  </r>
  <r>
    <s v="TNR-84447-052"/>
    <x v="655"/>
    <s v="34419-18068-AG"/>
    <s v="E-D-2.5"/>
    <n v="4"/>
    <s v="Dolores Duffie"/>
    <s v="dduffiepr@time.com"/>
    <s v="United States"/>
    <s v="Exc"/>
    <s v="D"/>
    <n v="2.5"/>
    <n v="27.945"/>
    <n v="111.78"/>
    <x v="1"/>
    <s v="Dark"/>
  </r>
  <r>
    <s v="FBZ-64200-586"/>
    <x v="523"/>
    <s v="51738-61457-RS"/>
    <s v="E-M-2.5"/>
    <n v="2"/>
    <s v="Mathilda Matiasek"/>
    <s v="mmatiasekps@ucoz.ru"/>
    <s v="United States"/>
    <s v="Exc"/>
    <s v="M"/>
    <n v="2.5"/>
    <n v="31.624999999999996"/>
    <n v="63.249999999999993"/>
    <x v="1"/>
    <s v="Medium"/>
  </r>
  <r>
    <s v="OBN-66334-505"/>
    <x v="656"/>
    <s v="86757-52367-ON"/>
    <s v="E-L-0.2"/>
    <n v="2"/>
    <s v="Jarred Camillo"/>
    <s v="jcamillopt@shinystat.com"/>
    <s v="United States"/>
    <s v="Exc"/>
    <s v="L"/>
    <n v="0.2"/>
    <n v="4.4550000000000001"/>
    <n v="8.91"/>
    <x v="1"/>
    <s v="Light"/>
  </r>
  <r>
    <s v="NXM-89323-646"/>
    <x v="657"/>
    <s v="28158-93383-CK"/>
    <s v="E-D-1"/>
    <n v="1"/>
    <s v="Kameko Philbrick"/>
    <s v="kphilbrickpu@cdc.gov"/>
    <s v="United States"/>
    <s v="Exc"/>
    <s v="D"/>
    <n v="1"/>
    <n v="12.15"/>
    <n v="12.15"/>
    <x v="1"/>
    <s v="Dark"/>
  </r>
  <r>
    <s v="NHI-23264-055"/>
    <x v="658"/>
    <s v="44799-09711-XW"/>
    <s v="A-D-0.5"/>
    <n v="4"/>
    <s v="Mallory Shrimpling"/>
    <s v=""/>
    <s v="United States"/>
    <s v="Ara"/>
    <s v="D"/>
    <n v="0.5"/>
    <n v="5.97"/>
    <n v="23.88"/>
    <x v="2"/>
    <s v="Dark"/>
  </r>
  <r>
    <s v="EQH-53569-934"/>
    <x v="659"/>
    <s v="53667-91553-LT"/>
    <s v="E-M-1"/>
    <n v="4"/>
    <s v="Barnett Sillis"/>
    <s v="bsillispw@istockphoto.com"/>
    <s v="United States"/>
    <s v="Exc"/>
    <s v="M"/>
    <n v="1"/>
    <n v="13.75"/>
    <n v="55"/>
    <x v="1"/>
    <s v="Medium"/>
  </r>
  <r>
    <s v="XKK-06692-189"/>
    <x v="558"/>
    <s v="86579-92122-OC"/>
    <s v="R-D-1"/>
    <n v="3"/>
    <s v="Brenn Dundredge"/>
    <s v=""/>
    <s v="United States"/>
    <s v="Rob"/>
    <s v="D"/>
    <n v="1"/>
    <n v="8.9499999999999993"/>
    <n v="26.849999999999998"/>
    <x v="0"/>
    <s v="Dark"/>
  </r>
  <r>
    <s v="BYP-16005-016"/>
    <x v="660"/>
    <s v="01474-63436-TP"/>
    <s v="R-M-2.5"/>
    <n v="5"/>
    <s v="Read Cutts"/>
    <s v="rcuttspy@techcrunch.com"/>
    <s v="United States"/>
    <s v="Rob"/>
    <s v="M"/>
    <n v="2.5"/>
    <n v="22.884999999999998"/>
    <n v="114.42499999999998"/>
    <x v="0"/>
    <s v="Medium"/>
  </r>
  <r>
    <s v="LWS-13938-905"/>
    <x v="661"/>
    <s v="90533-82440-EE"/>
    <s v="A-M-2.5"/>
    <n v="6"/>
    <s v="Michale Delves"/>
    <s v="mdelvespz@nature.com"/>
    <s v="United States"/>
    <s v="Ara"/>
    <s v="M"/>
    <n v="2.5"/>
    <n v="25.874999999999996"/>
    <n v="155.24999999999997"/>
    <x v="2"/>
    <s v="Medium"/>
  </r>
  <r>
    <s v="OLH-95722-362"/>
    <x v="662"/>
    <s v="48553-69225-VX"/>
    <s v="L-D-0.5"/>
    <n v="3"/>
    <s v="Devland Gritton"/>
    <s v="dgrittonq0@nydailynews.com"/>
    <s v="United States"/>
    <s v="Lib"/>
    <s v="D"/>
    <n v="0.5"/>
    <n v="7.77"/>
    <n v="23.31"/>
    <x v="3"/>
    <s v="Dark"/>
  </r>
  <r>
    <s v="OLH-95722-362"/>
    <x v="662"/>
    <s v="48553-69225-VX"/>
    <s v="R-M-2.5"/>
    <n v="4"/>
    <s v="Devland Gritton"/>
    <s v="dgrittonq0@nydailynews.com"/>
    <s v="United States"/>
    <s v="Rob"/>
    <s v="M"/>
    <n v="2.5"/>
    <n v="22.884999999999998"/>
    <n v="91.539999999999992"/>
    <x v="0"/>
    <s v="Medium"/>
  </r>
  <r>
    <s v="KCW-50949-318"/>
    <x v="184"/>
    <s v="52374-27313-IV"/>
    <s v="E-L-1"/>
    <n v="5"/>
    <s v="Dell Gut"/>
    <s v="dgutq2@umich.edu"/>
    <s v="United States"/>
    <s v="Exc"/>
    <s v="L"/>
    <n v="1"/>
    <n v="14.85"/>
    <n v="74.25"/>
    <x v="1"/>
    <s v="Light"/>
  </r>
  <r>
    <s v="JGZ-16947-591"/>
    <x v="663"/>
    <s v="14264-41252-SL"/>
    <s v="L-L-0.2"/>
    <n v="6"/>
    <s v="Willy Pummery"/>
    <s v="wpummeryq3@topsy.com"/>
    <s v="United States"/>
    <s v="Lib"/>
    <s v="L"/>
    <n v="0.2"/>
    <n v="4.7549999999999999"/>
    <n v="28.53"/>
    <x v="3"/>
    <s v="Light"/>
  </r>
  <r>
    <s v="LXS-63326-144"/>
    <x v="334"/>
    <s v="35367-50483-AR"/>
    <s v="R-L-0.5"/>
    <n v="2"/>
    <s v="Geoffrey Siuda"/>
    <s v="gsiudaq4@nytimes.com"/>
    <s v="United States"/>
    <s v="Rob"/>
    <s v="L"/>
    <n v="0.5"/>
    <n v="7.169999999999999"/>
    <n v="14.339999999999998"/>
    <x v="0"/>
    <s v="Light"/>
  </r>
  <r>
    <s v="CZG-86544-655"/>
    <x v="664"/>
    <s v="69443-77665-QW"/>
    <s v="A-L-0.5"/>
    <n v="2"/>
    <s v="Henderson Crowne"/>
    <s v="hcrowneq5@wufoo.com"/>
    <s v="Ireland"/>
    <s v="Ara"/>
    <s v="L"/>
    <n v="0.5"/>
    <n v="7.77"/>
    <n v="15.54"/>
    <x v="2"/>
    <s v="Light"/>
  </r>
  <r>
    <s v="WFV-88138-247"/>
    <x v="24"/>
    <s v="63411-51758-QC"/>
    <s v="R-L-1"/>
    <n v="3"/>
    <s v="Vernor Pawsey"/>
    <s v="vpawseyq6@tiny.cc"/>
    <s v="United States"/>
    <s v="Rob"/>
    <s v="L"/>
    <n v="1"/>
    <n v="11.95"/>
    <n v="35.849999999999994"/>
    <x v="0"/>
    <s v="Light"/>
  </r>
  <r>
    <s v="RFG-28227-288"/>
    <x v="12"/>
    <s v="68605-21835-UF"/>
    <s v="A-L-0.5"/>
    <n v="6"/>
    <s v="Augustin Waterhouse"/>
    <s v="awaterhouseq7@istockphoto.com"/>
    <s v="United States"/>
    <s v="Ara"/>
    <s v="L"/>
    <n v="0.5"/>
    <n v="7.77"/>
    <n v="46.62"/>
    <x v="2"/>
    <s v="Light"/>
  </r>
  <r>
    <s v="QAK-77286-758"/>
    <x v="105"/>
    <s v="34786-30419-XY"/>
    <s v="R-L-0.5"/>
    <n v="5"/>
    <s v="Fanchon Haughian"/>
    <s v="fhaughianq8@1688.com"/>
    <s v="United States"/>
    <s v="Rob"/>
    <s v="L"/>
    <n v="0.5"/>
    <n v="7.169999999999999"/>
    <n v="35.849999999999994"/>
    <x v="0"/>
    <s v="Light"/>
  </r>
  <r>
    <s v="CZD-56716-840"/>
    <x v="665"/>
    <s v="15456-29250-RU"/>
    <s v="L-D-2.5"/>
    <n v="4"/>
    <s v="Jaimie Hatz"/>
    <s v=""/>
    <s v="United States"/>
    <s v="Lib"/>
    <s v="D"/>
    <n v="2.5"/>
    <n v="29.784999999999997"/>
    <n v="119.13999999999999"/>
    <x v="3"/>
    <s v="Dark"/>
  </r>
  <r>
    <s v="UBI-59229-277"/>
    <x v="44"/>
    <s v="00886-35803-FG"/>
    <s v="L-D-0.5"/>
    <n v="3"/>
    <s v="Edeline Edney"/>
    <s v=""/>
    <s v="United States"/>
    <s v="Lib"/>
    <s v="D"/>
    <n v="0.5"/>
    <n v="7.77"/>
    <n v="23.31"/>
    <x v="3"/>
    <s v="Dark"/>
  </r>
  <r>
    <s v="WJJ-37489-898"/>
    <x v="171"/>
    <s v="31599-82152-AD"/>
    <s v="A-M-1"/>
    <n v="1"/>
    <s v="Rickie Faltin"/>
    <s v="rfaltinqb@topsy.com"/>
    <s v="Ireland"/>
    <s v="Ara"/>
    <s v="M"/>
    <n v="1"/>
    <n v="11.25"/>
    <n v="11.25"/>
    <x v="2"/>
    <s v="Medium"/>
  </r>
  <r>
    <s v="ORX-57454-917"/>
    <x v="328"/>
    <s v="76209-39601-ZR"/>
    <s v="E-D-2.5"/>
    <n v="3"/>
    <s v="Gnni Cheeke"/>
    <s v="gcheekeqc@sitemeter.com"/>
    <s v="United Kingdom"/>
    <s v="Exc"/>
    <s v="D"/>
    <n v="2.5"/>
    <n v="27.945"/>
    <n v="83.835000000000008"/>
    <x v="1"/>
    <s v="Dark"/>
  </r>
  <r>
    <s v="GRB-68838-629"/>
    <x v="648"/>
    <s v="15064-65241-HB"/>
    <s v="R-L-2.5"/>
    <n v="4"/>
    <s v="Gwenni Ratt"/>
    <s v="grattqd@phpbb.com"/>
    <s v="Ireland"/>
    <s v="Rob"/>
    <s v="L"/>
    <n v="2.5"/>
    <n v="27.484999999999996"/>
    <n v="109.93999999999998"/>
    <x v="0"/>
    <s v="Light"/>
  </r>
  <r>
    <s v="SHT-04865-419"/>
    <x v="666"/>
    <s v="69215-90789-DL"/>
    <s v="R-L-0.2"/>
    <n v="4"/>
    <s v="Johnath Fairebrother"/>
    <s v=""/>
    <s v="United States"/>
    <s v="Rob"/>
    <s v="L"/>
    <n v="0.2"/>
    <n v="3.5849999999999995"/>
    <n v="14.339999999999998"/>
    <x v="0"/>
    <s v="Light"/>
  </r>
  <r>
    <s v="UQI-28177-865"/>
    <x v="577"/>
    <s v="04317-46176-TB"/>
    <s v="R-L-0.2"/>
    <n v="6"/>
    <s v="Ingamar Eberlein"/>
    <s v="ieberleinqf@hc360.com"/>
    <s v="United States"/>
    <s v="Rob"/>
    <s v="L"/>
    <n v="0.2"/>
    <n v="3.5849999999999995"/>
    <n v="21.509999999999998"/>
    <x v="0"/>
    <s v="Light"/>
  </r>
  <r>
    <s v="OIB-13664-879"/>
    <x v="114"/>
    <s v="04713-57765-KR"/>
    <s v="A-M-1"/>
    <n v="2"/>
    <s v="Jilly Dreng"/>
    <s v="jdrengqg@uiuc.edu"/>
    <s v="Ireland"/>
    <s v="Ara"/>
    <s v="M"/>
    <n v="1"/>
    <n v="11.25"/>
    <n v="22.5"/>
    <x v="2"/>
    <s v="Medium"/>
  </r>
  <r>
    <s v="PJS-30996-485"/>
    <x v="4"/>
    <s v="86579-92122-OC"/>
    <s v="A-L-0.2"/>
    <n v="1"/>
    <s v="Brenn Dundredge"/>
    <s v=""/>
    <s v="United States"/>
    <s v="Ara"/>
    <s v="L"/>
    <n v="0.2"/>
    <n v="3.8849999999999998"/>
    <n v="3.8849999999999998"/>
    <x v="2"/>
    <s v="Light"/>
  </r>
  <r>
    <s v="HEL-86709-449"/>
    <x v="667"/>
    <s v="86579-92122-OC"/>
    <s v="E-D-2.5"/>
    <n v="1"/>
    <s v="Brenn Dundredge"/>
    <s v=""/>
    <s v="United States"/>
    <s v="Exc"/>
    <s v="D"/>
    <n v="2.5"/>
    <n v="27.945"/>
    <n v="27.945"/>
    <x v="1"/>
    <s v="Dark"/>
  </r>
  <r>
    <s v="NCH-55389-562"/>
    <x v="110"/>
    <s v="86579-92122-OC"/>
    <s v="E-L-2.5"/>
    <n v="5"/>
    <s v="Brenn Dundredge"/>
    <s v=""/>
    <s v="United States"/>
    <s v="Exc"/>
    <s v="L"/>
    <n v="2.5"/>
    <n v="34.154999999999994"/>
    <n v="170.77499999999998"/>
    <x v="1"/>
    <s v="Light"/>
  </r>
  <r>
    <s v="NCH-55389-562"/>
    <x v="110"/>
    <s v="86579-92122-OC"/>
    <s v="R-L-2.5"/>
    <n v="2"/>
    <s v="Brenn Dundredge"/>
    <s v=""/>
    <s v="United States"/>
    <s v="Rob"/>
    <s v="L"/>
    <n v="2.5"/>
    <n v="27.484999999999996"/>
    <n v="54.969999999999992"/>
    <x v="0"/>
    <s v="Light"/>
  </r>
  <r>
    <s v="NCH-55389-562"/>
    <x v="110"/>
    <s v="86579-92122-OC"/>
    <s v="E-L-1"/>
    <n v="1"/>
    <s v="Brenn Dundredge"/>
    <s v=""/>
    <s v="United States"/>
    <s v="Exc"/>
    <s v="L"/>
    <n v="1"/>
    <n v="14.85"/>
    <n v="14.85"/>
    <x v="1"/>
    <s v="Light"/>
  </r>
  <r>
    <s v="NCH-55389-562"/>
    <x v="110"/>
    <s v="86579-92122-OC"/>
    <s v="A-L-0.2"/>
    <n v="2"/>
    <s v="Brenn Dundredge"/>
    <s v=""/>
    <s v="United States"/>
    <s v="Ara"/>
    <s v="L"/>
    <n v="0.2"/>
    <n v="3.8849999999999998"/>
    <n v="7.77"/>
    <x v="2"/>
    <s v="Light"/>
  </r>
  <r>
    <s v="GUG-45603-775"/>
    <x v="668"/>
    <s v="40959-32642-DN"/>
    <s v="L-L-0.2"/>
    <n v="5"/>
    <s v="Rhodie Strathern"/>
    <s v="rstrathernqn@devhub.com"/>
    <s v="United States"/>
    <s v="Lib"/>
    <s v="L"/>
    <n v="0.2"/>
    <n v="4.7549999999999999"/>
    <n v="23.774999999999999"/>
    <x v="3"/>
    <s v="Light"/>
  </r>
  <r>
    <s v="KJB-98240-098"/>
    <x v="422"/>
    <s v="77746-08153-PM"/>
    <s v="L-L-1"/>
    <n v="5"/>
    <s v="Chad Miguel"/>
    <s v="cmiguelqo@exblog.jp"/>
    <s v="United States"/>
    <s v="Lib"/>
    <s v="L"/>
    <n v="1"/>
    <n v="15.85"/>
    <n v="79.25"/>
    <x v="3"/>
    <s v="Light"/>
  </r>
  <r>
    <s v="JMS-48374-462"/>
    <x v="669"/>
    <s v="49667-96708-JL"/>
    <s v="A-D-2.5"/>
    <n v="2"/>
    <s v="Florinda Matusovsky"/>
    <s v=""/>
    <s v="United States"/>
    <s v="Ara"/>
    <s v="D"/>
    <n v="2.5"/>
    <n v="22.884999999999998"/>
    <n v="45.769999999999996"/>
    <x v="2"/>
    <s v="Dark"/>
  </r>
  <r>
    <s v="YIT-15877-117"/>
    <x v="670"/>
    <s v="24155-79322-EQ"/>
    <s v="R-D-1"/>
    <n v="1"/>
    <s v="Morly Rocks"/>
    <s v="mrocksqq@exblog.jp"/>
    <s v="Ireland"/>
    <s v="Rob"/>
    <s v="D"/>
    <n v="1"/>
    <n v="8.9499999999999993"/>
    <n v="8.9499999999999993"/>
    <x v="0"/>
    <s v="Dark"/>
  </r>
  <r>
    <s v="YVK-82679-655"/>
    <x v="341"/>
    <s v="95342-88311-SF"/>
    <s v="R-M-0.5"/>
    <n v="4"/>
    <s v="Yuri Burrells"/>
    <s v="yburrellsqr@vinaora.com"/>
    <s v="United States"/>
    <s v="Rob"/>
    <s v="M"/>
    <n v="0.5"/>
    <n v="5.97"/>
    <n v="23.88"/>
    <x v="0"/>
    <s v="Medium"/>
  </r>
  <r>
    <s v="TYH-81940-054"/>
    <x v="671"/>
    <s v="69374-08133-RI"/>
    <s v="E-L-0.2"/>
    <n v="5"/>
    <s v="Cleopatra Goodrum"/>
    <s v="cgoodrumqs@goodreads.com"/>
    <s v="United States"/>
    <s v="Exc"/>
    <s v="L"/>
    <n v="0.2"/>
    <n v="4.4550000000000001"/>
    <n v="22.274999999999999"/>
    <x v="1"/>
    <s v="Light"/>
  </r>
  <r>
    <s v="HTY-30660-254"/>
    <x v="672"/>
    <s v="83844-95908-RX"/>
    <s v="R-M-1"/>
    <n v="3"/>
    <s v="Joey Jefferys"/>
    <s v="jjefferysqt@blog.com"/>
    <s v="United States"/>
    <s v="Rob"/>
    <s v="M"/>
    <n v="1"/>
    <n v="9.9499999999999993"/>
    <n v="29.849999999999998"/>
    <x v="0"/>
    <s v="Medium"/>
  </r>
  <r>
    <s v="GPW-43956-761"/>
    <x v="673"/>
    <s v="09667-09231-YM"/>
    <s v="E-L-0.5"/>
    <n v="6"/>
    <s v="Bearnard Wardell"/>
    <s v="bwardellqu@adobe.com"/>
    <s v="United States"/>
    <s v="Exc"/>
    <s v="L"/>
    <n v="0.5"/>
    <n v="8.91"/>
    <n v="53.46"/>
    <x v="1"/>
    <s v="Light"/>
  </r>
  <r>
    <s v="DWY-56352-412"/>
    <x v="674"/>
    <s v="55427-08059-DF"/>
    <s v="R-D-0.2"/>
    <n v="1"/>
    <s v="Zeke Walisiak"/>
    <s v="zwalisiakqv@ucsd.edu"/>
    <s v="Ireland"/>
    <s v="Rob"/>
    <s v="D"/>
    <n v="0.2"/>
    <n v="2.6849999999999996"/>
    <n v="2.6849999999999996"/>
    <x v="0"/>
    <s v="Dark"/>
  </r>
  <r>
    <s v="PUH-55647-976"/>
    <x v="675"/>
    <s v="06624-54037-BQ"/>
    <s v="R-M-0.2"/>
    <n v="2"/>
    <s v="Wiley Leopold"/>
    <s v="wleopoldqw@blogspot.com"/>
    <s v="United States"/>
    <s v="Rob"/>
    <s v="M"/>
    <n v="0.2"/>
    <n v="2.9849999999999999"/>
    <n v="5.97"/>
    <x v="0"/>
    <s v="Medium"/>
  </r>
  <r>
    <s v="DTB-71371-705"/>
    <x v="539"/>
    <s v="48544-90737-AZ"/>
    <s v="L-D-1"/>
    <n v="1"/>
    <s v="Chiarra Shalders"/>
    <s v="cshaldersqx@cisco.com"/>
    <s v="United States"/>
    <s v="Lib"/>
    <s v="D"/>
    <n v="1"/>
    <n v="12.95"/>
    <n v="12.95"/>
    <x v="3"/>
    <s v="Dark"/>
  </r>
  <r>
    <s v="ZDC-64769-740"/>
    <x v="676"/>
    <s v="79463-01597-FQ"/>
    <s v="E-M-0.5"/>
    <n v="1"/>
    <s v="Sharl Southerill"/>
    <s v=""/>
    <s v="United States"/>
    <s v="Exc"/>
    <s v="M"/>
    <n v="0.5"/>
    <n v="8.25"/>
    <n v="8.25"/>
    <x v="1"/>
    <s v="Medium"/>
  </r>
  <r>
    <s v="TED-81959-419"/>
    <x v="677"/>
    <s v="27702-50024-XC"/>
    <s v="A-L-2.5"/>
    <n v="5"/>
    <s v="Noni Furber"/>
    <s v="nfurberqz@jugem.jp"/>
    <s v="United States"/>
    <s v="Ara"/>
    <s v="L"/>
    <n v="2.5"/>
    <n v="29.784999999999997"/>
    <n v="148.92499999999998"/>
    <x v="2"/>
    <s v="Light"/>
  </r>
  <r>
    <s v="FDO-25756-141"/>
    <x v="629"/>
    <s v="57360-46846-NS"/>
    <s v="A-L-2.5"/>
    <n v="3"/>
    <s v="Dinah Crutcher"/>
    <s v=""/>
    <s v="Ireland"/>
    <s v="Ara"/>
    <s v="L"/>
    <n v="2.5"/>
    <n v="29.784999999999997"/>
    <n v="89.35499999999999"/>
    <x v="2"/>
    <s v="Light"/>
  </r>
  <r>
    <s v="HKN-31467-517"/>
    <x v="662"/>
    <s v="84045-66771-SL"/>
    <s v="L-M-1"/>
    <n v="6"/>
    <s v="Charlean Keave"/>
    <s v="ckeaver1@ucoz.com"/>
    <s v="United States"/>
    <s v="Lib"/>
    <s v="M"/>
    <n v="1"/>
    <n v="14.55"/>
    <n v="87.300000000000011"/>
    <x v="3"/>
    <s v="Medium"/>
  </r>
  <r>
    <s v="POF-29666-012"/>
    <x v="102"/>
    <s v="46885-00260-TL"/>
    <s v="R-D-0.5"/>
    <n v="1"/>
    <s v="Sada Roseborough"/>
    <s v="sroseboroughr2@virginia.edu"/>
    <s v="United States"/>
    <s v="Rob"/>
    <s v="D"/>
    <n v="0.5"/>
    <n v="5.3699999999999992"/>
    <n v="5.3699999999999992"/>
    <x v="0"/>
    <s v="Dark"/>
  </r>
  <r>
    <s v="IRX-59256-644"/>
    <x v="678"/>
    <s v="96446-62142-EN"/>
    <s v="A-D-0.2"/>
    <n v="3"/>
    <s v="Clayton Kingwell"/>
    <s v="ckingwellr3@squarespace.com"/>
    <s v="Ireland"/>
    <s v="Ara"/>
    <s v="D"/>
    <n v="0.2"/>
    <n v="2.9849999999999999"/>
    <n v="8.9550000000000001"/>
    <x v="2"/>
    <s v="Dark"/>
  </r>
  <r>
    <s v="LTN-89139-350"/>
    <x v="679"/>
    <s v="07756-71018-GU"/>
    <s v="R-L-2.5"/>
    <n v="5"/>
    <s v="Kacy Canto"/>
    <s v="kcantor4@gmpg.org"/>
    <s v="United States"/>
    <s v="Rob"/>
    <s v="L"/>
    <n v="2.5"/>
    <n v="27.484999999999996"/>
    <n v="137.42499999999998"/>
    <x v="0"/>
    <s v="Light"/>
  </r>
  <r>
    <s v="TXF-79780-017"/>
    <x v="112"/>
    <s v="92048-47813-QB"/>
    <s v="R-L-1"/>
    <n v="5"/>
    <s v="Mab Blakemore"/>
    <s v="mblakemorer5@nsw.gov.au"/>
    <s v="United States"/>
    <s v="Rob"/>
    <s v="L"/>
    <n v="1"/>
    <n v="11.95"/>
    <n v="59.75"/>
    <x v="0"/>
    <s v="Light"/>
  </r>
  <r>
    <s v="ALM-80762-974"/>
    <x v="55"/>
    <s v="84045-66771-SL"/>
    <s v="A-L-0.5"/>
    <n v="3"/>
    <s v="Charlean Keave"/>
    <s v="ckeaver1@ucoz.com"/>
    <s v="United States"/>
    <s v="Ara"/>
    <s v="L"/>
    <n v="0.5"/>
    <n v="7.77"/>
    <n v="23.31"/>
    <x v="2"/>
    <s v="Light"/>
  </r>
  <r>
    <s v="NXF-15738-707"/>
    <x v="680"/>
    <s v="28699-16256-XV"/>
    <s v="R-D-0.5"/>
    <n v="2"/>
    <s v="Javier Causnett"/>
    <s v=""/>
    <s v="United States"/>
    <s v="Rob"/>
    <s v="D"/>
    <n v="0.5"/>
    <n v="5.3699999999999992"/>
    <n v="10.739999999999998"/>
    <x v="0"/>
    <s v="Dark"/>
  </r>
  <r>
    <s v="MVV-19034-198"/>
    <x v="94"/>
    <s v="98476-63654-CG"/>
    <s v="E-D-2.5"/>
    <n v="6"/>
    <s v="Demetris Micheli"/>
    <s v=""/>
    <s v="United States"/>
    <s v="Exc"/>
    <s v="D"/>
    <n v="2.5"/>
    <n v="27.945"/>
    <n v="167.67000000000002"/>
    <x v="1"/>
    <s v="Dark"/>
  </r>
  <r>
    <s v="KUX-19632-830"/>
    <x v="160"/>
    <s v="55409-07759-YG"/>
    <s v="E-D-0.2"/>
    <n v="6"/>
    <s v="Chloette Bernardot"/>
    <s v="cbernardotr9@wix.com"/>
    <s v="United States"/>
    <s v="Exc"/>
    <s v="D"/>
    <n v="0.2"/>
    <n v="3.645"/>
    <n v="21.87"/>
    <x v="1"/>
    <s v="Dark"/>
  </r>
  <r>
    <s v="SNZ-44595-152"/>
    <x v="681"/>
    <s v="06136-65250-PG"/>
    <s v="R-L-1"/>
    <n v="2"/>
    <s v="Kim Kemery"/>
    <s v="kkemeryra@t.co"/>
    <s v="United States"/>
    <s v="Rob"/>
    <s v="L"/>
    <n v="1"/>
    <n v="11.95"/>
    <n v="23.9"/>
    <x v="0"/>
    <s v="Light"/>
  </r>
  <r>
    <s v="GQA-37241-629"/>
    <x v="502"/>
    <s v="08405-33165-BS"/>
    <s v="A-M-0.2"/>
    <n v="2"/>
    <s v="Fanchette Parlot"/>
    <s v="fparlotrb@forbes.com"/>
    <s v="United States"/>
    <s v="Ara"/>
    <s v="M"/>
    <n v="0.2"/>
    <n v="3.375"/>
    <n v="6.75"/>
    <x v="2"/>
    <s v="Medium"/>
  </r>
  <r>
    <s v="WVV-79948-067"/>
    <x v="682"/>
    <s v="66070-30559-WI"/>
    <s v="E-M-2.5"/>
    <n v="1"/>
    <s v="Ramon Cheak"/>
    <s v="rcheakrc@tripadvisor.com"/>
    <s v="Ireland"/>
    <s v="Exc"/>
    <s v="M"/>
    <n v="2.5"/>
    <n v="31.624999999999996"/>
    <n v="31.624999999999996"/>
    <x v="1"/>
    <s v="Medium"/>
  </r>
  <r>
    <s v="LHX-81117-166"/>
    <x v="683"/>
    <s v="01282-28364-RZ"/>
    <s v="R-L-1"/>
    <n v="4"/>
    <s v="Koressa O'Geneay"/>
    <s v="kogeneayrd@utexas.edu"/>
    <s v="United States"/>
    <s v="Rob"/>
    <s v="L"/>
    <n v="1"/>
    <n v="11.95"/>
    <n v="47.8"/>
    <x v="0"/>
    <s v="Light"/>
  </r>
  <r>
    <s v="GCD-75444-320"/>
    <x v="594"/>
    <s v="51277-93873-RP"/>
    <s v="L-M-2.5"/>
    <n v="1"/>
    <s v="Claudell Ayre"/>
    <s v="cayrere@symantec.com"/>
    <s v="United States"/>
    <s v="Lib"/>
    <s v="M"/>
    <n v="2.5"/>
    <n v="33.464999999999996"/>
    <n v="33.464999999999996"/>
    <x v="3"/>
    <s v="Medium"/>
  </r>
  <r>
    <s v="SGA-30059-217"/>
    <x v="389"/>
    <s v="84405-83364-DG"/>
    <s v="A-D-0.5"/>
    <n v="5"/>
    <s v="Lorianne Kyneton"/>
    <s v="lkynetonrf@macromedia.com"/>
    <s v="United Kingdom"/>
    <s v="Ara"/>
    <s v="D"/>
    <n v="0.5"/>
    <n v="5.97"/>
    <n v="29.849999999999998"/>
    <x v="2"/>
    <s v="Dark"/>
  </r>
  <r>
    <s v="GNL-98714-885"/>
    <x v="583"/>
    <s v="83731-53280-YC"/>
    <s v="R-M-1"/>
    <n v="3"/>
    <s v="Adele McFayden"/>
    <s v=""/>
    <s v="United Kingdom"/>
    <s v="Rob"/>
    <s v="M"/>
    <n v="1"/>
    <n v="9.9499999999999993"/>
    <n v="29.849999999999998"/>
    <x v="0"/>
    <s v="Medium"/>
  </r>
  <r>
    <s v="OQA-93249-841"/>
    <x v="647"/>
    <s v="03917-13632-KC"/>
    <s v="A-M-2.5"/>
    <n v="6"/>
    <s v="Herta Layne"/>
    <s v=""/>
    <s v="United States"/>
    <s v="Ara"/>
    <s v="M"/>
    <n v="2.5"/>
    <n v="25.874999999999996"/>
    <n v="155.24999999999997"/>
    <x v="2"/>
    <s v="Medium"/>
  </r>
  <r>
    <s v="DUV-12075-132"/>
    <x v="366"/>
    <s v="62494-09113-RP"/>
    <s v="E-D-0.2"/>
    <n v="5"/>
    <s v="Marguerite Graves"/>
    <s v=""/>
    <s v="United States"/>
    <s v="Exc"/>
    <s v="D"/>
    <n v="0.2"/>
    <n v="3.645"/>
    <n v="18.225000000000001"/>
    <x v="1"/>
    <s v="Dark"/>
  </r>
  <r>
    <s v="DUV-12075-132"/>
    <x v="366"/>
    <s v="62494-09113-RP"/>
    <s v="L-D-0.5"/>
    <n v="2"/>
    <s v="Marguerite Graves"/>
    <s v=""/>
    <s v="United States"/>
    <s v="Lib"/>
    <s v="D"/>
    <n v="0.5"/>
    <n v="7.77"/>
    <n v="15.54"/>
    <x v="3"/>
    <s v="Dark"/>
  </r>
  <r>
    <s v="KPO-24942-184"/>
    <x v="684"/>
    <s v="70567-65133-CN"/>
    <s v="L-L-2.5"/>
    <n v="3"/>
    <s v="Desdemona Eye"/>
    <s v=""/>
    <s v="Ireland"/>
    <s v="Lib"/>
    <s v="L"/>
    <n v="2.5"/>
    <n v="36.454999999999998"/>
    <n v="109.36499999999999"/>
    <x v="3"/>
    <s v="Light"/>
  </r>
  <r>
    <s v="SRJ-79353-838"/>
    <x v="506"/>
    <s v="77869-81373-AY"/>
    <s v="A-L-1"/>
    <n v="6"/>
    <s v="Margarette Sterland"/>
    <s v=""/>
    <s v="United States"/>
    <s v="Ara"/>
    <s v="L"/>
    <n v="1"/>
    <n v="12.95"/>
    <n v="77.699999999999989"/>
    <x v="2"/>
    <s v="Light"/>
  </r>
  <r>
    <s v="XBV-40336-071"/>
    <x v="685"/>
    <s v="38536-98293-JZ"/>
    <s v="A-D-0.2"/>
    <n v="3"/>
    <s v="Catharine Scoines"/>
    <s v=""/>
    <s v="Ireland"/>
    <s v="Ara"/>
    <s v="D"/>
    <n v="0.2"/>
    <n v="2.9849999999999999"/>
    <n v="8.9550000000000001"/>
    <x v="2"/>
    <s v="Dark"/>
  </r>
  <r>
    <s v="RLM-96511-467"/>
    <x v="191"/>
    <s v="43014-53743-XK"/>
    <s v="R-L-2.5"/>
    <n v="1"/>
    <s v="Jennica Tewelson"/>
    <s v="jtewelsonrn@samsung.com"/>
    <s v="United States"/>
    <s v="Rob"/>
    <s v="L"/>
    <n v="2.5"/>
    <n v="27.484999999999996"/>
    <n v="27.484999999999996"/>
    <x v="0"/>
    <s v="Light"/>
  </r>
  <r>
    <s v="AEZ-13242-456"/>
    <x v="686"/>
    <s v="62494-09113-RP"/>
    <s v="R-M-0.5"/>
    <n v="5"/>
    <s v="Marguerite Graves"/>
    <s v=""/>
    <s v="United States"/>
    <s v="Rob"/>
    <s v="M"/>
    <n v="0.5"/>
    <n v="5.97"/>
    <n v="29.849999999999998"/>
    <x v="0"/>
    <s v="Medium"/>
  </r>
  <r>
    <s v="UME-75640-698"/>
    <x v="687"/>
    <s v="62494-09113-RP"/>
    <s v="A-M-0.5"/>
    <n v="4"/>
    <s v="Marguerite Graves"/>
    <s v=""/>
    <s v="United States"/>
    <s v="Ara"/>
    <s v="M"/>
    <n v="0.5"/>
    <n v="6.75"/>
    <n v="27"/>
    <x v="2"/>
    <s v="Medium"/>
  </r>
  <r>
    <s v="GJC-66474-557"/>
    <x v="629"/>
    <s v="64965-78386-MY"/>
    <s v="A-D-1"/>
    <n v="1"/>
    <s v="Nicolina Jenny"/>
    <s v="njennyrq@bigcartel.com"/>
    <s v="United States"/>
    <s v="Ara"/>
    <s v="D"/>
    <n v="1"/>
    <n v="9.9499999999999993"/>
    <n v="9.9499999999999993"/>
    <x v="2"/>
    <s v="Dark"/>
  </r>
  <r>
    <s v="IRV-20769-219"/>
    <x v="688"/>
    <s v="77131-58092-GE"/>
    <s v="E-M-0.2"/>
    <n v="3"/>
    <s v="Vidovic Antonelli"/>
    <s v=""/>
    <s v="United Kingdom"/>
    <s v="Exc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7FF5A1-0B97-481B-877D-615D0BC40A15}" name="TotalSales" cacheId="7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2">
  <location ref="A3:F8" firstHeaderRow="1" firstDataRow="2" firstDataCol="2"/>
  <pivotFields count="17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7" outline="0" showAll="0" defaultSubtotal="0"/>
    <pivotField compact="0" numFmtId="168" outline="0" showAll="0" defaultSubtotal="0"/>
    <pivotField dataField="1" compact="0" numFmtId="168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5"/>
  </rowFields>
  <rowItems count="4">
    <i>
      <x v="3"/>
      <x v="8"/>
    </i>
    <i r="1">
      <x v="9"/>
    </i>
    <i r="1">
      <x v="10"/>
    </i>
    <i r="1">
      <x v="11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0" baseItem="0"/>
  </dataFields>
  <formats count="3">
    <format dxfId="33">
      <pivotArea outline="0" fieldPosition="0">
        <references count="3">
          <reference field="13" count="1" selected="0">
            <x v="0"/>
          </reference>
          <reference field="15" count="1" selected="0">
            <x v="1"/>
          </reference>
          <reference field="16" count="1" selected="0">
            <x v="1"/>
          </reference>
        </references>
      </pivotArea>
    </format>
    <format dxfId="34">
      <pivotArea dataOnly="0" outline="0" fieldPosition="0">
        <references count="1">
          <reference field="13" count="1">
            <x v="0"/>
          </reference>
        </references>
      </pivotArea>
    </format>
    <format dxfId="35">
      <pivotArea dataOnly="0" outline="0" fieldPosition="0">
        <references count="1">
          <reference field="13" count="3">
            <x v="1"/>
            <x v="2"/>
            <x v="3"/>
          </reference>
        </references>
      </pivotArea>
    </format>
  </format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" format="4">
      <pivotArea type="data" outline="0" fieldPosition="0">
        <references count="4">
          <reference field="4294967294" count="1" selected="0">
            <x v="0"/>
          </reference>
          <reference field="13" count="1" selected="0">
            <x v="0"/>
          </reference>
          <reference field="15" count="1" selected="0">
            <x v="8"/>
          </reference>
          <reference field="16" count="1" selected="0">
            <x v="4"/>
          </reference>
        </references>
      </pivotArea>
    </chartFormat>
    <chartFormat chart="1" format="5">
      <pivotArea type="data" outline="0" fieldPosition="0">
        <references count="4">
          <reference field="4294967294" count="1" selected="0">
            <x v="0"/>
          </reference>
          <reference field="13" count="1" selected="0">
            <x v="1"/>
          </reference>
          <reference field="15" count="1" selected="0">
            <x v="8"/>
          </reference>
          <reference field="16" count="1" selected="0">
            <x v="4"/>
          </reference>
        </references>
      </pivotArea>
    </chartFormat>
    <chartFormat chart="1" format="6">
      <pivotArea type="data" outline="0" fieldPosition="0">
        <references count="4">
          <reference field="4294967294" count="1" selected="0">
            <x v="0"/>
          </reference>
          <reference field="13" count="1" selected="0">
            <x v="2"/>
          </reference>
          <reference field="15" count="1" selected="0">
            <x v="8"/>
          </reference>
          <reference field="16" count="1" selected="0">
            <x v="4"/>
          </reference>
        </references>
      </pivotArea>
    </chartFormat>
    <chartFormat chart="1" format="7">
      <pivotArea type="data" outline="0" fieldPosition="0">
        <references count="4">
          <reference field="4294967294" count="1" selected="0">
            <x v="0"/>
          </reference>
          <reference field="13" count="1" selected="0">
            <x v="3"/>
          </reference>
          <reference field="15" count="1" selected="0">
            <x v="8"/>
          </reference>
          <reference field="16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dateBetween" evalOrder="-1" id="20" name="Order Date">
      <autoFilter ref="A1">
        <filterColumn colId="0">
          <customFilters and="1">
            <customFilter operator="greaterThanOrEqual" val="44409"/>
            <customFilter operator="lessThanOrEqual" val="445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225A91-D5ED-431E-A21D-57C99AA17D69}" name="OrdersData" displayName="OrdersData" ref="A1:O1001" totalsRowShown="0" headerRowDxfId="60">
  <autoFilter ref="A1:O1001" xr:uid="{BD225A91-D5ED-431E-A21D-57C99AA17D69}"/>
  <tableColumns count="15">
    <tableColumn id="1" xr3:uid="{FE2ED9EC-1DC8-4A44-9719-91A3ED236C2A}" name="Order ID" dataDxfId="59"/>
    <tableColumn id="2" xr3:uid="{F021F45C-5CB3-4574-80CE-E40F434E46F6}" name="Order Date" dataDxfId="39"/>
    <tableColumn id="3" xr3:uid="{08DF4071-FBD5-43BE-8DB1-E6D51095E312}" name="Customer ID" dataDxfId="58"/>
    <tableColumn id="4" xr3:uid="{7175BAC2-8949-4029-B504-CD6B2D27F023}" name="Product ID"/>
    <tableColumn id="5" xr3:uid="{7705028C-E7FC-4423-B283-40EC76DF0642}" name="Quantity" dataDxfId="57"/>
    <tableColumn id="6" xr3:uid="{115CBA32-41DB-4E0C-BE9E-BF41CAAAD9EE}" name="Customer Name" dataDxfId="56">
      <calculatedColumnFormula>INDEX(Table1[Customer Name], MATCH(OrdersData[[#This Row],[Customer ID]], Table1[Customer ID],0))</calculatedColumnFormula>
    </tableColumn>
    <tableColumn id="7" xr3:uid="{CB09BD1B-B49E-483D-8888-56BC9EF37235}" name="Email" dataDxfId="44">
      <calculatedColumnFormula>IF(INDEX(Table1[Email], MATCH(OrdersData[[#This Row],[Customer ID]], Table1[Customer ID],0))=0,"",INDEX(Table1[Email], MATCH(OrdersData[[#This Row],[Customer ID]], Table1[Customer ID],0)))</calculatedColumnFormula>
    </tableColumn>
    <tableColumn id="8" xr3:uid="{4E0B3196-7799-41A0-8B3B-E8EA17035E8B}" name="Country" dataDxfId="43">
      <calculatedColumnFormula>INDEX(Table1[Country], MATCH(OrdersData[[#This Row],[Customer ID]], Table1[Customer ID],0))</calculatedColumnFormula>
    </tableColumn>
    <tableColumn id="9" xr3:uid="{89A7A422-D03F-466C-9326-A267247CB0B5}" name="Coffee Type" dataDxfId="42">
      <calculatedColumnFormula>INDEX(products!B:B, MATCH($D:$D, products!$A:$A,0))</calculatedColumnFormula>
    </tableColumn>
    <tableColumn id="10" xr3:uid="{D7715463-3B64-4BF6-A37F-F71EFAC22D1B}" name="Roast Type">
      <calculatedColumnFormula>INDEX(products!C:C, MATCH($D:$D, products!$A:$A,0))</calculatedColumnFormula>
    </tableColumn>
    <tableColumn id="11" xr3:uid="{27E59934-B348-4AE6-BED4-8318C298C5E2}" name="Size" dataDxfId="38">
      <calculatedColumnFormula>INDEX(products!D:D, MATCH($D:$D, products!$A:$A,0))</calculatedColumnFormula>
    </tableColumn>
    <tableColumn id="12" xr3:uid="{46A315E4-6039-4FFD-818F-2FFA0C3D29EC}" name="Unit Price" dataDxfId="37">
      <calculatedColumnFormula>INDEX(products!E:E, MATCH($D:$D, products!$A:$A,0))</calculatedColumnFormula>
    </tableColumn>
    <tableColumn id="13" xr3:uid="{4A63F32B-4BAD-497B-96DE-B8A7E28BD3CB}" name="Sales" dataDxfId="36">
      <calculatedColumnFormula>L:L*E:E</calculatedColumnFormula>
    </tableColumn>
    <tableColumn id="14" xr3:uid="{9A3F6C56-88A6-4ECA-846C-B69F8A601E7D}" name="Coffee Type Name" dataDxfId="41">
      <calculatedColumnFormula>IF(OrdersData[[#This Row],[Coffee Type]]="Rob","Robusta",IF(OrdersData[[#This Row],[Coffee Type]]="Exc","Excelsa",IF(OrdersData[[#This Row],[Coffee Type]]="Ara","Arabica",IF(OrdersData[[#This Row],[Coffee Type]]="Lib","Liberica",""))))</calculatedColumnFormula>
    </tableColumn>
    <tableColumn id="15" xr3:uid="{81CFFF79-1ADE-4F24-8D6D-2427F3223F9B}" name="Roast Type Name" dataDxfId="40">
      <calculatedColumnFormula>IF(J:J="M","Medium",IF(J:J="L","Light",IF(J:J="D","Dark","")))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5667B5-5C5F-4DFB-B5A2-8EED0CF3F03D}" name="Table1" displayName="Table1" ref="A1:I1001" totalsRowShown="0" headerRowDxfId="55" dataDxfId="54">
  <autoFilter ref="A1:I1001" xr:uid="{CC5667B5-5C5F-4DFB-B5A2-8EED0CF3F03D}"/>
  <tableColumns count="9">
    <tableColumn id="1" xr3:uid="{5770B88D-C9EC-4821-B1E9-44D3BB0D5AD9}" name="Customer ID" dataDxfId="53"/>
    <tableColumn id="2" xr3:uid="{81C8576F-7806-4E78-B233-49CDF122903D}" name="Customer Name" dataDxfId="52"/>
    <tableColumn id="3" xr3:uid="{3434CC1E-9ED8-4CAC-88A3-7433478C61DB}" name="Email" dataDxfId="51"/>
    <tableColumn id="4" xr3:uid="{8E44BBE7-89F8-4580-93E6-8441A9120A64}" name="Phone Number" dataDxfId="50"/>
    <tableColumn id="5" xr3:uid="{15516EFE-1E61-48B4-B91D-547909E4F149}" name="Address Line 1" dataDxfId="49"/>
    <tableColumn id="6" xr3:uid="{073887B4-0368-4EC7-9746-C045FD77BB74}" name="City" dataDxfId="48"/>
    <tableColumn id="7" xr3:uid="{DA36F3E9-59ED-44A6-B2B5-D39832F7EC8C}" name="Country" dataDxfId="47"/>
    <tableColumn id="8" xr3:uid="{6A56468F-F6F1-4AC6-B84D-E03B152A20E1}" name="Postcode" dataDxfId="46"/>
    <tableColumn id="9" xr3:uid="{97BA395B-7780-45A8-BFC8-8DBD53510EF3}" name="Loyalty Car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27E3FB-7DE8-46AE-A0A1-46F0DD407B6B}" name="Table2" displayName="Table2" ref="A1:G49" totalsRowShown="0">
  <autoFilter ref="A1:G49" xr:uid="{3227E3FB-7DE8-46AE-A0A1-46F0DD407B6B}"/>
  <tableColumns count="7">
    <tableColumn id="1" xr3:uid="{C6AA2359-B402-438B-9A86-50B7678CAEAB}" name="Product ID"/>
    <tableColumn id="2" xr3:uid="{FAE17FA5-E2EC-4391-A437-724B474918AF}" name="Coffee Type"/>
    <tableColumn id="3" xr3:uid="{73030BA1-DBB1-4C8A-9990-566C1A81312B}" name="Roast Type"/>
    <tableColumn id="4" xr3:uid="{CA2E3040-D991-46F3-ABEA-38CD1FC6B3D2}" name="Size" dataDxfId="45"/>
    <tableColumn id="5" xr3:uid="{D7ECCF1F-FB98-4CBD-AFEB-6CD64A68A3FC}" name="Unit Price"/>
    <tableColumn id="6" xr3:uid="{A8F90422-39DF-4F40-A170-3F0AC3B3ED5C}" name="Price per 100g"/>
    <tableColumn id="7" xr3:uid="{87001B2A-4877-42F6-A34F-EBC4F1D49555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B12D17DD-CE44-4ED5-B6FA-F357E6AD033C}" sourceName="Order Date">
  <pivotTables>
    <pivotTable tabId="20" name="TotalSales"/>
  </pivotTables>
  <state minimalRefreshVersion="6" lastRefreshVersion="6" pivotCacheId="115313541" filterType="dateBetween">
    <selection startDate="2021-08-01T00:00:00" endDate="2021-11-30T00:00:00"/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FAA181E1-4047-4DD4-94DE-92B49DCE81EF}" cache="NativeTimeline_Order_Date" caption="Order Date" level="2" selectionLevel="2" scrollPosition="2021-08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0E76-AC43-487B-9CB4-188F3EB0B97A}">
  <dimension ref="A3:F8"/>
  <sheetViews>
    <sheetView tabSelected="1" topLeftCell="F1" workbookViewId="0">
      <selection activeCell="T13" sqref="T13"/>
    </sheetView>
  </sheetViews>
  <sheetFormatPr defaultRowHeight="14.5" x14ac:dyDescent="0.35"/>
  <cols>
    <col min="1" max="1" width="12.36328125" bestFit="1" customWidth="1"/>
    <col min="2" max="2" width="20.90625" bestFit="1" customWidth="1"/>
    <col min="3" max="3" width="18.453125" bestFit="1" customWidth="1"/>
    <col min="4" max="4" width="6.81640625" bestFit="1" customWidth="1"/>
    <col min="5" max="5" width="7.1796875" bestFit="1" customWidth="1"/>
    <col min="6" max="6" width="7.7265625" bestFit="1" customWidth="1"/>
  </cols>
  <sheetData>
    <row r="3" spans="1:6" x14ac:dyDescent="0.35">
      <c r="A3" s="9" t="s">
        <v>6209</v>
      </c>
      <c r="C3" s="9" t="s">
        <v>6196</v>
      </c>
    </row>
    <row r="4" spans="1:6" x14ac:dyDescent="0.35">
      <c r="A4" s="9" t="s">
        <v>6203</v>
      </c>
      <c r="B4" s="9" t="s">
        <v>6204</v>
      </c>
      <c r="C4" s="10" t="s">
        <v>6205</v>
      </c>
      <c r="D4" s="11" t="s">
        <v>6206</v>
      </c>
      <c r="E4" s="11" t="s">
        <v>6207</v>
      </c>
      <c r="F4" s="11" t="s">
        <v>6208</v>
      </c>
    </row>
    <row r="5" spans="1:6" x14ac:dyDescent="0.35">
      <c r="A5" t="s">
        <v>6202</v>
      </c>
      <c r="B5" t="s">
        <v>6198</v>
      </c>
      <c r="C5" s="10">
        <v>287.52499999999998</v>
      </c>
      <c r="D5" s="11">
        <v>288.66999999999996</v>
      </c>
      <c r="E5" s="11">
        <v>125.58</v>
      </c>
      <c r="F5" s="11">
        <v>374.13499999999993</v>
      </c>
    </row>
    <row r="6" spans="1:6" x14ac:dyDescent="0.35">
      <c r="B6" t="s">
        <v>6199</v>
      </c>
      <c r="C6" s="10">
        <v>840.92999999999984</v>
      </c>
      <c r="D6" s="11">
        <v>409.875</v>
      </c>
      <c r="E6" s="11">
        <v>171.33</v>
      </c>
      <c r="F6" s="11">
        <v>221.43999999999994</v>
      </c>
    </row>
    <row r="7" spans="1:6" x14ac:dyDescent="0.35">
      <c r="B7" t="s">
        <v>6200</v>
      </c>
      <c r="C7" s="10">
        <v>299.06999999999994</v>
      </c>
      <c r="D7" s="11">
        <v>260.32499999999999</v>
      </c>
      <c r="E7" s="11">
        <v>584.64</v>
      </c>
      <c r="F7" s="11">
        <v>256.36500000000001</v>
      </c>
    </row>
    <row r="8" spans="1:6" x14ac:dyDescent="0.35">
      <c r="B8" t="s">
        <v>6201</v>
      </c>
      <c r="C8" s="10">
        <v>323.32499999999999</v>
      </c>
      <c r="D8" s="11">
        <v>565.56999999999994</v>
      </c>
      <c r="E8" s="11">
        <v>537.80999999999995</v>
      </c>
      <c r="F8" s="11">
        <v>189.47499999999999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A2" zoomScale="115" zoomScaleNormal="115" workbookViewId="0">
      <selection activeCell="B7" sqref="B7"/>
    </sheetView>
  </sheetViews>
  <sheetFormatPr defaultRowHeight="14.5" x14ac:dyDescent="0.35"/>
  <cols>
    <col min="1" max="1" width="16.54296875" bestFit="1" customWidth="1"/>
    <col min="2" max="2" width="12.453125" style="4" bestFit="1" customWidth="1"/>
    <col min="3" max="3" width="17.453125" bestFit="1" customWidth="1"/>
    <col min="4" max="4" width="11.08984375" customWidth="1"/>
    <col min="5" max="5" width="9.6328125" customWidth="1"/>
    <col min="6" max="6" width="15.6328125" customWidth="1"/>
    <col min="7" max="7" width="36.1796875" bestFit="1" customWidth="1"/>
    <col min="8" max="8" width="14.1796875" bestFit="1" customWidth="1"/>
    <col min="9" max="9" width="13" bestFit="1" customWidth="1"/>
    <col min="10" max="10" width="11.453125" customWidth="1"/>
    <col min="11" max="11" width="6.26953125" style="6" bestFit="1" customWidth="1"/>
    <col min="12" max="12" width="10.453125" style="8" customWidth="1"/>
    <col min="13" max="13" width="8.08984375" style="8" bestFit="1" customWidth="1"/>
    <col min="14" max="14" width="18.453125" bestFit="1" customWidth="1"/>
    <col min="15" max="15" width="17.7265625" bestFit="1" customWidth="1"/>
  </cols>
  <sheetData>
    <row r="1" spans="1:15" x14ac:dyDescent="0.35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5" t="s">
        <v>12</v>
      </c>
      <c r="L1" s="7" t="s">
        <v>13</v>
      </c>
      <c r="M1" s="7" t="s">
        <v>15</v>
      </c>
      <c r="N1" s="2" t="s">
        <v>6196</v>
      </c>
      <c r="O1" s="2" t="s">
        <v>6197</v>
      </c>
    </row>
    <row r="2" spans="1:15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INDEX(Table1[Customer Name], MATCH(OrdersData[[#This Row],[Customer ID]], Table1[Customer ID],0))</f>
        <v>Aloisia Allner</v>
      </c>
      <c r="G2" s="2" t="str">
        <f>IF(INDEX(Table1[Email], MATCH(OrdersData[[#This Row],[Customer ID]], Table1[Customer ID],0))=0,"",INDEX(Table1[Email], MATCH(OrdersData[[#This Row],[Customer ID]], Table1[Customer ID],0)))</f>
        <v>aallner0@lulu.com</v>
      </c>
      <c r="H2" s="2" t="str">
        <f>INDEX(Table1[Country], MATCH(OrdersData[[#This Row],[Customer ID]], Table1[Customer ID],0))</f>
        <v>United States</v>
      </c>
      <c r="I2" t="str">
        <f>INDEX(products!B:B, MATCH($D:$D, products!$A:$A,0))</f>
        <v>Rob</v>
      </c>
      <c r="J2" t="str">
        <f>INDEX(products!C:C, MATCH($D:$D, products!$A:$A,0))</f>
        <v>M</v>
      </c>
      <c r="K2" s="6">
        <f>INDEX(products!D:D, MATCH($D:$D, products!$A:$A,0))</f>
        <v>1</v>
      </c>
      <c r="L2" s="8">
        <f>INDEX(products!E:E, MATCH($D:$D, products!$A:$A,0))</f>
        <v>9.9499999999999993</v>
      </c>
      <c r="M2" s="8">
        <f t="shared" ref="M2:M65" si="0">L:L*E:E</f>
        <v>19.899999999999999</v>
      </c>
      <c r="N2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2" t="str">
        <f t="shared" ref="O2:O65" si="1">IF(J:J="M","Medium",IF(J:J="L","Light",IF(J:J="D","Dark","")))</f>
        <v>Medium</v>
      </c>
    </row>
    <row r="3" spans="1:15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INDEX(Table1[Customer Name], MATCH(OrdersData[[#This Row],[Customer ID]], Table1[Customer ID],0))</f>
        <v>Aloisia Allner</v>
      </c>
      <c r="G3" s="2" t="str">
        <f>IF(INDEX(Table1[Email], MATCH(OrdersData[[#This Row],[Customer ID]], Table1[Customer ID],0))=0,"",INDEX(Table1[Email], MATCH(OrdersData[[#This Row],[Customer ID]], Table1[Customer ID],0)))</f>
        <v>aallner0@lulu.com</v>
      </c>
      <c r="H3" s="2" t="str">
        <f>INDEX(Table1[Country], MATCH(OrdersData[[#This Row],[Customer ID]], Table1[Customer ID],0))</f>
        <v>United States</v>
      </c>
      <c r="I3" t="str">
        <f>INDEX(products!B:B, MATCH($D:$D, products!$A:$A,0))</f>
        <v>Exc</v>
      </c>
      <c r="J3" t="str">
        <f>INDEX(products!C:C, MATCH($D:$D, products!$A:$A,0))</f>
        <v>M</v>
      </c>
      <c r="K3" s="6">
        <f>INDEX(products!D:D, MATCH($D:$D, products!$A:$A,0))</f>
        <v>0.5</v>
      </c>
      <c r="L3" s="8">
        <f>INDEX(products!E:E, MATCH($D:$D, products!$A:$A,0))</f>
        <v>8.25</v>
      </c>
      <c r="M3" s="8">
        <f t="shared" si="0"/>
        <v>41.25</v>
      </c>
      <c r="N3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3" t="str">
        <f t="shared" si="1"/>
        <v>Medium</v>
      </c>
    </row>
    <row r="4" spans="1:15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INDEX(Table1[Customer Name], MATCH(OrdersData[[#This Row],[Customer ID]], Table1[Customer ID],0))</f>
        <v>Jami Redholes</v>
      </c>
      <c r="G4" s="2" t="str">
        <f>IF(INDEX(Table1[Email], MATCH(OrdersData[[#This Row],[Customer ID]], Table1[Customer ID],0))=0,"",INDEX(Table1[Email], MATCH(OrdersData[[#This Row],[Customer ID]], Table1[Customer ID],0)))</f>
        <v>jredholes2@tmall.com</v>
      </c>
      <c r="H4" s="2" t="str">
        <f>INDEX(Table1[Country], MATCH(OrdersData[[#This Row],[Customer ID]], Table1[Customer ID],0))</f>
        <v>United States</v>
      </c>
      <c r="I4" t="str">
        <f>INDEX(products!B:B, MATCH($D:$D, products!$A:$A,0))</f>
        <v>Ara</v>
      </c>
      <c r="J4" t="str">
        <f>INDEX(products!C:C, MATCH($D:$D, products!$A:$A,0))</f>
        <v>L</v>
      </c>
      <c r="K4" s="6">
        <f>INDEX(products!D:D, MATCH($D:$D, products!$A:$A,0))</f>
        <v>1</v>
      </c>
      <c r="L4" s="8">
        <f>INDEX(products!E:E, MATCH($D:$D, products!$A:$A,0))</f>
        <v>12.95</v>
      </c>
      <c r="M4" s="8">
        <f t="shared" si="0"/>
        <v>12.95</v>
      </c>
      <c r="N4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4" t="str">
        <f t="shared" si="1"/>
        <v>Light</v>
      </c>
    </row>
    <row r="5" spans="1:15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INDEX(Table1[Customer Name], MATCH(OrdersData[[#This Row],[Customer ID]], Table1[Customer ID],0))</f>
        <v>Christoffer O' Shea</v>
      </c>
      <c r="G5" s="2" t="str">
        <f>IF(INDEX(Table1[Email], MATCH(OrdersData[[#This Row],[Customer ID]], Table1[Customer ID],0))=0,"",INDEX(Table1[Email], MATCH(OrdersData[[#This Row],[Customer ID]], Table1[Customer ID],0)))</f>
        <v/>
      </c>
      <c r="H5" s="2" t="str">
        <f>INDEX(Table1[Country], MATCH(OrdersData[[#This Row],[Customer ID]], Table1[Customer ID],0))</f>
        <v>Ireland</v>
      </c>
      <c r="I5" t="str">
        <f>INDEX(products!B:B, MATCH($D:$D, products!$A:$A,0))</f>
        <v>Exc</v>
      </c>
      <c r="J5" t="str">
        <f>INDEX(products!C:C, MATCH($D:$D, products!$A:$A,0))</f>
        <v>M</v>
      </c>
      <c r="K5" s="6">
        <f>INDEX(products!D:D, MATCH($D:$D, products!$A:$A,0))</f>
        <v>1</v>
      </c>
      <c r="L5" s="8">
        <f>INDEX(products!E:E, MATCH($D:$D, products!$A:$A,0))</f>
        <v>13.75</v>
      </c>
      <c r="M5" s="8">
        <f t="shared" si="0"/>
        <v>27.5</v>
      </c>
      <c r="N5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5" t="str">
        <f t="shared" si="1"/>
        <v>Medium</v>
      </c>
    </row>
    <row r="6" spans="1:15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INDEX(Table1[Customer Name], MATCH(OrdersData[[#This Row],[Customer ID]], Table1[Customer ID],0))</f>
        <v>Christoffer O' Shea</v>
      </c>
      <c r="G6" s="2" t="str">
        <f>IF(INDEX(Table1[Email], MATCH(OrdersData[[#This Row],[Customer ID]], Table1[Customer ID],0))=0,"",INDEX(Table1[Email], MATCH(OrdersData[[#This Row],[Customer ID]], Table1[Customer ID],0)))</f>
        <v/>
      </c>
      <c r="H6" s="2" t="str">
        <f>INDEX(Table1[Country], MATCH(OrdersData[[#This Row],[Customer ID]], Table1[Customer ID],0))</f>
        <v>Ireland</v>
      </c>
      <c r="I6" t="str">
        <f>INDEX(products!B:B, MATCH($D:$D, products!$A:$A,0))</f>
        <v>Rob</v>
      </c>
      <c r="J6" t="str">
        <f>INDEX(products!C:C, MATCH($D:$D, products!$A:$A,0))</f>
        <v>L</v>
      </c>
      <c r="K6" s="6">
        <f>INDEX(products!D:D, MATCH($D:$D, products!$A:$A,0))</f>
        <v>2.5</v>
      </c>
      <c r="L6" s="8">
        <f>INDEX(products!E:E, MATCH($D:$D, products!$A:$A,0))</f>
        <v>27.484999999999996</v>
      </c>
      <c r="M6" s="8">
        <f t="shared" si="0"/>
        <v>54.969999999999992</v>
      </c>
      <c r="N6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6" t="str">
        <f t="shared" si="1"/>
        <v>Light</v>
      </c>
    </row>
    <row r="7" spans="1:15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INDEX(Table1[Customer Name], MATCH(OrdersData[[#This Row],[Customer ID]], Table1[Customer ID],0))</f>
        <v>Beryle Cottier</v>
      </c>
      <c r="G7" s="2" t="str">
        <f>IF(INDEX(Table1[Email], MATCH(OrdersData[[#This Row],[Customer ID]], Table1[Customer ID],0))=0,"",INDEX(Table1[Email], MATCH(OrdersData[[#This Row],[Customer ID]], Table1[Customer ID],0)))</f>
        <v/>
      </c>
      <c r="H7" s="2" t="str">
        <f>INDEX(Table1[Country], MATCH(OrdersData[[#This Row],[Customer ID]], Table1[Customer ID],0))</f>
        <v>United States</v>
      </c>
      <c r="I7" t="str">
        <f>INDEX(products!B:B, MATCH($D:$D, products!$A:$A,0))</f>
        <v>Lib</v>
      </c>
      <c r="J7" t="str">
        <f>INDEX(products!C:C, MATCH($D:$D, products!$A:$A,0))</f>
        <v>D</v>
      </c>
      <c r="K7" s="6">
        <f>INDEX(products!D:D, MATCH($D:$D, products!$A:$A,0))</f>
        <v>1</v>
      </c>
      <c r="L7" s="8">
        <f>INDEX(products!E:E, MATCH($D:$D, products!$A:$A,0))</f>
        <v>12.95</v>
      </c>
      <c r="M7" s="8">
        <f t="shared" si="0"/>
        <v>38.849999999999994</v>
      </c>
      <c r="N7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7" t="str">
        <f t="shared" si="1"/>
        <v>Dark</v>
      </c>
    </row>
    <row r="8" spans="1:15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INDEX(Table1[Customer Name], MATCH(OrdersData[[#This Row],[Customer ID]], Table1[Customer ID],0))</f>
        <v>Shaylynn Lobe</v>
      </c>
      <c r="G8" s="2" t="str">
        <f>IF(INDEX(Table1[Email], MATCH(OrdersData[[#This Row],[Customer ID]], Table1[Customer ID],0))=0,"",INDEX(Table1[Email], MATCH(OrdersData[[#This Row],[Customer ID]], Table1[Customer ID],0)))</f>
        <v>slobe6@nifty.com</v>
      </c>
      <c r="H8" s="2" t="str">
        <f>INDEX(Table1[Country], MATCH(OrdersData[[#This Row],[Customer ID]], Table1[Customer ID],0))</f>
        <v>United States</v>
      </c>
      <c r="I8" t="str">
        <f>INDEX(products!B:B, MATCH($D:$D, products!$A:$A,0))</f>
        <v>Exc</v>
      </c>
      <c r="J8" t="str">
        <f>INDEX(products!C:C, MATCH($D:$D, products!$A:$A,0))</f>
        <v>D</v>
      </c>
      <c r="K8" s="6">
        <f>INDEX(products!D:D, MATCH($D:$D, products!$A:$A,0))</f>
        <v>0.5</v>
      </c>
      <c r="L8" s="8">
        <f>INDEX(products!E:E, MATCH($D:$D, products!$A:$A,0))</f>
        <v>7.29</v>
      </c>
      <c r="M8" s="8">
        <f t="shared" si="0"/>
        <v>21.87</v>
      </c>
      <c r="N8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8" t="str">
        <f t="shared" si="1"/>
        <v>Dark</v>
      </c>
    </row>
    <row r="9" spans="1:15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INDEX(Table1[Customer Name], MATCH(OrdersData[[#This Row],[Customer ID]], Table1[Customer ID],0))</f>
        <v>Melvin Wharfe</v>
      </c>
      <c r="G9" s="2" t="str">
        <f>IF(INDEX(Table1[Email], MATCH(OrdersData[[#This Row],[Customer ID]], Table1[Customer ID],0))=0,"",INDEX(Table1[Email], MATCH(OrdersData[[#This Row],[Customer ID]], Table1[Customer ID],0)))</f>
        <v/>
      </c>
      <c r="H9" s="2" t="str">
        <f>INDEX(Table1[Country], MATCH(OrdersData[[#This Row],[Customer ID]], Table1[Customer ID],0))</f>
        <v>Ireland</v>
      </c>
      <c r="I9" t="str">
        <f>INDEX(products!B:B, MATCH($D:$D, products!$A:$A,0))</f>
        <v>Lib</v>
      </c>
      <c r="J9" t="str">
        <f>INDEX(products!C:C, MATCH($D:$D, products!$A:$A,0))</f>
        <v>L</v>
      </c>
      <c r="K9" s="6">
        <f>INDEX(products!D:D, MATCH($D:$D, products!$A:$A,0))</f>
        <v>0.2</v>
      </c>
      <c r="L9" s="8">
        <f>INDEX(products!E:E, MATCH($D:$D, products!$A:$A,0))</f>
        <v>4.7549999999999999</v>
      </c>
      <c r="M9" s="8">
        <f t="shared" si="0"/>
        <v>4.7549999999999999</v>
      </c>
      <c r="N9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9" t="str">
        <f t="shared" si="1"/>
        <v>Light</v>
      </c>
    </row>
    <row r="10" spans="1:15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INDEX(Table1[Customer Name], MATCH(OrdersData[[#This Row],[Customer ID]], Table1[Customer ID],0))</f>
        <v>Guthrey Petracci</v>
      </c>
      <c r="G10" s="2" t="str">
        <f>IF(INDEX(Table1[Email], MATCH(OrdersData[[#This Row],[Customer ID]], Table1[Customer ID],0))=0,"",INDEX(Table1[Email], MATCH(OrdersData[[#This Row],[Customer ID]], Table1[Customer ID],0)))</f>
        <v>gpetracci8@livejournal.com</v>
      </c>
      <c r="H10" s="2" t="str">
        <f>INDEX(Table1[Country], MATCH(OrdersData[[#This Row],[Customer ID]], Table1[Customer ID],0))</f>
        <v>United States</v>
      </c>
      <c r="I10" t="str">
        <f>INDEX(products!B:B, MATCH($D:$D, products!$A:$A,0))</f>
        <v>Rob</v>
      </c>
      <c r="J10" t="str">
        <f>INDEX(products!C:C, MATCH($D:$D, products!$A:$A,0))</f>
        <v>M</v>
      </c>
      <c r="K10" s="6">
        <f>INDEX(products!D:D, MATCH($D:$D, products!$A:$A,0))</f>
        <v>0.5</v>
      </c>
      <c r="L10" s="8">
        <f>INDEX(products!E:E, MATCH($D:$D, products!$A:$A,0))</f>
        <v>5.97</v>
      </c>
      <c r="M10" s="8">
        <f t="shared" si="0"/>
        <v>17.91</v>
      </c>
      <c r="N10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10" t="str">
        <f t="shared" si="1"/>
        <v>Medium</v>
      </c>
    </row>
    <row r="11" spans="1:15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INDEX(Table1[Customer Name], MATCH(OrdersData[[#This Row],[Customer ID]], Table1[Customer ID],0))</f>
        <v>Rodger Raven</v>
      </c>
      <c r="G11" s="2" t="str">
        <f>IF(INDEX(Table1[Email], MATCH(OrdersData[[#This Row],[Customer ID]], Table1[Customer ID],0))=0,"",INDEX(Table1[Email], MATCH(OrdersData[[#This Row],[Customer ID]], Table1[Customer ID],0)))</f>
        <v>rraven9@ed.gov</v>
      </c>
      <c r="H11" s="2" t="str">
        <f>INDEX(Table1[Country], MATCH(OrdersData[[#This Row],[Customer ID]], Table1[Customer ID],0))</f>
        <v>United States</v>
      </c>
      <c r="I11" t="str">
        <f>INDEX(products!B:B, MATCH($D:$D, products!$A:$A,0))</f>
        <v>Rob</v>
      </c>
      <c r="J11" t="str">
        <f>INDEX(products!C:C, MATCH($D:$D, products!$A:$A,0))</f>
        <v>M</v>
      </c>
      <c r="K11" s="6">
        <f>INDEX(products!D:D, MATCH($D:$D, products!$A:$A,0))</f>
        <v>0.5</v>
      </c>
      <c r="L11" s="8">
        <f>INDEX(products!E:E, MATCH($D:$D, products!$A:$A,0))</f>
        <v>5.97</v>
      </c>
      <c r="M11" s="8">
        <f t="shared" si="0"/>
        <v>5.97</v>
      </c>
      <c r="N11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11" t="str">
        <f t="shared" si="1"/>
        <v>Medium</v>
      </c>
    </row>
    <row r="12" spans="1:15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INDEX(Table1[Customer Name], MATCH(OrdersData[[#This Row],[Customer ID]], Table1[Customer ID],0))</f>
        <v>Ferrell Ferber</v>
      </c>
      <c r="G12" s="2" t="str">
        <f>IF(INDEX(Table1[Email], MATCH(OrdersData[[#This Row],[Customer ID]], Table1[Customer ID],0))=0,"",INDEX(Table1[Email], MATCH(OrdersData[[#This Row],[Customer ID]], Table1[Customer ID],0)))</f>
        <v>fferbera@businesswire.com</v>
      </c>
      <c r="H12" s="2" t="str">
        <f>INDEX(Table1[Country], MATCH(OrdersData[[#This Row],[Customer ID]], Table1[Customer ID],0))</f>
        <v>United States</v>
      </c>
      <c r="I12" t="str">
        <f>INDEX(products!B:B, MATCH($D:$D, products!$A:$A,0))</f>
        <v>Ara</v>
      </c>
      <c r="J12" t="str">
        <f>INDEX(products!C:C, MATCH($D:$D, products!$A:$A,0))</f>
        <v>D</v>
      </c>
      <c r="K12" s="6">
        <f>INDEX(products!D:D, MATCH($D:$D, products!$A:$A,0))</f>
        <v>1</v>
      </c>
      <c r="L12" s="8">
        <f>INDEX(products!E:E, MATCH($D:$D, products!$A:$A,0))</f>
        <v>9.9499999999999993</v>
      </c>
      <c r="M12" s="8">
        <f t="shared" si="0"/>
        <v>39.799999999999997</v>
      </c>
      <c r="N12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12" t="str">
        <f t="shared" si="1"/>
        <v>Dark</v>
      </c>
    </row>
    <row r="13" spans="1:15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INDEX(Table1[Customer Name], MATCH(OrdersData[[#This Row],[Customer ID]], Table1[Customer ID],0))</f>
        <v>Duky Phizackerly</v>
      </c>
      <c r="G13" s="2" t="str">
        <f>IF(INDEX(Table1[Email], MATCH(OrdersData[[#This Row],[Customer ID]], Table1[Customer ID],0))=0,"",INDEX(Table1[Email], MATCH(OrdersData[[#This Row],[Customer ID]], Table1[Customer ID],0)))</f>
        <v>dphizackerlyb@utexas.edu</v>
      </c>
      <c r="H13" s="2" t="str">
        <f>INDEX(Table1[Country], MATCH(OrdersData[[#This Row],[Customer ID]], Table1[Customer ID],0))</f>
        <v>United States</v>
      </c>
      <c r="I13" t="str">
        <f>INDEX(products!B:B, MATCH($D:$D, products!$A:$A,0))</f>
        <v>Exc</v>
      </c>
      <c r="J13" t="str">
        <f>INDEX(products!C:C, MATCH($D:$D, products!$A:$A,0))</f>
        <v>L</v>
      </c>
      <c r="K13" s="6">
        <f>INDEX(products!D:D, MATCH($D:$D, products!$A:$A,0))</f>
        <v>2.5</v>
      </c>
      <c r="L13" s="8">
        <f>INDEX(products!E:E, MATCH($D:$D, products!$A:$A,0))</f>
        <v>34.154999999999994</v>
      </c>
      <c r="M13" s="8">
        <f t="shared" si="0"/>
        <v>170.77499999999998</v>
      </c>
      <c r="N13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3" t="str">
        <f t="shared" si="1"/>
        <v>Light</v>
      </c>
    </row>
    <row r="14" spans="1:15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INDEX(Table1[Customer Name], MATCH(OrdersData[[#This Row],[Customer ID]], Table1[Customer ID],0))</f>
        <v>Rosaleen Scholar</v>
      </c>
      <c r="G14" s="2" t="str">
        <f>IF(INDEX(Table1[Email], MATCH(OrdersData[[#This Row],[Customer ID]], Table1[Customer ID],0))=0,"",INDEX(Table1[Email], MATCH(OrdersData[[#This Row],[Customer ID]], Table1[Customer ID],0)))</f>
        <v>rscholarc@nyu.edu</v>
      </c>
      <c r="H14" s="2" t="str">
        <f>INDEX(Table1[Country], MATCH(OrdersData[[#This Row],[Customer ID]], Table1[Customer ID],0))</f>
        <v>United States</v>
      </c>
      <c r="I14" t="str">
        <f>INDEX(products!B:B, MATCH($D:$D, products!$A:$A,0))</f>
        <v>Rob</v>
      </c>
      <c r="J14" t="str">
        <f>INDEX(products!C:C, MATCH($D:$D, products!$A:$A,0))</f>
        <v>M</v>
      </c>
      <c r="K14" s="6">
        <f>INDEX(products!D:D, MATCH($D:$D, products!$A:$A,0))</f>
        <v>1</v>
      </c>
      <c r="L14" s="8">
        <f>INDEX(products!E:E, MATCH($D:$D, products!$A:$A,0))</f>
        <v>9.9499999999999993</v>
      </c>
      <c r="M14" s="8">
        <f t="shared" si="0"/>
        <v>49.75</v>
      </c>
      <c r="N14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14" t="str">
        <f t="shared" si="1"/>
        <v>Medium</v>
      </c>
    </row>
    <row r="15" spans="1:15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INDEX(Table1[Customer Name], MATCH(OrdersData[[#This Row],[Customer ID]], Table1[Customer ID],0))</f>
        <v>Terence Vanyutin</v>
      </c>
      <c r="G15" s="2" t="str">
        <f>IF(INDEX(Table1[Email], MATCH(OrdersData[[#This Row],[Customer ID]], Table1[Customer ID],0))=0,"",INDEX(Table1[Email], MATCH(OrdersData[[#This Row],[Customer ID]], Table1[Customer ID],0)))</f>
        <v>tvanyutind@wix.com</v>
      </c>
      <c r="H15" s="2" t="str">
        <f>INDEX(Table1[Country], MATCH(OrdersData[[#This Row],[Customer ID]], Table1[Customer ID],0))</f>
        <v>United States</v>
      </c>
      <c r="I15" t="str">
        <f>INDEX(products!B:B, MATCH($D:$D, products!$A:$A,0))</f>
        <v>Rob</v>
      </c>
      <c r="J15" t="str">
        <f>INDEX(products!C:C, MATCH($D:$D, products!$A:$A,0))</f>
        <v>D</v>
      </c>
      <c r="K15" s="6">
        <f>INDEX(products!D:D, MATCH($D:$D, products!$A:$A,0))</f>
        <v>2.5</v>
      </c>
      <c r="L15" s="8">
        <f>INDEX(products!E:E, MATCH($D:$D, products!$A:$A,0))</f>
        <v>20.584999999999997</v>
      </c>
      <c r="M15" s="8">
        <f t="shared" si="0"/>
        <v>41.169999999999995</v>
      </c>
      <c r="N15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15" t="str">
        <f t="shared" si="1"/>
        <v>Dark</v>
      </c>
    </row>
    <row r="16" spans="1:15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INDEX(Table1[Customer Name], MATCH(OrdersData[[#This Row],[Customer ID]], Table1[Customer ID],0))</f>
        <v>Patrice Trobe</v>
      </c>
      <c r="G16" s="2" t="str">
        <f>IF(INDEX(Table1[Email], MATCH(OrdersData[[#This Row],[Customer ID]], Table1[Customer ID],0))=0,"",INDEX(Table1[Email], MATCH(OrdersData[[#This Row],[Customer ID]], Table1[Customer ID],0)))</f>
        <v>ptrobee@wunderground.com</v>
      </c>
      <c r="H16" s="2" t="str">
        <f>INDEX(Table1[Country], MATCH(OrdersData[[#This Row],[Customer ID]], Table1[Customer ID],0))</f>
        <v>United States</v>
      </c>
      <c r="I16" t="str">
        <f>INDEX(products!B:B, MATCH($D:$D, products!$A:$A,0))</f>
        <v>Lib</v>
      </c>
      <c r="J16" t="str">
        <f>INDEX(products!C:C, MATCH($D:$D, products!$A:$A,0))</f>
        <v>D</v>
      </c>
      <c r="K16" s="6">
        <f>INDEX(products!D:D, MATCH($D:$D, products!$A:$A,0))</f>
        <v>0.2</v>
      </c>
      <c r="L16" s="8">
        <f>INDEX(products!E:E, MATCH($D:$D, products!$A:$A,0))</f>
        <v>3.8849999999999998</v>
      </c>
      <c r="M16" s="8">
        <f t="shared" si="0"/>
        <v>11.654999999999999</v>
      </c>
      <c r="N16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16" t="str">
        <f t="shared" si="1"/>
        <v>Dark</v>
      </c>
    </row>
    <row r="17" spans="1:15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INDEX(Table1[Customer Name], MATCH(OrdersData[[#This Row],[Customer ID]], Table1[Customer ID],0))</f>
        <v>Llywellyn Oscroft</v>
      </c>
      <c r="G17" s="2" t="str">
        <f>IF(INDEX(Table1[Email], MATCH(OrdersData[[#This Row],[Customer ID]], Table1[Customer ID],0))=0,"",INDEX(Table1[Email], MATCH(OrdersData[[#This Row],[Customer ID]], Table1[Customer ID],0)))</f>
        <v>loscroftf@ebay.co.uk</v>
      </c>
      <c r="H17" s="2" t="str">
        <f>INDEX(Table1[Country], MATCH(OrdersData[[#This Row],[Customer ID]], Table1[Customer ID],0))</f>
        <v>United States</v>
      </c>
      <c r="I17" t="str">
        <f>INDEX(products!B:B, MATCH($D:$D, products!$A:$A,0))</f>
        <v>Rob</v>
      </c>
      <c r="J17" t="str">
        <f>INDEX(products!C:C, MATCH($D:$D, products!$A:$A,0))</f>
        <v>M</v>
      </c>
      <c r="K17" s="6">
        <f>INDEX(products!D:D, MATCH($D:$D, products!$A:$A,0))</f>
        <v>2.5</v>
      </c>
      <c r="L17" s="8">
        <f>INDEX(products!E:E, MATCH($D:$D, products!$A:$A,0))</f>
        <v>22.884999999999998</v>
      </c>
      <c r="M17" s="8">
        <f t="shared" si="0"/>
        <v>114.42499999999998</v>
      </c>
      <c r="N17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17" t="str">
        <f t="shared" si="1"/>
        <v>Medium</v>
      </c>
    </row>
    <row r="18" spans="1:15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INDEX(Table1[Customer Name], MATCH(OrdersData[[#This Row],[Customer ID]], Table1[Customer ID],0))</f>
        <v>Minni Alabaster</v>
      </c>
      <c r="G18" s="2" t="str">
        <f>IF(INDEX(Table1[Email], MATCH(OrdersData[[#This Row],[Customer ID]], Table1[Customer ID],0))=0,"",INDEX(Table1[Email], MATCH(OrdersData[[#This Row],[Customer ID]], Table1[Customer ID],0)))</f>
        <v>malabasterg@hexun.com</v>
      </c>
      <c r="H18" s="2" t="str">
        <f>INDEX(Table1[Country], MATCH(OrdersData[[#This Row],[Customer ID]], Table1[Customer ID],0))</f>
        <v>United States</v>
      </c>
      <c r="I18" t="str">
        <f>INDEX(products!B:B, MATCH($D:$D, products!$A:$A,0))</f>
        <v>Ara</v>
      </c>
      <c r="J18" t="str">
        <f>INDEX(products!C:C, MATCH($D:$D, products!$A:$A,0))</f>
        <v>M</v>
      </c>
      <c r="K18" s="6">
        <f>INDEX(products!D:D, MATCH($D:$D, products!$A:$A,0))</f>
        <v>0.2</v>
      </c>
      <c r="L18" s="8">
        <f>INDEX(products!E:E, MATCH($D:$D, products!$A:$A,0))</f>
        <v>3.375</v>
      </c>
      <c r="M18" s="8">
        <f t="shared" si="0"/>
        <v>20.25</v>
      </c>
      <c r="N18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18" t="str">
        <f t="shared" si="1"/>
        <v>Medium</v>
      </c>
    </row>
    <row r="19" spans="1:15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INDEX(Table1[Customer Name], MATCH(OrdersData[[#This Row],[Customer ID]], Table1[Customer ID],0))</f>
        <v>Rhianon Broxup</v>
      </c>
      <c r="G19" s="2" t="str">
        <f>IF(INDEX(Table1[Email], MATCH(OrdersData[[#This Row],[Customer ID]], Table1[Customer ID],0))=0,"",INDEX(Table1[Email], MATCH(OrdersData[[#This Row],[Customer ID]], Table1[Customer ID],0)))</f>
        <v>rbroxuph@jimdo.com</v>
      </c>
      <c r="H19" s="2" t="str">
        <f>INDEX(Table1[Country], MATCH(OrdersData[[#This Row],[Customer ID]], Table1[Customer ID],0))</f>
        <v>United States</v>
      </c>
      <c r="I19" t="str">
        <f>INDEX(products!B:B, MATCH($D:$D, products!$A:$A,0))</f>
        <v>Ara</v>
      </c>
      <c r="J19" t="str">
        <f>INDEX(products!C:C, MATCH($D:$D, products!$A:$A,0))</f>
        <v>L</v>
      </c>
      <c r="K19" s="6">
        <f>INDEX(products!D:D, MATCH($D:$D, products!$A:$A,0))</f>
        <v>1</v>
      </c>
      <c r="L19" s="8">
        <f>INDEX(products!E:E, MATCH($D:$D, products!$A:$A,0))</f>
        <v>12.95</v>
      </c>
      <c r="M19" s="8">
        <f t="shared" si="0"/>
        <v>77.699999999999989</v>
      </c>
      <c r="N19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19" t="str">
        <f t="shared" si="1"/>
        <v>Light</v>
      </c>
    </row>
    <row r="20" spans="1:15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INDEX(Table1[Customer Name], MATCH(OrdersData[[#This Row],[Customer ID]], Table1[Customer ID],0))</f>
        <v>Pall Redford</v>
      </c>
      <c r="G20" s="2" t="str">
        <f>IF(INDEX(Table1[Email], MATCH(OrdersData[[#This Row],[Customer ID]], Table1[Customer ID],0))=0,"",INDEX(Table1[Email], MATCH(OrdersData[[#This Row],[Customer ID]], Table1[Customer ID],0)))</f>
        <v>predfordi@ow.ly</v>
      </c>
      <c r="H20" s="2" t="str">
        <f>INDEX(Table1[Country], MATCH(OrdersData[[#This Row],[Customer ID]], Table1[Customer ID],0))</f>
        <v>Ireland</v>
      </c>
      <c r="I20" t="str">
        <f>INDEX(products!B:B, MATCH($D:$D, products!$A:$A,0))</f>
        <v>Rob</v>
      </c>
      <c r="J20" t="str">
        <f>INDEX(products!C:C, MATCH($D:$D, products!$A:$A,0))</f>
        <v>D</v>
      </c>
      <c r="K20" s="6">
        <f>INDEX(products!D:D, MATCH($D:$D, products!$A:$A,0))</f>
        <v>2.5</v>
      </c>
      <c r="L20" s="8">
        <f>INDEX(products!E:E, MATCH($D:$D, products!$A:$A,0))</f>
        <v>20.584999999999997</v>
      </c>
      <c r="M20" s="8">
        <f t="shared" si="0"/>
        <v>82.339999999999989</v>
      </c>
      <c r="N20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20" t="str">
        <f t="shared" si="1"/>
        <v>Dark</v>
      </c>
    </row>
    <row r="21" spans="1:15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INDEX(Table1[Customer Name], MATCH(OrdersData[[#This Row],[Customer ID]], Table1[Customer ID],0))</f>
        <v>Aurea Corradino</v>
      </c>
      <c r="G21" s="2" t="str">
        <f>IF(INDEX(Table1[Email], MATCH(OrdersData[[#This Row],[Customer ID]], Table1[Customer ID],0))=0,"",INDEX(Table1[Email], MATCH(OrdersData[[#This Row],[Customer ID]], Table1[Customer ID],0)))</f>
        <v>acorradinoj@harvard.edu</v>
      </c>
      <c r="H21" s="2" t="str">
        <f>INDEX(Table1[Country], MATCH(OrdersData[[#This Row],[Customer ID]], Table1[Customer ID],0))</f>
        <v>United States</v>
      </c>
      <c r="I21" t="str">
        <f>INDEX(products!B:B, MATCH($D:$D, products!$A:$A,0))</f>
        <v>Ara</v>
      </c>
      <c r="J21" t="str">
        <f>INDEX(products!C:C, MATCH($D:$D, products!$A:$A,0))</f>
        <v>M</v>
      </c>
      <c r="K21" s="6">
        <f>INDEX(products!D:D, MATCH($D:$D, products!$A:$A,0))</f>
        <v>0.2</v>
      </c>
      <c r="L21" s="8">
        <f>INDEX(products!E:E, MATCH($D:$D, products!$A:$A,0))</f>
        <v>3.375</v>
      </c>
      <c r="M21" s="8">
        <f t="shared" si="0"/>
        <v>16.875</v>
      </c>
      <c r="N21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21" t="str">
        <f t="shared" si="1"/>
        <v>Medium</v>
      </c>
    </row>
    <row r="22" spans="1:15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INDEX(Table1[Customer Name], MATCH(OrdersData[[#This Row],[Customer ID]], Table1[Customer ID],0))</f>
        <v>Aurea Corradino</v>
      </c>
      <c r="G22" s="2" t="str">
        <f>IF(INDEX(Table1[Email], MATCH(OrdersData[[#This Row],[Customer ID]], Table1[Customer ID],0))=0,"",INDEX(Table1[Email], MATCH(OrdersData[[#This Row],[Customer ID]], Table1[Customer ID],0)))</f>
        <v>acorradinoj@harvard.edu</v>
      </c>
      <c r="H22" s="2" t="str">
        <f>INDEX(Table1[Country], MATCH(OrdersData[[#This Row],[Customer ID]], Table1[Customer ID],0))</f>
        <v>United States</v>
      </c>
      <c r="I22" t="str">
        <f>INDEX(products!B:B, MATCH($D:$D, products!$A:$A,0))</f>
        <v>Exc</v>
      </c>
      <c r="J22" t="str">
        <f>INDEX(products!C:C, MATCH($D:$D, products!$A:$A,0))</f>
        <v>D</v>
      </c>
      <c r="K22" s="6">
        <f>INDEX(products!D:D, MATCH($D:$D, products!$A:$A,0))</f>
        <v>0.2</v>
      </c>
      <c r="L22" s="8">
        <f>INDEX(products!E:E, MATCH($D:$D, products!$A:$A,0))</f>
        <v>3.645</v>
      </c>
      <c r="M22" s="8">
        <f t="shared" si="0"/>
        <v>14.58</v>
      </c>
      <c r="N22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22" t="str">
        <f t="shared" si="1"/>
        <v>Dark</v>
      </c>
    </row>
    <row r="23" spans="1:15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INDEX(Table1[Customer Name], MATCH(OrdersData[[#This Row],[Customer ID]], Table1[Customer ID],0))</f>
        <v>Avrit Davidowsky</v>
      </c>
      <c r="G23" s="2" t="str">
        <f>IF(INDEX(Table1[Email], MATCH(OrdersData[[#This Row],[Customer ID]], Table1[Customer ID],0))=0,"",INDEX(Table1[Email], MATCH(OrdersData[[#This Row],[Customer ID]], Table1[Customer ID],0)))</f>
        <v>adavidowskyl@netvibes.com</v>
      </c>
      <c r="H23" s="2" t="str">
        <f>INDEX(Table1[Country], MATCH(OrdersData[[#This Row],[Customer ID]], Table1[Customer ID],0))</f>
        <v>United States</v>
      </c>
      <c r="I23" t="str">
        <f>INDEX(products!B:B, MATCH($D:$D, products!$A:$A,0))</f>
        <v>Ara</v>
      </c>
      <c r="J23" t="str">
        <f>INDEX(products!C:C, MATCH($D:$D, products!$A:$A,0))</f>
        <v>D</v>
      </c>
      <c r="K23" s="6">
        <f>INDEX(products!D:D, MATCH($D:$D, products!$A:$A,0))</f>
        <v>0.2</v>
      </c>
      <c r="L23" s="8">
        <f>INDEX(products!E:E, MATCH($D:$D, products!$A:$A,0))</f>
        <v>2.9849999999999999</v>
      </c>
      <c r="M23" s="8">
        <f t="shared" si="0"/>
        <v>17.91</v>
      </c>
      <c r="N23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23" t="str">
        <f t="shared" si="1"/>
        <v>Dark</v>
      </c>
    </row>
    <row r="24" spans="1:15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INDEX(Table1[Customer Name], MATCH(OrdersData[[#This Row],[Customer ID]], Table1[Customer ID],0))</f>
        <v>Annabel Antuk</v>
      </c>
      <c r="G24" s="2" t="str">
        <f>IF(INDEX(Table1[Email], MATCH(OrdersData[[#This Row],[Customer ID]], Table1[Customer ID],0))=0,"",INDEX(Table1[Email], MATCH(OrdersData[[#This Row],[Customer ID]], Table1[Customer ID],0)))</f>
        <v>aantukm@kickstarter.com</v>
      </c>
      <c r="H24" s="2" t="str">
        <f>INDEX(Table1[Country], MATCH(OrdersData[[#This Row],[Customer ID]], Table1[Customer ID],0))</f>
        <v>United States</v>
      </c>
      <c r="I24" t="str">
        <f>INDEX(products!B:B, MATCH($D:$D, products!$A:$A,0))</f>
        <v>Rob</v>
      </c>
      <c r="J24" t="str">
        <f>INDEX(products!C:C, MATCH($D:$D, products!$A:$A,0))</f>
        <v>M</v>
      </c>
      <c r="K24" s="6">
        <f>INDEX(products!D:D, MATCH($D:$D, products!$A:$A,0))</f>
        <v>2.5</v>
      </c>
      <c r="L24" s="8">
        <f>INDEX(products!E:E, MATCH($D:$D, products!$A:$A,0))</f>
        <v>22.884999999999998</v>
      </c>
      <c r="M24" s="8">
        <f t="shared" si="0"/>
        <v>91.539999999999992</v>
      </c>
      <c r="N24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24" t="str">
        <f t="shared" si="1"/>
        <v>Medium</v>
      </c>
    </row>
    <row r="25" spans="1:15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INDEX(Table1[Customer Name], MATCH(OrdersData[[#This Row],[Customer ID]], Table1[Customer ID],0))</f>
        <v>Iorgo Kleinert</v>
      </c>
      <c r="G25" s="2" t="str">
        <f>IF(INDEX(Table1[Email], MATCH(OrdersData[[#This Row],[Customer ID]], Table1[Customer ID],0))=0,"",INDEX(Table1[Email], MATCH(OrdersData[[#This Row],[Customer ID]], Table1[Customer ID],0)))</f>
        <v>ikleinertn@timesonline.co.uk</v>
      </c>
      <c r="H25" s="2" t="str">
        <f>INDEX(Table1[Country], MATCH(OrdersData[[#This Row],[Customer ID]], Table1[Customer ID],0))</f>
        <v>United States</v>
      </c>
      <c r="I25" t="str">
        <f>INDEX(products!B:B, MATCH($D:$D, products!$A:$A,0))</f>
        <v>Ara</v>
      </c>
      <c r="J25" t="str">
        <f>INDEX(products!C:C, MATCH($D:$D, products!$A:$A,0))</f>
        <v>D</v>
      </c>
      <c r="K25" s="6">
        <f>INDEX(products!D:D, MATCH($D:$D, products!$A:$A,0))</f>
        <v>0.2</v>
      </c>
      <c r="L25" s="8">
        <f>INDEX(products!E:E, MATCH($D:$D, products!$A:$A,0))</f>
        <v>2.9849999999999999</v>
      </c>
      <c r="M25" s="8">
        <f t="shared" si="0"/>
        <v>11.94</v>
      </c>
      <c r="N25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25" t="str">
        <f t="shared" si="1"/>
        <v>Dark</v>
      </c>
    </row>
    <row r="26" spans="1:15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INDEX(Table1[Customer Name], MATCH(OrdersData[[#This Row],[Customer ID]], Table1[Customer ID],0))</f>
        <v>Chrisy Blofeld</v>
      </c>
      <c r="G26" s="2" t="str">
        <f>IF(INDEX(Table1[Email], MATCH(OrdersData[[#This Row],[Customer ID]], Table1[Customer ID],0))=0,"",INDEX(Table1[Email], MATCH(OrdersData[[#This Row],[Customer ID]], Table1[Customer ID],0)))</f>
        <v>cblofeldo@amazon.co.uk</v>
      </c>
      <c r="H26" s="2" t="str">
        <f>INDEX(Table1[Country], MATCH(OrdersData[[#This Row],[Customer ID]], Table1[Customer ID],0))</f>
        <v>United States</v>
      </c>
      <c r="I26" t="str">
        <f>INDEX(products!B:B, MATCH($D:$D, products!$A:$A,0))</f>
        <v>Ara</v>
      </c>
      <c r="J26" t="str">
        <f>INDEX(products!C:C, MATCH($D:$D, products!$A:$A,0))</f>
        <v>M</v>
      </c>
      <c r="K26" s="6">
        <f>INDEX(products!D:D, MATCH($D:$D, products!$A:$A,0))</f>
        <v>1</v>
      </c>
      <c r="L26" s="8">
        <f>INDEX(products!E:E, MATCH($D:$D, products!$A:$A,0))</f>
        <v>11.25</v>
      </c>
      <c r="M26" s="8">
        <f t="shared" si="0"/>
        <v>11.25</v>
      </c>
      <c r="N26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26" t="str">
        <f t="shared" si="1"/>
        <v>Medium</v>
      </c>
    </row>
    <row r="27" spans="1:15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INDEX(Table1[Customer Name], MATCH(OrdersData[[#This Row],[Customer ID]], Table1[Customer ID],0))</f>
        <v>Culley Farris</v>
      </c>
      <c r="G27" s="2" t="str">
        <f>IF(INDEX(Table1[Email], MATCH(OrdersData[[#This Row],[Customer ID]], Table1[Customer ID],0))=0,"",INDEX(Table1[Email], MATCH(OrdersData[[#This Row],[Customer ID]], Table1[Customer ID],0)))</f>
        <v/>
      </c>
      <c r="H27" s="2" t="str">
        <f>INDEX(Table1[Country], MATCH(OrdersData[[#This Row],[Customer ID]], Table1[Customer ID],0))</f>
        <v>United States</v>
      </c>
      <c r="I27" t="str">
        <f>INDEX(products!B:B, MATCH($D:$D, products!$A:$A,0))</f>
        <v>Exc</v>
      </c>
      <c r="J27" t="str">
        <f>INDEX(products!C:C, MATCH($D:$D, products!$A:$A,0))</f>
        <v>M</v>
      </c>
      <c r="K27" s="6">
        <f>INDEX(products!D:D, MATCH($D:$D, products!$A:$A,0))</f>
        <v>0.2</v>
      </c>
      <c r="L27" s="8">
        <f>INDEX(products!E:E, MATCH($D:$D, products!$A:$A,0))</f>
        <v>4.125</v>
      </c>
      <c r="M27" s="8">
        <f t="shared" si="0"/>
        <v>12.375</v>
      </c>
      <c r="N27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27" t="str">
        <f t="shared" si="1"/>
        <v>Medium</v>
      </c>
    </row>
    <row r="28" spans="1:15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INDEX(Table1[Customer Name], MATCH(OrdersData[[#This Row],[Customer ID]], Table1[Customer ID],0))</f>
        <v>Selene Shales</v>
      </c>
      <c r="G28" s="2" t="str">
        <f>IF(INDEX(Table1[Email], MATCH(OrdersData[[#This Row],[Customer ID]], Table1[Customer ID],0))=0,"",INDEX(Table1[Email], MATCH(OrdersData[[#This Row],[Customer ID]], Table1[Customer ID],0)))</f>
        <v>sshalesq@umich.edu</v>
      </c>
      <c r="H28" s="2" t="str">
        <f>INDEX(Table1[Country], MATCH(OrdersData[[#This Row],[Customer ID]], Table1[Customer ID],0))</f>
        <v>United States</v>
      </c>
      <c r="I28" t="str">
        <f>INDEX(products!B:B, MATCH($D:$D, products!$A:$A,0))</f>
        <v>Ara</v>
      </c>
      <c r="J28" t="str">
        <f>INDEX(products!C:C, MATCH($D:$D, products!$A:$A,0))</f>
        <v>M</v>
      </c>
      <c r="K28" s="6">
        <f>INDEX(products!D:D, MATCH($D:$D, products!$A:$A,0))</f>
        <v>0.5</v>
      </c>
      <c r="L28" s="8">
        <f>INDEX(products!E:E, MATCH($D:$D, products!$A:$A,0))</f>
        <v>6.75</v>
      </c>
      <c r="M28" s="8">
        <f t="shared" si="0"/>
        <v>27</v>
      </c>
      <c r="N28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28" t="str">
        <f t="shared" si="1"/>
        <v>Medium</v>
      </c>
    </row>
    <row r="29" spans="1:15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INDEX(Table1[Customer Name], MATCH(OrdersData[[#This Row],[Customer ID]], Table1[Customer ID],0))</f>
        <v>Vivie Danneil</v>
      </c>
      <c r="G29" s="2" t="str">
        <f>IF(INDEX(Table1[Email], MATCH(OrdersData[[#This Row],[Customer ID]], Table1[Customer ID],0))=0,"",INDEX(Table1[Email], MATCH(OrdersData[[#This Row],[Customer ID]], Table1[Customer ID],0)))</f>
        <v>vdanneilr@mtv.com</v>
      </c>
      <c r="H29" s="2" t="str">
        <f>INDEX(Table1[Country], MATCH(OrdersData[[#This Row],[Customer ID]], Table1[Customer ID],0))</f>
        <v>Ireland</v>
      </c>
      <c r="I29" t="str">
        <f>INDEX(products!B:B, MATCH($D:$D, products!$A:$A,0))</f>
        <v>Ara</v>
      </c>
      <c r="J29" t="str">
        <f>INDEX(products!C:C, MATCH($D:$D, products!$A:$A,0))</f>
        <v>M</v>
      </c>
      <c r="K29" s="6">
        <f>INDEX(products!D:D, MATCH($D:$D, products!$A:$A,0))</f>
        <v>0.2</v>
      </c>
      <c r="L29" s="8">
        <f>INDEX(products!E:E, MATCH($D:$D, products!$A:$A,0))</f>
        <v>3.375</v>
      </c>
      <c r="M29" s="8">
        <f t="shared" si="0"/>
        <v>16.875</v>
      </c>
      <c r="N29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29" t="str">
        <f t="shared" si="1"/>
        <v>Medium</v>
      </c>
    </row>
    <row r="30" spans="1:15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INDEX(Table1[Customer Name], MATCH(OrdersData[[#This Row],[Customer ID]], Table1[Customer ID],0))</f>
        <v>Theresita Newbury</v>
      </c>
      <c r="G30" s="2" t="str">
        <f>IF(INDEX(Table1[Email], MATCH(OrdersData[[#This Row],[Customer ID]], Table1[Customer ID],0))=0,"",INDEX(Table1[Email], MATCH(OrdersData[[#This Row],[Customer ID]], Table1[Customer ID],0)))</f>
        <v>tnewburys@usda.gov</v>
      </c>
      <c r="H30" s="2" t="str">
        <f>INDEX(Table1[Country], MATCH(OrdersData[[#This Row],[Customer ID]], Table1[Customer ID],0))</f>
        <v>Ireland</v>
      </c>
      <c r="I30" t="str">
        <f>INDEX(products!B:B, MATCH($D:$D, products!$A:$A,0))</f>
        <v>Ara</v>
      </c>
      <c r="J30" t="str">
        <f>INDEX(products!C:C, MATCH($D:$D, products!$A:$A,0))</f>
        <v>D</v>
      </c>
      <c r="K30" s="6">
        <f>INDEX(products!D:D, MATCH($D:$D, products!$A:$A,0))</f>
        <v>0.5</v>
      </c>
      <c r="L30" s="8">
        <f>INDEX(products!E:E, MATCH($D:$D, products!$A:$A,0))</f>
        <v>5.97</v>
      </c>
      <c r="M30" s="8">
        <f t="shared" si="0"/>
        <v>17.91</v>
      </c>
      <c r="N30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0" t="str">
        <f t="shared" si="1"/>
        <v>Dark</v>
      </c>
    </row>
    <row r="31" spans="1:15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INDEX(Table1[Customer Name], MATCH(OrdersData[[#This Row],[Customer ID]], Table1[Customer ID],0))</f>
        <v>Mozelle Calcutt</v>
      </c>
      <c r="G31" s="2" t="str">
        <f>IF(INDEX(Table1[Email], MATCH(OrdersData[[#This Row],[Customer ID]], Table1[Customer ID],0))=0,"",INDEX(Table1[Email], MATCH(OrdersData[[#This Row],[Customer ID]], Table1[Customer ID],0)))</f>
        <v>mcalcuttt@baidu.com</v>
      </c>
      <c r="H31" s="2" t="str">
        <f>INDEX(Table1[Country], MATCH(OrdersData[[#This Row],[Customer ID]], Table1[Customer ID],0))</f>
        <v>Ireland</v>
      </c>
      <c r="I31" t="str">
        <f>INDEX(products!B:B, MATCH($D:$D, products!$A:$A,0))</f>
        <v>Ara</v>
      </c>
      <c r="J31" t="str">
        <f>INDEX(products!C:C, MATCH($D:$D, products!$A:$A,0))</f>
        <v>D</v>
      </c>
      <c r="K31" s="6">
        <f>INDEX(products!D:D, MATCH($D:$D, products!$A:$A,0))</f>
        <v>1</v>
      </c>
      <c r="L31" s="8">
        <f>INDEX(products!E:E, MATCH($D:$D, products!$A:$A,0))</f>
        <v>9.9499999999999993</v>
      </c>
      <c r="M31" s="8">
        <f t="shared" si="0"/>
        <v>39.799999999999997</v>
      </c>
      <c r="N31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1" t="str">
        <f t="shared" si="1"/>
        <v>Dark</v>
      </c>
    </row>
    <row r="32" spans="1:15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INDEX(Table1[Customer Name], MATCH(OrdersData[[#This Row],[Customer ID]], Table1[Customer ID],0))</f>
        <v>Adrian Swaine</v>
      </c>
      <c r="G32" s="2" t="str">
        <f>IF(INDEX(Table1[Email], MATCH(OrdersData[[#This Row],[Customer ID]], Table1[Customer ID],0))=0,"",INDEX(Table1[Email], MATCH(OrdersData[[#This Row],[Customer ID]], Table1[Customer ID],0)))</f>
        <v/>
      </c>
      <c r="H32" s="2" t="str">
        <f>INDEX(Table1[Country], MATCH(OrdersData[[#This Row],[Customer ID]], Table1[Customer ID],0))</f>
        <v>United States</v>
      </c>
      <c r="I32" t="str">
        <f>INDEX(products!B:B, MATCH($D:$D, products!$A:$A,0))</f>
        <v>Lib</v>
      </c>
      <c r="J32" t="str">
        <f>INDEX(products!C:C, MATCH($D:$D, products!$A:$A,0))</f>
        <v>M</v>
      </c>
      <c r="K32" s="6">
        <f>INDEX(products!D:D, MATCH($D:$D, products!$A:$A,0))</f>
        <v>0.2</v>
      </c>
      <c r="L32" s="8">
        <f>INDEX(products!E:E, MATCH($D:$D, products!$A:$A,0))</f>
        <v>4.3650000000000002</v>
      </c>
      <c r="M32" s="8">
        <f t="shared" si="0"/>
        <v>21.825000000000003</v>
      </c>
      <c r="N32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32" t="str">
        <f t="shared" si="1"/>
        <v>Medium</v>
      </c>
    </row>
    <row r="33" spans="1:15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INDEX(Table1[Customer Name], MATCH(OrdersData[[#This Row],[Customer ID]], Table1[Customer ID],0))</f>
        <v>Adrian Swaine</v>
      </c>
      <c r="G33" s="2" t="str">
        <f>IF(INDEX(Table1[Email], MATCH(OrdersData[[#This Row],[Customer ID]], Table1[Customer ID],0))=0,"",INDEX(Table1[Email], MATCH(OrdersData[[#This Row],[Customer ID]], Table1[Customer ID],0)))</f>
        <v/>
      </c>
      <c r="H33" s="2" t="str">
        <f>INDEX(Table1[Country], MATCH(OrdersData[[#This Row],[Customer ID]], Table1[Customer ID],0))</f>
        <v>United States</v>
      </c>
      <c r="I33" t="str">
        <f>INDEX(products!B:B, MATCH($D:$D, products!$A:$A,0))</f>
        <v>Ara</v>
      </c>
      <c r="J33" t="str">
        <f>INDEX(products!C:C, MATCH($D:$D, products!$A:$A,0))</f>
        <v>D</v>
      </c>
      <c r="K33" s="6">
        <f>INDEX(products!D:D, MATCH($D:$D, products!$A:$A,0))</f>
        <v>0.5</v>
      </c>
      <c r="L33" s="8">
        <f>INDEX(products!E:E, MATCH($D:$D, products!$A:$A,0))</f>
        <v>5.97</v>
      </c>
      <c r="M33" s="8">
        <f t="shared" si="0"/>
        <v>35.82</v>
      </c>
      <c r="N33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3" t="str">
        <f t="shared" si="1"/>
        <v>Dark</v>
      </c>
    </row>
    <row r="34" spans="1:15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INDEX(Table1[Customer Name], MATCH(OrdersData[[#This Row],[Customer ID]], Table1[Customer ID],0))</f>
        <v>Adrian Swaine</v>
      </c>
      <c r="G34" s="2" t="str">
        <f>IF(INDEX(Table1[Email], MATCH(OrdersData[[#This Row],[Customer ID]], Table1[Customer ID],0))=0,"",INDEX(Table1[Email], MATCH(OrdersData[[#This Row],[Customer ID]], Table1[Customer ID],0)))</f>
        <v/>
      </c>
      <c r="H34" s="2" t="str">
        <f>INDEX(Table1[Country], MATCH(OrdersData[[#This Row],[Customer ID]], Table1[Customer ID],0))</f>
        <v>United States</v>
      </c>
      <c r="I34" t="str">
        <f>INDEX(products!B:B, MATCH($D:$D, products!$A:$A,0))</f>
        <v>Lib</v>
      </c>
      <c r="J34" t="str">
        <f>INDEX(products!C:C, MATCH($D:$D, products!$A:$A,0))</f>
        <v>M</v>
      </c>
      <c r="K34" s="6">
        <f>INDEX(products!D:D, MATCH($D:$D, products!$A:$A,0))</f>
        <v>0.5</v>
      </c>
      <c r="L34" s="8">
        <f>INDEX(products!E:E, MATCH($D:$D, products!$A:$A,0))</f>
        <v>8.73</v>
      </c>
      <c r="M34" s="8">
        <f t="shared" si="0"/>
        <v>52.38</v>
      </c>
      <c r="N34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34" t="str">
        <f t="shared" si="1"/>
        <v>Medium</v>
      </c>
    </row>
    <row r="35" spans="1:15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INDEX(Table1[Customer Name], MATCH(OrdersData[[#This Row],[Customer ID]], Table1[Customer ID],0))</f>
        <v>Gallard Gatheral</v>
      </c>
      <c r="G35" s="2" t="str">
        <f>IF(INDEX(Table1[Email], MATCH(OrdersData[[#This Row],[Customer ID]], Table1[Customer ID],0))=0,"",INDEX(Table1[Email], MATCH(OrdersData[[#This Row],[Customer ID]], Table1[Customer ID],0)))</f>
        <v>ggatheralx@123-reg.co.uk</v>
      </c>
      <c r="H35" s="2" t="str">
        <f>INDEX(Table1[Country], MATCH(OrdersData[[#This Row],[Customer ID]], Table1[Customer ID],0))</f>
        <v>United States</v>
      </c>
      <c r="I35" t="str">
        <f>INDEX(products!B:B, MATCH($D:$D, products!$A:$A,0))</f>
        <v>Lib</v>
      </c>
      <c r="J35" t="str">
        <f>INDEX(products!C:C, MATCH($D:$D, products!$A:$A,0))</f>
        <v>L</v>
      </c>
      <c r="K35" s="6">
        <f>INDEX(products!D:D, MATCH($D:$D, products!$A:$A,0))</f>
        <v>0.2</v>
      </c>
      <c r="L35" s="8">
        <f>INDEX(products!E:E, MATCH($D:$D, products!$A:$A,0))</f>
        <v>4.7549999999999999</v>
      </c>
      <c r="M35" s="8">
        <f t="shared" si="0"/>
        <v>23.774999999999999</v>
      </c>
      <c r="N35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35" t="str">
        <f t="shared" si="1"/>
        <v>Light</v>
      </c>
    </row>
    <row r="36" spans="1:15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INDEX(Table1[Customer Name], MATCH(OrdersData[[#This Row],[Customer ID]], Table1[Customer ID],0))</f>
        <v>Una Welberry</v>
      </c>
      <c r="G36" s="2" t="str">
        <f>IF(INDEX(Table1[Email], MATCH(OrdersData[[#This Row],[Customer ID]], Table1[Customer ID],0))=0,"",INDEX(Table1[Email], MATCH(OrdersData[[#This Row],[Customer ID]], Table1[Customer ID],0)))</f>
        <v>uwelberryy@ebay.co.uk</v>
      </c>
      <c r="H36" s="2" t="str">
        <f>INDEX(Table1[Country], MATCH(OrdersData[[#This Row],[Customer ID]], Table1[Customer ID],0))</f>
        <v>United Kingdom</v>
      </c>
      <c r="I36" t="str">
        <f>INDEX(products!B:B, MATCH($D:$D, products!$A:$A,0))</f>
        <v>Lib</v>
      </c>
      <c r="J36" t="str">
        <f>INDEX(products!C:C, MATCH($D:$D, products!$A:$A,0))</f>
        <v>L</v>
      </c>
      <c r="K36" s="6">
        <f>INDEX(products!D:D, MATCH($D:$D, products!$A:$A,0))</f>
        <v>0.5</v>
      </c>
      <c r="L36" s="8">
        <f>INDEX(products!E:E, MATCH($D:$D, products!$A:$A,0))</f>
        <v>9.51</v>
      </c>
      <c r="M36" s="8">
        <f t="shared" si="0"/>
        <v>57.06</v>
      </c>
      <c r="N36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36" t="str">
        <f t="shared" si="1"/>
        <v>Light</v>
      </c>
    </row>
    <row r="37" spans="1:15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INDEX(Table1[Customer Name], MATCH(OrdersData[[#This Row],[Customer ID]], Table1[Customer ID],0))</f>
        <v>Faber Eilhart</v>
      </c>
      <c r="G37" s="2" t="str">
        <f>IF(INDEX(Table1[Email], MATCH(OrdersData[[#This Row],[Customer ID]], Table1[Customer ID],0))=0,"",INDEX(Table1[Email], MATCH(OrdersData[[#This Row],[Customer ID]], Table1[Customer ID],0)))</f>
        <v>feilhartz@who.int</v>
      </c>
      <c r="H37" s="2" t="str">
        <f>INDEX(Table1[Country], MATCH(OrdersData[[#This Row],[Customer ID]], Table1[Customer ID],0))</f>
        <v>United States</v>
      </c>
      <c r="I37" t="str">
        <f>INDEX(products!B:B, MATCH($D:$D, products!$A:$A,0))</f>
        <v>Ara</v>
      </c>
      <c r="J37" t="str">
        <f>INDEX(products!C:C, MATCH($D:$D, products!$A:$A,0))</f>
        <v>D</v>
      </c>
      <c r="K37" s="6">
        <f>INDEX(products!D:D, MATCH($D:$D, products!$A:$A,0))</f>
        <v>0.5</v>
      </c>
      <c r="L37" s="8">
        <f>INDEX(products!E:E, MATCH($D:$D, products!$A:$A,0))</f>
        <v>5.97</v>
      </c>
      <c r="M37" s="8">
        <f t="shared" si="0"/>
        <v>35.82</v>
      </c>
      <c r="N37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7" t="str">
        <f t="shared" si="1"/>
        <v>Dark</v>
      </c>
    </row>
    <row r="38" spans="1:15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INDEX(Table1[Customer Name], MATCH(OrdersData[[#This Row],[Customer ID]], Table1[Customer ID],0))</f>
        <v>Zorina Ponting</v>
      </c>
      <c r="G38" s="2" t="str">
        <f>IF(INDEX(Table1[Email], MATCH(OrdersData[[#This Row],[Customer ID]], Table1[Customer ID],0))=0,"",INDEX(Table1[Email], MATCH(OrdersData[[#This Row],[Customer ID]], Table1[Customer ID],0)))</f>
        <v>zponting10@altervista.org</v>
      </c>
      <c r="H38" s="2" t="str">
        <f>INDEX(Table1[Country], MATCH(OrdersData[[#This Row],[Customer ID]], Table1[Customer ID],0))</f>
        <v>United States</v>
      </c>
      <c r="I38" t="str">
        <f>INDEX(products!B:B, MATCH($D:$D, products!$A:$A,0))</f>
        <v>Lib</v>
      </c>
      <c r="J38" t="str">
        <f>INDEX(products!C:C, MATCH($D:$D, products!$A:$A,0))</f>
        <v>M</v>
      </c>
      <c r="K38" s="6">
        <f>INDEX(products!D:D, MATCH($D:$D, products!$A:$A,0))</f>
        <v>0.2</v>
      </c>
      <c r="L38" s="8">
        <f>INDEX(products!E:E, MATCH($D:$D, products!$A:$A,0))</f>
        <v>4.3650000000000002</v>
      </c>
      <c r="M38" s="8">
        <f t="shared" si="0"/>
        <v>8.73</v>
      </c>
      <c r="N38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38" t="str">
        <f t="shared" si="1"/>
        <v>Medium</v>
      </c>
    </row>
    <row r="39" spans="1:15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INDEX(Table1[Customer Name], MATCH(OrdersData[[#This Row],[Customer ID]], Table1[Customer ID],0))</f>
        <v>Silvio Strase</v>
      </c>
      <c r="G39" s="2" t="str">
        <f>IF(INDEX(Table1[Email], MATCH(OrdersData[[#This Row],[Customer ID]], Table1[Customer ID],0))=0,"",INDEX(Table1[Email], MATCH(OrdersData[[#This Row],[Customer ID]], Table1[Customer ID],0)))</f>
        <v>sstrase11@booking.com</v>
      </c>
      <c r="H39" s="2" t="str">
        <f>INDEX(Table1[Country], MATCH(OrdersData[[#This Row],[Customer ID]], Table1[Customer ID],0))</f>
        <v>United States</v>
      </c>
      <c r="I39" t="str">
        <f>INDEX(products!B:B, MATCH($D:$D, products!$A:$A,0))</f>
        <v>Lib</v>
      </c>
      <c r="J39" t="str">
        <f>INDEX(products!C:C, MATCH($D:$D, products!$A:$A,0))</f>
        <v>L</v>
      </c>
      <c r="K39" s="6">
        <f>INDEX(products!D:D, MATCH($D:$D, products!$A:$A,0))</f>
        <v>0.5</v>
      </c>
      <c r="L39" s="8">
        <f>INDEX(products!E:E, MATCH($D:$D, products!$A:$A,0))</f>
        <v>9.51</v>
      </c>
      <c r="M39" s="8">
        <f t="shared" si="0"/>
        <v>28.53</v>
      </c>
      <c r="N39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39" t="str">
        <f t="shared" si="1"/>
        <v>Light</v>
      </c>
    </row>
    <row r="40" spans="1:15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INDEX(Table1[Customer Name], MATCH(OrdersData[[#This Row],[Customer ID]], Table1[Customer ID],0))</f>
        <v>Dorie de la Tremoille</v>
      </c>
      <c r="G40" s="2" t="str">
        <f>IF(INDEX(Table1[Email], MATCH(OrdersData[[#This Row],[Customer ID]], Table1[Customer ID],0))=0,"",INDEX(Table1[Email], MATCH(OrdersData[[#This Row],[Customer ID]], Table1[Customer ID],0)))</f>
        <v>dde12@unesco.org</v>
      </c>
      <c r="H40" s="2" t="str">
        <f>INDEX(Table1[Country], MATCH(OrdersData[[#This Row],[Customer ID]], Table1[Customer ID],0))</f>
        <v>United States</v>
      </c>
      <c r="I40" t="str">
        <f>INDEX(products!B:B, MATCH($D:$D, products!$A:$A,0))</f>
        <v>Rob</v>
      </c>
      <c r="J40" t="str">
        <f>INDEX(products!C:C, MATCH($D:$D, products!$A:$A,0))</f>
        <v>M</v>
      </c>
      <c r="K40" s="6">
        <f>INDEX(products!D:D, MATCH($D:$D, products!$A:$A,0))</f>
        <v>2.5</v>
      </c>
      <c r="L40" s="8">
        <f>INDEX(products!E:E, MATCH($D:$D, products!$A:$A,0))</f>
        <v>22.884999999999998</v>
      </c>
      <c r="M40" s="8">
        <f t="shared" si="0"/>
        <v>114.42499999999998</v>
      </c>
      <c r="N40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40" t="str">
        <f t="shared" si="1"/>
        <v>Medium</v>
      </c>
    </row>
    <row r="41" spans="1:15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INDEX(Table1[Customer Name], MATCH(OrdersData[[#This Row],[Customer ID]], Table1[Customer ID],0))</f>
        <v>Hy Zanetto</v>
      </c>
      <c r="G41" s="2" t="str">
        <f>IF(INDEX(Table1[Email], MATCH(OrdersData[[#This Row],[Customer ID]], Table1[Customer ID],0))=0,"",INDEX(Table1[Email], MATCH(OrdersData[[#This Row],[Customer ID]], Table1[Customer ID],0)))</f>
        <v/>
      </c>
      <c r="H41" s="2" t="str">
        <f>INDEX(Table1[Country], MATCH(OrdersData[[#This Row],[Customer ID]], Table1[Customer ID],0))</f>
        <v>United States</v>
      </c>
      <c r="I41" t="str">
        <f>INDEX(products!B:B, MATCH($D:$D, products!$A:$A,0))</f>
        <v>Rob</v>
      </c>
      <c r="J41" t="str">
        <f>INDEX(products!C:C, MATCH($D:$D, products!$A:$A,0))</f>
        <v>M</v>
      </c>
      <c r="K41" s="6">
        <f>INDEX(products!D:D, MATCH($D:$D, products!$A:$A,0))</f>
        <v>1</v>
      </c>
      <c r="L41" s="8">
        <f>INDEX(products!E:E, MATCH($D:$D, products!$A:$A,0))</f>
        <v>9.9499999999999993</v>
      </c>
      <c r="M41" s="8">
        <f t="shared" si="0"/>
        <v>59.699999999999996</v>
      </c>
      <c r="N41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41" t="str">
        <f t="shared" si="1"/>
        <v>Medium</v>
      </c>
    </row>
    <row r="42" spans="1:15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INDEX(Table1[Customer Name], MATCH(OrdersData[[#This Row],[Customer ID]], Table1[Customer ID],0))</f>
        <v>Jessica McNess</v>
      </c>
      <c r="G42" s="2" t="str">
        <f>IF(INDEX(Table1[Email], MATCH(OrdersData[[#This Row],[Customer ID]], Table1[Customer ID],0))=0,"",INDEX(Table1[Email], MATCH(OrdersData[[#This Row],[Customer ID]], Table1[Customer ID],0)))</f>
        <v/>
      </c>
      <c r="H42" s="2" t="str">
        <f>INDEX(Table1[Country], MATCH(OrdersData[[#This Row],[Customer ID]], Table1[Customer ID],0))</f>
        <v>United States</v>
      </c>
      <c r="I42" t="str">
        <f>INDEX(products!B:B, MATCH($D:$D, products!$A:$A,0))</f>
        <v>Lib</v>
      </c>
      <c r="J42" t="str">
        <f>INDEX(products!C:C, MATCH($D:$D, products!$A:$A,0))</f>
        <v>M</v>
      </c>
      <c r="K42" s="6">
        <f>INDEX(products!D:D, MATCH($D:$D, products!$A:$A,0))</f>
        <v>1</v>
      </c>
      <c r="L42" s="8">
        <f>INDEX(products!E:E, MATCH($D:$D, products!$A:$A,0))</f>
        <v>14.55</v>
      </c>
      <c r="M42" s="8">
        <f t="shared" si="0"/>
        <v>43.650000000000006</v>
      </c>
      <c r="N42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2" t="str">
        <f t="shared" si="1"/>
        <v>Medium</v>
      </c>
    </row>
    <row r="43" spans="1:15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INDEX(Table1[Customer Name], MATCH(OrdersData[[#This Row],[Customer ID]], Table1[Customer ID],0))</f>
        <v>Lorenzo Yeoland</v>
      </c>
      <c r="G43" s="2" t="str">
        <f>IF(INDEX(Table1[Email], MATCH(OrdersData[[#This Row],[Customer ID]], Table1[Customer ID],0))=0,"",INDEX(Table1[Email], MATCH(OrdersData[[#This Row],[Customer ID]], Table1[Customer ID],0)))</f>
        <v>lyeoland15@pbs.org</v>
      </c>
      <c r="H43" s="2" t="str">
        <f>INDEX(Table1[Country], MATCH(OrdersData[[#This Row],[Customer ID]], Table1[Customer ID],0))</f>
        <v>United States</v>
      </c>
      <c r="I43" t="str">
        <f>INDEX(products!B:B, MATCH($D:$D, products!$A:$A,0))</f>
        <v>Exc</v>
      </c>
      <c r="J43" t="str">
        <f>INDEX(products!C:C, MATCH($D:$D, products!$A:$A,0))</f>
        <v>D</v>
      </c>
      <c r="K43" s="6">
        <f>INDEX(products!D:D, MATCH($D:$D, products!$A:$A,0))</f>
        <v>0.2</v>
      </c>
      <c r="L43" s="8">
        <f>INDEX(products!E:E, MATCH($D:$D, products!$A:$A,0))</f>
        <v>3.645</v>
      </c>
      <c r="M43" s="8">
        <f t="shared" si="0"/>
        <v>7.29</v>
      </c>
      <c r="N43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43" t="str">
        <f t="shared" si="1"/>
        <v>Dark</v>
      </c>
    </row>
    <row r="44" spans="1:15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INDEX(Table1[Customer Name], MATCH(OrdersData[[#This Row],[Customer ID]], Table1[Customer ID],0))</f>
        <v>Abigail Tolworthy</v>
      </c>
      <c r="G44" s="2" t="str">
        <f>IF(INDEX(Table1[Email], MATCH(OrdersData[[#This Row],[Customer ID]], Table1[Customer ID],0))=0,"",INDEX(Table1[Email], MATCH(OrdersData[[#This Row],[Customer ID]], Table1[Customer ID],0)))</f>
        <v>atolworthy16@toplist.cz</v>
      </c>
      <c r="H44" s="2" t="str">
        <f>INDEX(Table1[Country], MATCH(OrdersData[[#This Row],[Customer ID]], Table1[Customer ID],0))</f>
        <v>United States</v>
      </c>
      <c r="I44" t="str">
        <f>INDEX(products!B:B, MATCH($D:$D, products!$A:$A,0))</f>
        <v>Rob</v>
      </c>
      <c r="J44" t="str">
        <f>INDEX(products!C:C, MATCH($D:$D, products!$A:$A,0))</f>
        <v>D</v>
      </c>
      <c r="K44" s="6">
        <f>INDEX(products!D:D, MATCH($D:$D, products!$A:$A,0))</f>
        <v>0.2</v>
      </c>
      <c r="L44" s="8">
        <f>INDEX(products!E:E, MATCH($D:$D, products!$A:$A,0))</f>
        <v>2.6849999999999996</v>
      </c>
      <c r="M44" s="8">
        <f t="shared" si="0"/>
        <v>8.0549999999999997</v>
      </c>
      <c r="N44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44" t="str">
        <f t="shared" si="1"/>
        <v>Dark</v>
      </c>
    </row>
    <row r="45" spans="1:15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INDEX(Table1[Customer Name], MATCH(OrdersData[[#This Row],[Customer ID]], Table1[Customer ID],0))</f>
        <v>Maurie Bartol</v>
      </c>
      <c r="G45" s="2" t="str">
        <f>IF(INDEX(Table1[Email], MATCH(OrdersData[[#This Row],[Customer ID]], Table1[Customer ID],0))=0,"",INDEX(Table1[Email], MATCH(OrdersData[[#This Row],[Customer ID]], Table1[Customer ID],0)))</f>
        <v/>
      </c>
      <c r="H45" s="2" t="str">
        <f>INDEX(Table1[Country], MATCH(OrdersData[[#This Row],[Customer ID]], Table1[Customer ID],0))</f>
        <v>United States</v>
      </c>
      <c r="I45" t="str">
        <f>INDEX(products!B:B, MATCH($D:$D, products!$A:$A,0))</f>
        <v>Lib</v>
      </c>
      <c r="J45" t="str">
        <f>INDEX(products!C:C, MATCH($D:$D, products!$A:$A,0))</f>
        <v>L</v>
      </c>
      <c r="K45" s="6">
        <f>INDEX(products!D:D, MATCH($D:$D, products!$A:$A,0))</f>
        <v>2.5</v>
      </c>
      <c r="L45" s="8">
        <f>INDEX(products!E:E, MATCH($D:$D, products!$A:$A,0))</f>
        <v>36.454999999999998</v>
      </c>
      <c r="M45" s="8">
        <f t="shared" si="0"/>
        <v>72.91</v>
      </c>
      <c r="N45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5" t="str">
        <f t="shared" si="1"/>
        <v>Light</v>
      </c>
    </row>
    <row r="46" spans="1:15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INDEX(Table1[Customer Name], MATCH(OrdersData[[#This Row],[Customer ID]], Table1[Customer ID],0))</f>
        <v>Olag Baudassi</v>
      </c>
      <c r="G46" s="2" t="str">
        <f>IF(INDEX(Table1[Email], MATCH(OrdersData[[#This Row],[Customer ID]], Table1[Customer ID],0))=0,"",INDEX(Table1[Email], MATCH(OrdersData[[#This Row],[Customer ID]], Table1[Customer ID],0)))</f>
        <v>obaudassi18@seesaa.net</v>
      </c>
      <c r="H46" s="2" t="str">
        <f>INDEX(Table1[Country], MATCH(OrdersData[[#This Row],[Customer ID]], Table1[Customer ID],0))</f>
        <v>United States</v>
      </c>
      <c r="I46" t="str">
        <f>INDEX(products!B:B, MATCH($D:$D, products!$A:$A,0))</f>
        <v>Exc</v>
      </c>
      <c r="J46" t="str">
        <f>INDEX(products!C:C, MATCH($D:$D, products!$A:$A,0))</f>
        <v>M</v>
      </c>
      <c r="K46" s="6">
        <f>INDEX(products!D:D, MATCH($D:$D, products!$A:$A,0))</f>
        <v>0.5</v>
      </c>
      <c r="L46" s="8">
        <f>INDEX(products!E:E, MATCH($D:$D, products!$A:$A,0))</f>
        <v>8.25</v>
      </c>
      <c r="M46" s="8">
        <f t="shared" si="0"/>
        <v>16.5</v>
      </c>
      <c r="N46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46" t="str">
        <f t="shared" si="1"/>
        <v>Medium</v>
      </c>
    </row>
    <row r="47" spans="1:15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INDEX(Table1[Customer Name], MATCH(OrdersData[[#This Row],[Customer ID]], Table1[Customer ID],0))</f>
        <v>Petey Kingsbury</v>
      </c>
      <c r="G47" s="2" t="str">
        <f>IF(INDEX(Table1[Email], MATCH(OrdersData[[#This Row],[Customer ID]], Table1[Customer ID],0))=0,"",INDEX(Table1[Email], MATCH(OrdersData[[#This Row],[Customer ID]], Table1[Customer ID],0)))</f>
        <v>pkingsbury19@comcast.net</v>
      </c>
      <c r="H47" s="2" t="str">
        <f>INDEX(Table1[Country], MATCH(OrdersData[[#This Row],[Customer ID]], Table1[Customer ID],0))</f>
        <v>United States</v>
      </c>
      <c r="I47" t="str">
        <f>INDEX(products!B:B, MATCH($D:$D, products!$A:$A,0))</f>
        <v>Lib</v>
      </c>
      <c r="J47" t="str">
        <f>INDEX(products!C:C, MATCH($D:$D, products!$A:$A,0))</f>
        <v>D</v>
      </c>
      <c r="K47" s="6">
        <f>INDEX(products!D:D, MATCH($D:$D, products!$A:$A,0))</f>
        <v>2.5</v>
      </c>
      <c r="L47" s="8">
        <f>INDEX(products!E:E, MATCH($D:$D, products!$A:$A,0))</f>
        <v>29.784999999999997</v>
      </c>
      <c r="M47" s="8">
        <f t="shared" si="0"/>
        <v>178.70999999999998</v>
      </c>
      <c r="N47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7" t="str">
        <f t="shared" si="1"/>
        <v>Dark</v>
      </c>
    </row>
    <row r="48" spans="1:15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INDEX(Table1[Customer Name], MATCH(OrdersData[[#This Row],[Customer ID]], Table1[Customer ID],0))</f>
        <v>Donna Baskeyfied</v>
      </c>
      <c r="G48" s="2" t="str">
        <f>IF(INDEX(Table1[Email], MATCH(OrdersData[[#This Row],[Customer ID]], Table1[Customer ID],0))=0,"",INDEX(Table1[Email], MATCH(OrdersData[[#This Row],[Customer ID]], Table1[Customer ID],0)))</f>
        <v/>
      </c>
      <c r="H48" s="2" t="str">
        <f>INDEX(Table1[Country], MATCH(OrdersData[[#This Row],[Customer ID]], Table1[Customer ID],0))</f>
        <v>United States</v>
      </c>
      <c r="I48" t="str">
        <f>INDEX(products!B:B, MATCH($D:$D, products!$A:$A,0))</f>
        <v>Exc</v>
      </c>
      <c r="J48" t="str">
        <f>INDEX(products!C:C, MATCH($D:$D, products!$A:$A,0))</f>
        <v>M</v>
      </c>
      <c r="K48" s="6">
        <f>INDEX(products!D:D, MATCH($D:$D, products!$A:$A,0))</f>
        <v>2.5</v>
      </c>
      <c r="L48" s="8">
        <f>INDEX(products!E:E, MATCH($D:$D, products!$A:$A,0))</f>
        <v>31.624999999999996</v>
      </c>
      <c r="M48" s="8">
        <f t="shared" si="0"/>
        <v>63.249999999999993</v>
      </c>
      <c r="N48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48" t="str">
        <f t="shared" si="1"/>
        <v>Medium</v>
      </c>
    </row>
    <row r="49" spans="1:15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INDEX(Table1[Customer Name], MATCH(OrdersData[[#This Row],[Customer ID]], Table1[Customer ID],0))</f>
        <v>Arda Curley</v>
      </c>
      <c r="G49" s="2" t="str">
        <f>IF(INDEX(Table1[Email], MATCH(OrdersData[[#This Row],[Customer ID]], Table1[Customer ID],0))=0,"",INDEX(Table1[Email], MATCH(OrdersData[[#This Row],[Customer ID]], Table1[Customer ID],0)))</f>
        <v>acurley1b@hao123.com</v>
      </c>
      <c r="H49" s="2" t="str">
        <f>INDEX(Table1[Country], MATCH(OrdersData[[#This Row],[Customer ID]], Table1[Customer ID],0))</f>
        <v>United States</v>
      </c>
      <c r="I49" t="str">
        <f>INDEX(products!B:B, MATCH($D:$D, products!$A:$A,0))</f>
        <v>Ara</v>
      </c>
      <c r="J49" t="str">
        <f>INDEX(products!C:C, MATCH($D:$D, products!$A:$A,0))</f>
        <v>L</v>
      </c>
      <c r="K49" s="6">
        <f>INDEX(products!D:D, MATCH($D:$D, products!$A:$A,0))</f>
        <v>0.2</v>
      </c>
      <c r="L49" s="8">
        <f>INDEX(products!E:E, MATCH($D:$D, products!$A:$A,0))</f>
        <v>3.8849999999999998</v>
      </c>
      <c r="M49" s="8">
        <f t="shared" si="0"/>
        <v>7.77</v>
      </c>
      <c r="N49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49" t="str">
        <f t="shared" si="1"/>
        <v>Light</v>
      </c>
    </row>
    <row r="50" spans="1:15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INDEX(Table1[Customer Name], MATCH(OrdersData[[#This Row],[Customer ID]], Table1[Customer ID],0))</f>
        <v>Raynor McGilvary</v>
      </c>
      <c r="G50" s="2" t="str">
        <f>IF(INDEX(Table1[Email], MATCH(OrdersData[[#This Row],[Customer ID]], Table1[Customer ID],0))=0,"",INDEX(Table1[Email], MATCH(OrdersData[[#This Row],[Customer ID]], Table1[Customer ID],0)))</f>
        <v>rmcgilvary1c@tamu.edu</v>
      </c>
      <c r="H50" s="2" t="str">
        <f>INDEX(Table1[Country], MATCH(OrdersData[[#This Row],[Customer ID]], Table1[Customer ID],0))</f>
        <v>United States</v>
      </c>
      <c r="I50" t="str">
        <f>INDEX(products!B:B, MATCH($D:$D, products!$A:$A,0))</f>
        <v>Ara</v>
      </c>
      <c r="J50" t="str">
        <f>INDEX(products!C:C, MATCH($D:$D, products!$A:$A,0))</f>
        <v>D</v>
      </c>
      <c r="K50" s="6">
        <f>INDEX(products!D:D, MATCH($D:$D, products!$A:$A,0))</f>
        <v>2.5</v>
      </c>
      <c r="L50" s="8">
        <f>INDEX(products!E:E, MATCH($D:$D, products!$A:$A,0))</f>
        <v>22.884999999999998</v>
      </c>
      <c r="M50" s="8">
        <f t="shared" si="0"/>
        <v>91.539999999999992</v>
      </c>
      <c r="N50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50" t="str">
        <f t="shared" si="1"/>
        <v>Dark</v>
      </c>
    </row>
    <row r="51" spans="1:15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INDEX(Table1[Customer Name], MATCH(OrdersData[[#This Row],[Customer ID]], Table1[Customer ID],0))</f>
        <v>Isis Pikett</v>
      </c>
      <c r="G51" s="2" t="str">
        <f>IF(INDEX(Table1[Email], MATCH(OrdersData[[#This Row],[Customer ID]], Table1[Customer ID],0))=0,"",INDEX(Table1[Email], MATCH(OrdersData[[#This Row],[Customer ID]], Table1[Customer ID],0)))</f>
        <v>ipikett1d@xinhuanet.com</v>
      </c>
      <c r="H51" s="2" t="str">
        <f>INDEX(Table1[Country], MATCH(OrdersData[[#This Row],[Customer ID]], Table1[Customer ID],0))</f>
        <v>United States</v>
      </c>
      <c r="I51" t="str">
        <f>INDEX(products!B:B, MATCH($D:$D, products!$A:$A,0))</f>
        <v>Ara</v>
      </c>
      <c r="J51" t="str">
        <f>INDEX(products!C:C, MATCH($D:$D, products!$A:$A,0))</f>
        <v>L</v>
      </c>
      <c r="K51" s="6">
        <f>INDEX(products!D:D, MATCH($D:$D, products!$A:$A,0))</f>
        <v>1</v>
      </c>
      <c r="L51" s="8">
        <f>INDEX(products!E:E, MATCH($D:$D, products!$A:$A,0))</f>
        <v>12.95</v>
      </c>
      <c r="M51" s="8">
        <f t="shared" si="0"/>
        <v>38.849999999999994</v>
      </c>
      <c r="N51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51" t="str">
        <f t="shared" si="1"/>
        <v>Light</v>
      </c>
    </row>
    <row r="52" spans="1:15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INDEX(Table1[Customer Name], MATCH(OrdersData[[#This Row],[Customer ID]], Table1[Customer ID],0))</f>
        <v>Inger Bouldon</v>
      </c>
      <c r="G52" s="2" t="str">
        <f>IF(INDEX(Table1[Email], MATCH(OrdersData[[#This Row],[Customer ID]], Table1[Customer ID],0))=0,"",INDEX(Table1[Email], MATCH(OrdersData[[#This Row],[Customer ID]], Table1[Customer ID],0)))</f>
        <v>ibouldon1e@gizmodo.com</v>
      </c>
      <c r="H52" s="2" t="str">
        <f>INDEX(Table1[Country], MATCH(OrdersData[[#This Row],[Customer ID]], Table1[Customer ID],0))</f>
        <v>United States</v>
      </c>
      <c r="I52" t="str">
        <f>INDEX(products!B:B, MATCH($D:$D, products!$A:$A,0))</f>
        <v>Lib</v>
      </c>
      <c r="J52" t="str">
        <f>INDEX(products!C:C, MATCH($D:$D, products!$A:$A,0))</f>
        <v>D</v>
      </c>
      <c r="K52" s="6">
        <f>INDEX(products!D:D, MATCH($D:$D, products!$A:$A,0))</f>
        <v>0.5</v>
      </c>
      <c r="L52" s="8">
        <f>INDEX(products!E:E, MATCH($D:$D, products!$A:$A,0))</f>
        <v>7.77</v>
      </c>
      <c r="M52" s="8">
        <f t="shared" si="0"/>
        <v>15.54</v>
      </c>
      <c r="N52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52" t="str">
        <f t="shared" si="1"/>
        <v>Dark</v>
      </c>
    </row>
    <row r="53" spans="1:15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INDEX(Table1[Customer Name], MATCH(OrdersData[[#This Row],[Customer ID]], Table1[Customer ID],0))</f>
        <v>Karry Flanders</v>
      </c>
      <c r="G53" s="2" t="str">
        <f>IF(INDEX(Table1[Email], MATCH(OrdersData[[#This Row],[Customer ID]], Table1[Customer ID],0))=0,"",INDEX(Table1[Email], MATCH(OrdersData[[#This Row],[Customer ID]], Table1[Customer ID],0)))</f>
        <v>kflanders1f@over-blog.com</v>
      </c>
      <c r="H53" s="2" t="str">
        <f>INDEX(Table1[Country], MATCH(OrdersData[[#This Row],[Customer ID]], Table1[Customer ID],0))</f>
        <v>Ireland</v>
      </c>
      <c r="I53" t="str">
        <f>INDEX(products!B:B, MATCH($D:$D, products!$A:$A,0))</f>
        <v>Lib</v>
      </c>
      <c r="J53" t="str">
        <f>INDEX(products!C:C, MATCH($D:$D, products!$A:$A,0))</f>
        <v>L</v>
      </c>
      <c r="K53" s="6">
        <f>INDEX(products!D:D, MATCH($D:$D, products!$A:$A,0))</f>
        <v>2.5</v>
      </c>
      <c r="L53" s="8">
        <f>INDEX(products!E:E, MATCH($D:$D, products!$A:$A,0))</f>
        <v>36.454999999999998</v>
      </c>
      <c r="M53" s="8">
        <f t="shared" si="0"/>
        <v>145.82</v>
      </c>
      <c r="N53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53" t="str">
        <f t="shared" si="1"/>
        <v>Light</v>
      </c>
    </row>
    <row r="54" spans="1:15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INDEX(Table1[Customer Name], MATCH(OrdersData[[#This Row],[Customer ID]], Table1[Customer ID],0))</f>
        <v>Hartley Mattioli</v>
      </c>
      <c r="G54" s="2" t="str">
        <f>IF(INDEX(Table1[Email], MATCH(OrdersData[[#This Row],[Customer ID]], Table1[Customer ID],0))=0,"",INDEX(Table1[Email], MATCH(OrdersData[[#This Row],[Customer ID]], Table1[Customer ID],0)))</f>
        <v>hmattioli1g@webmd.com</v>
      </c>
      <c r="H54" s="2" t="str">
        <f>INDEX(Table1[Country], MATCH(OrdersData[[#This Row],[Customer ID]], Table1[Customer ID],0))</f>
        <v>United Kingdom</v>
      </c>
      <c r="I54" t="str">
        <f>INDEX(products!B:B, MATCH($D:$D, products!$A:$A,0))</f>
        <v>Rob</v>
      </c>
      <c r="J54" t="str">
        <f>INDEX(products!C:C, MATCH($D:$D, products!$A:$A,0))</f>
        <v>M</v>
      </c>
      <c r="K54" s="6">
        <f>INDEX(products!D:D, MATCH($D:$D, products!$A:$A,0))</f>
        <v>0.5</v>
      </c>
      <c r="L54" s="8">
        <f>INDEX(products!E:E, MATCH($D:$D, products!$A:$A,0))</f>
        <v>5.97</v>
      </c>
      <c r="M54" s="8">
        <f t="shared" si="0"/>
        <v>29.849999999999998</v>
      </c>
      <c r="N54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54" t="str">
        <f t="shared" si="1"/>
        <v>Medium</v>
      </c>
    </row>
    <row r="55" spans="1:15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INDEX(Table1[Customer Name], MATCH(OrdersData[[#This Row],[Customer ID]], Table1[Customer ID],0))</f>
        <v>Hartley Mattioli</v>
      </c>
      <c r="G55" s="2" t="str">
        <f>IF(INDEX(Table1[Email], MATCH(OrdersData[[#This Row],[Customer ID]], Table1[Customer ID],0))=0,"",INDEX(Table1[Email], MATCH(OrdersData[[#This Row],[Customer ID]], Table1[Customer ID],0)))</f>
        <v>hmattioli1g@webmd.com</v>
      </c>
      <c r="H55" s="2" t="str">
        <f>INDEX(Table1[Country], MATCH(OrdersData[[#This Row],[Customer ID]], Table1[Customer ID],0))</f>
        <v>United Kingdom</v>
      </c>
      <c r="I55" t="str">
        <f>INDEX(products!B:B, MATCH($D:$D, products!$A:$A,0))</f>
        <v>Lib</v>
      </c>
      <c r="J55" t="str">
        <f>INDEX(products!C:C, MATCH($D:$D, products!$A:$A,0))</f>
        <v>L</v>
      </c>
      <c r="K55" s="6">
        <f>INDEX(products!D:D, MATCH($D:$D, products!$A:$A,0))</f>
        <v>2.5</v>
      </c>
      <c r="L55" s="8">
        <f>INDEX(products!E:E, MATCH($D:$D, products!$A:$A,0))</f>
        <v>36.454999999999998</v>
      </c>
      <c r="M55" s="8">
        <f t="shared" si="0"/>
        <v>72.91</v>
      </c>
      <c r="N55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55" t="str">
        <f t="shared" si="1"/>
        <v>Light</v>
      </c>
    </row>
    <row r="56" spans="1:15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INDEX(Table1[Customer Name], MATCH(OrdersData[[#This Row],[Customer ID]], Table1[Customer ID],0))</f>
        <v>Archambault Gillard</v>
      </c>
      <c r="G56" s="2" t="str">
        <f>IF(INDEX(Table1[Email], MATCH(OrdersData[[#This Row],[Customer ID]], Table1[Customer ID],0))=0,"",INDEX(Table1[Email], MATCH(OrdersData[[#This Row],[Customer ID]], Table1[Customer ID],0)))</f>
        <v>agillard1i@issuu.com</v>
      </c>
      <c r="H56" s="2" t="str">
        <f>INDEX(Table1[Country], MATCH(OrdersData[[#This Row],[Customer ID]], Table1[Customer ID],0))</f>
        <v>United States</v>
      </c>
      <c r="I56" t="str">
        <f>INDEX(products!B:B, MATCH($D:$D, products!$A:$A,0))</f>
        <v>Lib</v>
      </c>
      <c r="J56" t="str">
        <f>INDEX(products!C:C, MATCH($D:$D, products!$A:$A,0))</f>
        <v>M</v>
      </c>
      <c r="K56" s="6">
        <f>INDEX(products!D:D, MATCH($D:$D, products!$A:$A,0))</f>
        <v>1</v>
      </c>
      <c r="L56" s="8">
        <f>INDEX(products!E:E, MATCH($D:$D, products!$A:$A,0))</f>
        <v>14.55</v>
      </c>
      <c r="M56" s="8">
        <f t="shared" si="0"/>
        <v>72.75</v>
      </c>
      <c r="N56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56" t="str">
        <f t="shared" si="1"/>
        <v>Medium</v>
      </c>
    </row>
    <row r="57" spans="1:15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INDEX(Table1[Customer Name], MATCH(OrdersData[[#This Row],[Customer ID]], Table1[Customer ID],0))</f>
        <v>Salomo Cushworth</v>
      </c>
      <c r="G57" s="2" t="str">
        <f>IF(INDEX(Table1[Email], MATCH(OrdersData[[#This Row],[Customer ID]], Table1[Customer ID],0))=0,"",INDEX(Table1[Email], MATCH(OrdersData[[#This Row],[Customer ID]], Table1[Customer ID],0)))</f>
        <v/>
      </c>
      <c r="H57" s="2" t="str">
        <f>INDEX(Table1[Country], MATCH(OrdersData[[#This Row],[Customer ID]], Table1[Customer ID],0))</f>
        <v>United States</v>
      </c>
      <c r="I57" t="str">
        <f>INDEX(products!B:B, MATCH($D:$D, products!$A:$A,0))</f>
        <v>Lib</v>
      </c>
      <c r="J57" t="str">
        <f>INDEX(products!C:C, MATCH($D:$D, products!$A:$A,0))</f>
        <v>L</v>
      </c>
      <c r="K57" s="6">
        <f>INDEX(products!D:D, MATCH($D:$D, products!$A:$A,0))</f>
        <v>1</v>
      </c>
      <c r="L57" s="8">
        <f>INDEX(products!E:E, MATCH($D:$D, products!$A:$A,0))</f>
        <v>15.85</v>
      </c>
      <c r="M57" s="8">
        <f t="shared" si="0"/>
        <v>47.55</v>
      </c>
      <c r="N57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57" t="str">
        <f t="shared" si="1"/>
        <v>Light</v>
      </c>
    </row>
    <row r="58" spans="1:15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INDEX(Table1[Customer Name], MATCH(OrdersData[[#This Row],[Customer ID]], Table1[Customer ID],0))</f>
        <v>Theda Grizard</v>
      </c>
      <c r="G58" s="2" t="str">
        <f>IF(INDEX(Table1[Email], MATCH(OrdersData[[#This Row],[Customer ID]], Table1[Customer ID],0))=0,"",INDEX(Table1[Email], MATCH(OrdersData[[#This Row],[Customer ID]], Table1[Customer ID],0)))</f>
        <v>tgrizard1k@odnoklassniki.ru</v>
      </c>
      <c r="H58" s="2" t="str">
        <f>INDEX(Table1[Country], MATCH(OrdersData[[#This Row],[Customer ID]], Table1[Customer ID],0))</f>
        <v>United States</v>
      </c>
      <c r="I58" t="str">
        <f>INDEX(products!B:B, MATCH($D:$D, products!$A:$A,0))</f>
        <v>Exc</v>
      </c>
      <c r="J58" t="str">
        <f>INDEX(products!C:C, MATCH($D:$D, products!$A:$A,0))</f>
        <v>D</v>
      </c>
      <c r="K58" s="6">
        <f>INDEX(products!D:D, MATCH($D:$D, products!$A:$A,0))</f>
        <v>0.2</v>
      </c>
      <c r="L58" s="8">
        <f>INDEX(products!E:E, MATCH($D:$D, products!$A:$A,0))</f>
        <v>3.645</v>
      </c>
      <c r="M58" s="8">
        <f t="shared" si="0"/>
        <v>10.935</v>
      </c>
      <c r="N58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58" t="str">
        <f t="shared" si="1"/>
        <v>Dark</v>
      </c>
    </row>
    <row r="59" spans="1:15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INDEX(Table1[Customer Name], MATCH(OrdersData[[#This Row],[Customer ID]], Table1[Customer ID],0))</f>
        <v>Rozele Relton</v>
      </c>
      <c r="G59" s="2" t="str">
        <f>IF(INDEX(Table1[Email], MATCH(OrdersData[[#This Row],[Customer ID]], Table1[Customer ID],0))=0,"",INDEX(Table1[Email], MATCH(OrdersData[[#This Row],[Customer ID]], Table1[Customer ID],0)))</f>
        <v>rrelton1l@stanford.edu</v>
      </c>
      <c r="H59" s="2" t="str">
        <f>INDEX(Table1[Country], MATCH(OrdersData[[#This Row],[Customer ID]], Table1[Customer ID],0))</f>
        <v>United States</v>
      </c>
      <c r="I59" t="str">
        <f>INDEX(products!B:B, MATCH($D:$D, products!$A:$A,0))</f>
        <v>Exc</v>
      </c>
      <c r="J59" t="str">
        <f>INDEX(products!C:C, MATCH($D:$D, products!$A:$A,0))</f>
        <v>L</v>
      </c>
      <c r="K59" s="6">
        <f>INDEX(products!D:D, MATCH($D:$D, products!$A:$A,0))</f>
        <v>1</v>
      </c>
      <c r="L59" s="8">
        <f>INDEX(products!E:E, MATCH($D:$D, products!$A:$A,0))</f>
        <v>14.85</v>
      </c>
      <c r="M59" s="8">
        <f t="shared" si="0"/>
        <v>59.4</v>
      </c>
      <c r="N59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59" t="str">
        <f t="shared" si="1"/>
        <v>Light</v>
      </c>
    </row>
    <row r="60" spans="1:15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INDEX(Table1[Customer Name], MATCH(OrdersData[[#This Row],[Customer ID]], Table1[Customer ID],0))</f>
        <v>Willa Rolling</v>
      </c>
      <c r="G60" s="2" t="str">
        <f>IF(INDEX(Table1[Email], MATCH(OrdersData[[#This Row],[Customer ID]], Table1[Customer ID],0))=0,"",INDEX(Table1[Email], MATCH(OrdersData[[#This Row],[Customer ID]], Table1[Customer ID],0)))</f>
        <v/>
      </c>
      <c r="H60" s="2" t="str">
        <f>INDEX(Table1[Country], MATCH(OrdersData[[#This Row],[Customer ID]], Table1[Customer ID],0))</f>
        <v>United States</v>
      </c>
      <c r="I60" t="str">
        <f>INDEX(products!B:B, MATCH($D:$D, products!$A:$A,0))</f>
        <v>Lib</v>
      </c>
      <c r="J60" t="str">
        <f>INDEX(products!C:C, MATCH($D:$D, products!$A:$A,0))</f>
        <v>D</v>
      </c>
      <c r="K60" s="6">
        <f>INDEX(products!D:D, MATCH($D:$D, products!$A:$A,0))</f>
        <v>2.5</v>
      </c>
      <c r="L60" s="8">
        <f>INDEX(products!E:E, MATCH($D:$D, products!$A:$A,0))</f>
        <v>29.784999999999997</v>
      </c>
      <c r="M60" s="8">
        <f t="shared" si="0"/>
        <v>89.35499999999999</v>
      </c>
      <c r="N60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0" t="str">
        <f t="shared" si="1"/>
        <v>Dark</v>
      </c>
    </row>
    <row r="61" spans="1:15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INDEX(Table1[Customer Name], MATCH(OrdersData[[#This Row],[Customer ID]], Table1[Customer ID],0))</f>
        <v>Stanislaus Gilroy</v>
      </c>
      <c r="G61" s="2" t="str">
        <f>IF(INDEX(Table1[Email], MATCH(OrdersData[[#This Row],[Customer ID]], Table1[Customer ID],0))=0,"",INDEX(Table1[Email], MATCH(OrdersData[[#This Row],[Customer ID]], Table1[Customer ID],0)))</f>
        <v>sgilroy1n@eepurl.com</v>
      </c>
      <c r="H61" s="2" t="str">
        <f>INDEX(Table1[Country], MATCH(OrdersData[[#This Row],[Customer ID]], Table1[Customer ID],0))</f>
        <v>United States</v>
      </c>
      <c r="I61" t="str">
        <f>INDEX(products!B:B, MATCH($D:$D, products!$A:$A,0))</f>
        <v>Lib</v>
      </c>
      <c r="J61" t="str">
        <f>INDEX(products!C:C, MATCH($D:$D, products!$A:$A,0))</f>
        <v>M</v>
      </c>
      <c r="K61" s="6">
        <f>INDEX(products!D:D, MATCH($D:$D, products!$A:$A,0))</f>
        <v>0.5</v>
      </c>
      <c r="L61" s="8">
        <f>INDEX(products!E:E, MATCH($D:$D, products!$A:$A,0))</f>
        <v>8.73</v>
      </c>
      <c r="M61" s="8">
        <f t="shared" si="0"/>
        <v>26.19</v>
      </c>
      <c r="N61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1" t="str">
        <f t="shared" si="1"/>
        <v>Medium</v>
      </c>
    </row>
    <row r="62" spans="1:15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INDEX(Table1[Customer Name], MATCH(OrdersData[[#This Row],[Customer ID]], Table1[Customer ID],0))</f>
        <v>Correy Cottingham</v>
      </c>
      <c r="G62" s="2" t="str">
        <f>IF(INDEX(Table1[Email], MATCH(OrdersData[[#This Row],[Customer ID]], Table1[Customer ID],0))=0,"",INDEX(Table1[Email], MATCH(OrdersData[[#This Row],[Customer ID]], Table1[Customer ID],0)))</f>
        <v>ccottingham1o@wikipedia.org</v>
      </c>
      <c r="H62" s="2" t="str">
        <f>INDEX(Table1[Country], MATCH(OrdersData[[#This Row],[Customer ID]], Table1[Customer ID],0))</f>
        <v>United States</v>
      </c>
      <c r="I62" t="str">
        <f>INDEX(products!B:B, MATCH($D:$D, products!$A:$A,0))</f>
        <v>Ara</v>
      </c>
      <c r="J62" t="str">
        <f>INDEX(products!C:C, MATCH($D:$D, products!$A:$A,0))</f>
        <v>D</v>
      </c>
      <c r="K62" s="6">
        <f>INDEX(products!D:D, MATCH($D:$D, products!$A:$A,0))</f>
        <v>2.5</v>
      </c>
      <c r="L62" s="8">
        <f>INDEX(products!E:E, MATCH($D:$D, products!$A:$A,0))</f>
        <v>22.884999999999998</v>
      </c>
      <c r="M62" s="8">
        <f t="shared" si="0"/>
        <v>114.42499999999998</v>
      </c>
      <c r="N62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62" t="str">
        <f t="shared" si="1"/>
        <v>Dark</v>
      </c>
    </row>
    <row r="63" spans="1:15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INDEX(Table1[Customer Name], MATCH(OrdersData[[#This Row],[Customer ID]], Table1[Customer ID],0))</f>
        <v>Pammi Endacott</v>
      </c>
      <c r="G63" s="2" t="str">
        <f>IF(INDEX(Table1[Email], MATCH(OrdersData[[#This Row],[Customer ID]], Table1[Customer ID],0))=0,"",INDEX(Table1[Email], MATCH(OrdersData[[#This Row],[Customer ID]], Table1[Customer ID],0)))</f>
        <v/>
      </c>
      <c r="H63" s="2" t="str">
        <f>INDEX(Table1[Country], MATCH(OrdersData[[#This Row],[Customer ID]], Table1[Customer ID],0))</f>
        <v>United Kingdom</v>
      </c>
      <c r="I63" t="str">
        <f>INDEX(products!B:B, MATCH($D:$D, products!$A:$A,0))</f>
        <v>Rob</v>
      </c>
      <c r="J63" t="str">
        <f>INDEX(products!C:C, MATCH($D:$D, products!$A:$A,0))</f>
        <v>D</v>
      </c>
      <c r="K63" s="6">
        <f>INDEX(products!D:D, MATCH($D:$D, products!$A:$A,0))</f>
        <v>0.5</v>
      </c>
      <c r="L63" s="8">
        <f>INDEX(products!E:E, MATCH($D:$D, products!$A:$A,0))</f>
        <v>5.3699999999999992</v>
      </c>
      <c r="M63" s="8">
        <f t="shared" si="0"/>
        <v>26.849999999999994</v>
      </c>
      <c r="N63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63" t="str">
        <f t="shared" si="1"/>
        <v>Dark</v>
      </c>
    </row>
    <row r="64" spans="1:15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INDEX(Table1[Customer Name], MATCH(OrdersData[[#This Row],[Customer ID]], Table1[Customer ID],0))</f>
        <v>Nona Linklater</v>
      </c>
      <c r="G64" s="2" t="str">
        <f>IF(INDEX(Table1[Email], MATCH(OrdersData[[#This Row],[Customer ID]], Table1[Customer ID],0))=0,"",INDEX(Table1[Email], MATCH(OrdersData[[#This Row],[Customer ID]], Table1[Customer ID],0)))</f>
        <v/>
      </c>
      <c r="H64" s="2" t="str">
        <f>INDEX(Table1[Country], MATCH(OrdersData[[#This Row],[Customer ID]], Table1[Customer ID],0))</f>
        <v>United States</v>
      </c>
      <c r="I64" t="str">
        <f>INDEX(products!B:B, MATCH($D:$D, products!$A:$A,0))</f>
        <v>Lib</v>
      </c>
      <c r="J64" t="str">
        <f>INDEX(products!C:C, MATCH($D:$D, products!$A:$A,0))</f>
        <v>L</v>
      </c>
      <c r="K64" s="6">
        <f>INDEX(products!D:D, MATCH($D:$D, products!$A:$A,0))</f>
        <v>0.2</v>
      </c>
      <c r="L64" s="8">
        <f>INDEX(products!E:E, MATCH($D:$D, products!$A:$A,0))</f>
        <v>4.7549999999999999</v>
      </c>
      <c r="M64" s="8">
        <f t="shared" si="0"/>
        <v>23.774999999999999</v>
      </c>
      <c r="N64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4" t="str">
        <f t="shared" si="1"/>
        <v>Light</v>
      </c>
    </row>
    <row r="65" spans="1:15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INDEX(Table1[Customer Name], MATCH(OrdersData[[#This Row],[Customer ID]], Table1[Customer ID],0))</f>
        <v>Annadiane Dykes</v>
      </c>
      <c r="G65" s="2" t="str">
        <f>IF(INDEX(Table1[Email], MATCH(OrdersData[[#This Row],[Customer ID]], Table1[Customer ID],0))=0,"",INDEX(Table1[Email], MATCH(OrdersData[[#This Row],[Customer ID]], Table1[Customer ID],0)))</f>
        <v>adykes1r@eventbrite.com</v>
      </c>
      <c r="H65" s="2" t="str">
        <f>INDEX(Table1[Country], MATCH(OrdersData[[#This Row],[Customer ID]], Table1[Customer ID],0))</f>
        <v>United States</v>
      </c>
      <c r="I65" t="str">
        <f>INDEX(products!B:B, MATCH($D:$D, products!$A:$A,0))</f>
        <v>Ara</v>
      </c>
      <c r="J65" t="str">
        <f>INDEX(products!C:C, MATCH($D:$D, products!$A:$A,0))</f>
        <v>M</v>
      </c>
      <c r="K65" s="6">
        <f>INDEX(products!D:D, MATCH($D:$D, products!$A:$A,0))</f>
        <v>0.5</v>
      </c>
      <c r="L65" s="8">
        <f>INDEX(products!E:E, MATCH($D:$D, products!$A:$A,0))</f>
        <v>6.75</v>
      </c>
      <c r="M65" s="8">
        <f t="shared" si="0"/>
        <v>6.75</v>
      </c>
      <c r="N65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65" t="str">
        <f t="shared" si="1"/>
        <v>Medium</v>
      </c>
    </row>
    <row r="66" spans="1:15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INDEX(Table1[Customer Name], MATCH(OrdersData[[#This Row],[Customer ID]], Table1[Customer ID],0))</f>
        <v>Felecia Dodgson</v>
      </c>
      <c r="G66" s="2" t="str">
        <f>IF(INDEX(Table1[Email], MATCH(OrdersData[[#This Row],[Customer ID]], Table1[Customer ID],0))=0,"",INDEX(Table1[Email], MATCH(OrdersData[[#This Row],[Customer ID]], Table1[Customer ID],0)))</f>
        <v/>
      </c>
      <c r="H66" s="2" t="str">
        <f>INDEX(Table1[Country], MATCH(OrdersData[[#This Row],[Customer ID]], Table1[Customer ID],0))</f>
        <v>United States</v>
      </c>
      <c r="I66" t="str">
        <f>INDEX(products!B:B, MATCH($D:$D, products!$A:$A,0))</f>
        <v>Rob</v>
      </c>
      <c r="J66" t="str">
        <f>INDEX(products!C:C, MATCH($D:$D, products!$A:$A,0))</f>
        <v>M</v>
      </c>
      <c r="K66" s="6">
        <f>INDEX(products!D:D, MATCH($D:$D, products!$A:$A,0))</f>
        <v>0.5</v>
      </c>
      <c r="L66" s="8">
        <f>INDEX(products!E:E, MATCH($D:$D, products!$A:$A,0))</f>
        <v>5.97</v>
      </c>
      <c r="M66" s="8">
        <f t="shared" ref="M66:M129" si="2">L:L*E:E</f>
        <v>35.82</v>
      </c>
      <c r="N66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66" t="str">
        <f t="shared" ref="O66:O129" si="3">IF(J:J="M","Medium",IF(J:J="L","Light",IF(J:J="D","Dark","")))</f>
        <v>Medium</v>
      </c>
    </row>
    <row r="67" spans="1:15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INDEX(Table1[Customer Name], MATCH(OrdersData[[#This Row],[Customer ID]], Table1[Customer ID],0))</f>
        <v>Angelia Cockrem</v>
      </c>
      <c r="G67" s="2" t="str">
        <f>IF(INDEX(Table1[Email], MATCH(OrdersData[[#This Row],[Customer ID]], Table1[Customer ID],0))=0,"",INDEX(Table1[Email], MATCH(OrdersData[[#This Row],[Customer ID]], Table1[Customer ID],0)))</f>
        <v>acockrem1t@engadget.com</v>
      </c>
      <c r="H67" s="2" t="str">
        <f>INDEX(Table1[Country], MATCH(OrdersData[[#This Row],[Customer ID]], Table1[Customer ID],0))</f>
        <v>United States</v>
      </c>
      <c r="I67" t="str">
        <f>INDEX(products!B:B, MATCH($D:$D, products!$A:$A,0))</f>
        <v>Rob</v>
      </c>
      <c r="J67" t="str">
        <f>INDEX(products!C:C, MATCH($D:$D, products!$A:$A,0))</f>
        <v>D</v>
      </c>
      <c r="K67" s="6">
        <f>INDEX(products!D:D, MATCH($D:$D, products!$A:$A,0))</f>
        <v>2.5</v>
      </c>
      <c r="L67" s="8">
        <f>INDEX(products!E:E, MATCH($D:$D, products!$A:$A,0))</f>
        <v>20.584999999999997</v>
      </c>
      <c r="M67" s="8">
        <f t="shared" si="2"/>
        <v>82.339999999999989</v>
      </c>
      <c r="N67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67" t="str">
        <f t="shared" si="3"/>
        <v>Dark</v>
      </c>
    </row>
    <row r="68" spans="1:15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INDEX(Table1[Customer Name], MATCH(OrdersData[[#This Row],[Customer ID]], Table1[Customer ID],0))</f>
        <v>Belvia Umpleby</v>
      </c>
      <c r="G68" s="2" t="str">
        <f>IF(INDEX(Table1[Email], MATCH(OrdersData[[#This Row],[Customer ID]], Table1[Customer ID],0))=0,"",INDEX(Table1[Email], MATCH(OrdersData[[#This Row],[Customer ID]], Table1[Customer ID],0)))</f>
        <v>bumpleby1u@soundcloud.com</v>
      </c>
      <c r="H68" s="2" t="str">
        <f>INDEX(Table1[Country], MATCH(OrdersData[[#This Row],[Customer ID]], Table1[Customer ID],0))</f>
        <v>United States</v>
      </c>
      <c r="I68" t="str">
        <f>INDEX(products!B:B, MATCH($D:$D, products!$A:$A,0))</f>
        <v>Rob</v>
      </c>
      <c r="J68" t="str">
        <f>INDEX(products!C:C, MATCH($D:$D, products!$A:$A,0))</f>
        <v>L</v>
      </c>
      <c r="K68" s="6">
        <f>INDEX(products!D:D, MATCH($D:$D, products!$A:$A,0))</f>
        <v>0.5</v>
      </c>
      <c r="L68" s="8">
        <f>INDEX(products!E:E, MATCH($D:$D, products!$A:$A,0))</f>
        <v>7.169999999999999</v>
      </c>
      <c r="M68" s="8">
        <f t="shared" si="2"/>
        <v>7.169999999999999</v>
      </c>
      <c r="N68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68" t="str">
        <f t="shared" si="3"/>
        <v>Light</v>
      </c>
    </row>
    <row r="69" spans="1:15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INDEX(Table1[Customer Name], MATCH(OrdersData[[#This Row],[Customer ID]], Table1[Customer ID],0))</f>
        <v>Nat Saleway</v>
      </c>
      <c r="G69" s="2" t="str">
        <f>IF(INDEX(Table1[Email], MATCH(OrdersData[[#This Row],[Customer ID]], Table1[Customer ID],0))=0,"",INDEX(Table1[Email], MATCH(OrdersData[[#This Row],[Customer ID]], Table1[Customer ID],0)))</f>
        <v>nsaleway1v@dedecms.com</v>
      </c>
      <c r="H69" s="2" t="str">
        <f>INDEX(Table1[Country], MATCH(OrdersData[[#This Row],[Customer ID]], Table1[Customer ID],0))</f>
        <v>United States</v>
      </c>
      <c r="I69" t="str">
        <f>INDEX(products!B:B, MATCH($D:$D, products!$A:$A,0))</f>
        <v>Lib</v>
      </c>
      <c r="J69" t="str">
        <f>INDEX(products!C:C, MATCH($D:$D, products!$A:$A,0))</f>
        <v>L</v>
      </c>
      <c r="K69" s="6">
        <f>INDEX(products!D:D, MATCH($D:$D, products!$A:$A,0))</f>
        <v>0.2</v>
      </c>
      <c r="L69" s="8">
        <f>INDEX(products!E:E, MATCH($D:$D, products!$A:$A,0))</f>
        <v>4.7549999999999999</v>
      </c>
      <c r="M69" s="8">
        <f t="shared" si="2"/>
        <v>9.51</v>
      </c>
      <c r="N69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9" t="str">
        <f t="shared" si="3"/>
        <v>Light</v>
      </c>
    </row>
    <row r="70" spans="1:15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INDEX(Table1[Customer Name], MATCH(OrdersData[[#This Row],[Customer ID]], Table1[Customer ID],0))</f>
        <v>Hayward Goulter</v>
      </c>
      <c r="G70" s="2" t="str">
        <f>IF(INDEX(Table1[Email], MATCH(OrdersData[[#This Row],[Customer ID]], Table1[Customer ID],0))=0,"",INDEX(Table1[Email], MATCH(OrdersData[[#This Row],[Customer ID]], Table1[Customer ID],0)))</f>
        <v>hgoulter1w@abc.net.au</v>
      </c>
      <c r="H70" s="2" t="str">
        <f>INDEX(Table1[Country], MATCH(OrdersData[[#This Row],[Customer ID]], Table1[Customer ID],0))</f>
        <v>United States</v>
      </c>
      <c r="I70" t="str">
        <f>INDEX(products!B:B, MATCH($D:$D, products!$A:$A,0))</f>
        <v>Rob</v>
      </c>
      <c r="J70" t="str">
        <f>INDEX(products!C:C, MATCH($D:$D, products!$A:$A,0))</f>
        <v>M</v>
      </c>
      <c r="K70" s="6">
        <f>INDEX(products!D:D, MATCH($D:$D, products!$A:$A,0))</f>
        <v>0.2</v>
      </c>
      <c r="L70" s="8">
        <f>INDEX(products!E:E, MATCH($D:$D, products!$A:$A,0))</f>
        <v>2.9849999999999999</v>
      </c>
      <c r="M70" s="8">
        <f t="shared" si="2"/>
        <v>2.9849999999999999</v>
      </c>
      <c r="N70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70" t="str">
        <f t="shared" si="3"/>
        <v>Medium</v>
      </c>
    </row>
    <row r="71" spans="1:15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INDEX(Table1[Customer Name], MATCH(OrdersData[[#This Row],[Customer ID]], Table1[Customer ID],0))</f>
        <v>Gay Rizzello</v>
      </c>
      <c r="G71" s="2" t="str">
        <f>IF(INDEX(Table1[Email], MATCH(OrdersData[[#This Row],[Customer ID]], Table1[Customer ID],0))=0,"",INDEX(Table1[Email], MATCH(OrdersData[[#This Row],[Customer ID]], Table1[Customer ID],0)))</f>
        <v>grizzello1x@symantec.com</v>
      </c>
      <c r="H71" s="2" t="str">
        <f>INDEX(Table1[Country], MATCH(OrdersData[[#This Row],[Customer ID]], Table1[Customer ID],0))</f>
        <v>United Kingdom</v>
      </c>
      <c r="I71" t="str">
        <f>INDEX(products!B:B, MATCH($D:$D, products!$A:$A,0))</f>
        <v>Rob</v>
      </c>
      <c r="J71" t="str">
        <f>INDEX(products!C:C, MATCH($D:$D, products!$A:$A,0))</f>
        <v>M</v>
      </c>
      <c r="K71" s="6">
        <f>INDEX(products!D:D, MATCH($D:$D, products!$A:$A,0))</f>
        <v>1</v>
      </c>
      <c r="L71" s="8">
        <f>INDEX(products!E:E, MATCH($D:$D, products!$A:$A,0))</f>
        <v>9.9499999999999993</v>
      </c>
      <c r="M71" s="8">
        <f t="shared" si="2"/>
        <v>59.699999999999996</v>
      </c>
      <c r="N71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71" t="str">
        <f t="shared" si="3"/>
        <v>Medium</v>
      </c>
    </row>
    <row r="72" spans="1:15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INDEX(Table1[Customer Name], MATCH(OrdersData[[#This Row],[Customer ID]], Table1[Customer ID],0))</f>
        <v>Shannon List</v>
      </c>
      <c r="G72" s="2" t="str">
        <f>IF(INDEX(Table1[Email], MATCH(OrdersData[[#This Row],[Customer ID]], Table1[Customer ID],0))=0,"",INDEX(Table1[Email], MATCH(OrdersData[[#This Row],[Customer ID]], Table1[Customer ID],0)))</f>
        <v>slist1y@mapquest.com</v>
      </c>
      <c r="H72" s="2" t="str">
        <f>INDEX(Table1[Country], MATCH(OrdersData[[#This Row],[Customer ID]], Table1[Customer ID],0))</f>
        <v>United States</v>
      </c>
      <c r="I72" t="str">
        <f>INDEX(products!B:B, MATCH($D:$D, products!$A:$A,0))</f>
        <v>Exc</v>
      </c>
      <c r="J72" t="str">
        <f>INDEX(products!C:C, MATCH($D:$D, products!$A:$A,0))</f>
        <v>L</v>
      </c>
      <c r="K72" s="6">
        <f>INDEX(products!D:D, MATCH($D:$D, products!$A:$A,0))</f>
        <v>2.5</v>
      </c>
      <c r="L72" s="8">
        <f>INDEX(products!E:E, MATCH($D:$D, products!$A:$A,0))</f>
        <v>34.154999999999994</v>
      </c>
      <c r="M72" s="8">
        <f t="shared" si="2"/>
        <v>136.61999999999998</v>
      </c>
      <c r="N72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72" t="str">
        <f t="shared" si="3"/>
        <v>Light</v>
      </c>
    </row>
    <row r="73" spans="1:15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INDEX(Table1[Customer Name], MATCH(OrdersData[[#This Row],[Customer ID]], Table1[Customer ID],0))</f>
        <v>Shirlene Edmondson</v>
      </c>
      <c r="G73" s="2" t="str">
        <f>IF(INDEX(Table1[Email], MATCH(OrdersData[[#This Row],[Customer ID]], Table1[Customer ID],0))=0,"",INDEX(Table1[Email], MATCH(OrdersData[[#This Row],[Customer ID]], Table1[Customer ID],0)))</f>
        <v>sedmondson1z@theguardian.com</v>
      </c>
      <c r="H73" s="2" t="str">
        <f>INDEX(Table1[Country], MATCH(OrdersData[[#This Row],[Customer ID]], Table1[Customer ID],0))</f>
        <v>Ireland</v>
      </c>
      <c r="I73" t="str">
        <f>INDEX(products!B:B, MATCH($D:$D, products!$A:$A,0))</f>
        <v>Lib</v>
      </c>
      <c r="J73" t="str">
        <f>INDEX(products!C:C, MATCH($D:$D, products!$A:$A,0))</f>
        <v>L</v>
      </c>
      <c r="K73" s="6">
        <f>INDEX(products!D:D, MATCH($D:$D, products!$A:$A,0))</f>
        <v>0.2</v>
      </c>
      <c r="L73" s="8">
        <f>INDEX(products!E:E, MATCH($D:$D, products!$A:$A,0))</f>
        <v>4.7549999999999999</v>
      </c>
      <c r="M73" s="8">
        <f t="shared" si="2"/>
        <v>9.51</v>
      </c>
      <c r="N73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73" t="str">
        <f t="shared" si="3"/>
        <v>Light</v>
      </c>
    </row>
    <row r="74" spans="1:15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INDEX(Table1[Customer Name], MATCH(OrdersData[[#This Row],[Customer ID]], Table1[Customer ID],0))</f>
        <v>Aurlie McCarl</v>
      </c>
      <c r="G74" s="2" t="str">
        <f>IF(INDEX(Table1[Email], MATCH(OrdersData[[#This Row],[Customer ID]], Table1[Customer ID],0))=0,"",INDEX(Table1[Email], MATCH(OrdersData[[#This Row],[Customer ID]], Table1[Customer ID],0)))</f>
        <v/>
      </c>
      <c r="H74" s="2" t="str">
        <f>INDEX(Table1[Country], MATCH(OrdersData[[#This Row],[Customer ID]], Table1[Customer ID],0))</f>
        <v>United States</v>
      </c>
      <c r="I74" t="str">
        <f>INDEX(products!B:B, MATCH($D:$D, products!$A:$A,0))</f>
        <v>Ara</v>
      </c>
      <c r="J74" t="str">
        <f>INDEX(products!C:C, MATCH($D:$D, products!$A:$A,0))</f>
        <v>M</v>
      </c>
      <c r="K74" s="6">
        <f>INDEX(products!D:D, MATCH($D:$D, products!$A:$A,0))</f>
        <v>2.5</v>
      </c>
      <c r="L74" s="8">
        <f>INDEX(products!E:E, MATCH($D:$D, products!$A:$A,0))</f>
        <v>25.874999999999996</v>
      </c>
      <c r="M74" s="8">
        <f t="shared" si="2"/>
        <v>77.624999999999986</v>
      </c>
      <c r="N74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74" t="str">
        <f t="shared" si="3"/>
        <v>Medium</v>
      </c>
    </row>
    <row r="75" spans="1:15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INDEX(Table1[Customer Name], MATCH(OrdersData[[#This Row],[Customer ID]], Table1[Customer ID],0))</f>
        <v>Alikee Carryer</v>
      </c>
      <c r="G75" s="2" t="str">
        <f>IF(INDEX(Table1[Email], MATCH(OrdersData[[#This Row],[Customer ID]], Table1[Customer ID],0))=0,"",INDEX(Table1[Email], MATCH(OrdersData[[#This Row],[Customer ID]], Table1[Customer ID],0)))</f>
        <v/>
      </c>
      <c r="H75" s="2" t="str">
        <f>INDEX(Table1[Country], MATCH(OrdersData[[#This Row],[Customer ID]], Table1[Customer ID],0))</f>
        <v>United States</v>
      </c>
      <c r="I75" t="str">
        <f>INDEX(products!B:B, MATCH($D:$D, products!$A:$A,0))</f>
        <v>Lib</v>
      </c>
      <c r="J75" t="str">
        <f>INDEX(products!C:C, MATCH($D:$D, products!$A:$A,0))</f>
        <v>M</v>
      </c>
      <c r="K75" s="6">
        <f>INDEX(products!D:D, MATCH($D:$D, products!$A:$A,0))</f>
        <v>0.2</v>
      </c>
      <c r="L75" s="8">
        <f>INDEX(products!E:E, MATCH($D:$D, products!$A:$A,0))</f>
        <v>4.3650000000000002</v>
      </c>
      <c r="M75" s="8">
        <f t="shared" si="2"/>
        <v>21.825000000000003</v>
      </c>
      <c r="N75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75" t="str">
        <f t="shared" si="3"/>
        <v>Medium</v>
      </c>
    </row>
    <row r="76" spans="1:15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INDEX(Table1[Customer Name], MATCH(OrdersData[[#This Row],[Customer ID]], Table1[Customer ID],0))</f>
        <v>Jennifer Rangall</v>
      </c>
      <c r="G76" s="2" t="str">
        <f>IF(INDEX(Table1[Email], MATCH(OrdersData[[#This Row],[Customer ID]], Table1[Customer ID],0))=0,"",INDEX(Table1[Email], MATCH(OrdersData[[#This Row],[Customer ID]], Table1[Customer ID],0)))</f>
        <v>jrangall22@newsvine.com</v>
      </c>
      <c r="H76" s="2" t="str">
        <f>INDEX(Table1[Country], MATCH(OrdersData[[#This Row],[Customer ID]], Table1[Customer ID],0))</f>
        <v>United States</v>
      </c>
      <c r="I76" t="str">
        <f>INDEX(products!B:B, MATCH($D:$D, products!$A:$A,0))</f>
        <v>Exc</v>
      </c>
      <c r="J76" t="str">
        <f>INDEX(products!C:C, MATCH($D:$D, products!$A:$A,0))</f>
        <v>L</v>
      </c>
      <c r="K76" s="6">
        <f>INDEX(products!D:D, MATCH($D:$D, products!$A:$A,0))</f>
        <v>0.5</v>
      </c>
      <c r="L76" s="8">
        <f>INDEX(products!E:E, MATCH($D:$D, products!$A:$A,0))</f>
        <v>8.91</v>
      </c>
      <c r="M76" s="8">
        <f t="shared" si="2"/>
        <v>17.82</v>
      </c>
      <c r="N76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76" t="str">
        <f t="shared" si="3"/>
        <v>Light</v>
      </c>
    </row>
    <row r="77" spans="1:15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INDEX(Table1[Customer Name], MATCH(OrdersData[[#This Row],[Customer ID]], Table1[Customer ID],0))</f>
        <v>Kipper Boorn</v>
      </c>
      <c r="G77" s="2" t="str">
        <f>IF(INDEX(Table1[Email], MATCH(OrdersData[[#This Row],[Customer ID]], Table1[Customer ID],0))=0,"",INDEX(Table1[Email], MATCH(OrdersData[[#This Row],[Customer ID]], Table1[Customer ID],0)))</f>
        <v>kboorn23@ezinearticles.com</v>
      </c>
      <c r="H77" s="2" t="str">
        <f>INDEX(Table1[Country], MATCH(OrdersData[[#This Row],[Customer ID]], Table1[Customer ID],0))</f>
        <v>Ireland</v>
      </c>
      <c r="I77" t="str">
        <f>INDEX(products!B:B, MATCH($D:$D, products!$A:$A,0))</f>
        <v>Rob</v>
      </c>
      <c r="J77" t="str">
        <f>INDEX(products!C:C, MATCH($D:$D, products!$A:$A,0))</f>
        <v>D</v>
      </c>
      <c r="K77" s="6">
        <f>INDEX(products!D:D, MATCH($D:$D, products!$A:$A,0))</f>
        <v>1</v>
      </c>
      <c r="L77" s="8">
        <f>INDEX(products!E:E, MATCH($D:$D, products!$A:$A,0))</f>
        <v>8.9499999999999993</v>
      </c>
      <c r="M77" s="8">
        <f t="shared" si="2"/>
        <v>53.699999999999996</v>
      </c>
      <c r="N77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77" t="str">
        <f t="shared" si="3"/>
        <v>Dark</v>
      </c>
    </row>
    <row r="78" spans="1:15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INDEX(Table1[Customer Name], MATCH(OrdersData[[#This Row],[Customer ID]], Table1[Customer ID],0))</f>
        <v>Melania Beadle</v>
      </c>
      <c r="G78" s="2" t="str">
        <f>IF(INDEX(Table1[Email], MATCH(OrdersData[[#This Row],[Customer ID]], Table1[Customer ID],0))=0,"",INDEX(Table1[Email], MATCH(OrdersData[[#This Row],[Customer ID]], Table1[Customer ID],0)))</f>
        <v/>
      </c>
      <c r="H78" s="2" t="str">
        <f>INDEX(Table1[Country], MATCH(OrdersData[[#This Row],[Customer ID]], Table1[Customer ID],0))</f>
        <v>Ireland</v>
      </c>
      <c r="I78" t="str">
        <f>INDEX(products!B:B, MATCH($D:$D, products!$A:$A,0))</f>
        <v>Rob</v>
      </c>
      <c r="J78" t="str">
        <f>INDEX(products!C:C, MATCH($D:$D, products!$A:$A,0))</f>
        <v>L</v>
      </c>
      <c r="K78" s="6">
        <f>INDEX(products!D:D, MATCH($D:$D, products!$A:$A,0))</f>
        <v>0.2</v>
      </c>
      <c r="L78" s="8">
        <f>INDEX(products!E:E, MATCH($D:$D, products!$A:$A,0))</f>
        <v>3.5849999999999995</v>
      </c>
      <c r="M78" s="8">
        <f t="shared" si="2"/>
        <v>3.5849999999999995</v>
      </c>
      <c r="N78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78" t="str">
        <f t="shared" si="3"/>
        <v>Light</v>
      </c>
    </row>
    <row r="79" spans="1:15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INDEX(Table1[Customer Name], MATCH(OrdersData[[#This Row],[Customer ID]], Table1[Customer ID],0))</f>
        <v>Colene Elgey</v>
      </c>
      <c r="G79" s="2" t="str">
        <f>IF(INDEX(Table1[Email], MATCH(OrdersData[[#This Row],[Customer ID]], Table1[Customer ID],0))=0,"",INDEX(Table1[Email], MATCH(OrdersData[[#This Row],[Customer ID]], Table1[Customer ID],0)))</f>
        <v>celgey25@webs.com</v>
      </c>
      <c r="H79" s="2" t="str">
        <f>INDEX(Table1[Country], MATCH(OrdersData[[#This Row],[Customer ID]], Table1[Customer ID],0))</f>
        <v>United States</v>
      </c>
      <c r="I79" t="str">
        <f>INDEX(products!B:B, MATCH($D:$D, products!$A:$A,0))</f>
        <v>Exc</v>
      </c>
      <c r="J79" t="str">
        <f>INDEX(products!C:C, MATCH($D:$D, products!$A:$A,0))</f>
        <v>D</v>
      </c>
      <c r="K79" s="6">
        <f>INDEX(products!D:D, MATCH($D:$D, products!$A:$A,0))</f>
        <v>0.2</v>
      </c>
      <c r="L79" s="8">
        <f>INDEX(products!E:E, MATCH($D:$D, products!$A:$A,0))</f>
        <v>3.645</v>
      </c>
      <c r="M79" s="8">
        <f t="shared" si="2"/>
        <v>7.29</v>
      </c>
      <c r="N79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79" t="str">
        <f t="shared" si="3"/>
        <v>Dark</v>
      </c>
    </row>
    <row r="80" spans="1:15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INDEX(Table1[Customer Name], MATCH(OrdersData[[#This Row],[Customer ID]], Table1[Customer ID],0))</f>
        <v>Lothaire Mizzi</v>
      </c>
      <c r="G80" s="2" t="str">
        <f>IF(INDEX(Table1[Email], MATCH(OrdersData[[#This Row],[Customer ID]], Table1[Customer ID],0))=0,"",INDEX(Table1[Email], MATCH(OrdersData[[#This Row],[Customer ID]], Table1[Customer ID],0)))</f>
        <v>lmizzi26@rakuten.co.jp</v>
      </c>
      <c r="H80" s="2" t="str">
        <f>INDEX(Table1[Country], MATCH(OrdersData[[#This Row],[Customer ID]], Table1[Customer ID],0))</f>
        <v>United States</v>
      </c>
      <c r="I80" t="str">
        <f>INDEX(products!B:B, MATCH($D:$D, products!$A:$A,0))</f>
        <v>Ara</v>
      </c>
      <c r="J80" t="str">
        <f>INDEX(products!C:C, MATCH($D:$D, products!$A:$A,0))</f>
        <v>M</v>
      </c>
      <c r="K80" s="6">
        <f>INDEX(products!D:D, MATCH($D:$D, products!$A:$A,0))</f>
        <v>0.5</v>
      </c>
      <c r="L80" s="8">
        <f>INDEX(products!E:E, MATCH($D:$D, products!$A:$A,0))</f>
        <v>6.75</v>
      </c>
      <c r="M80" s="8">
        <f t="shared" si="2"/>
        <v>40.5</v>
      </c>
      <c r="N80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0" t="str">
        <f t="shared" si="3"/>
        <v>Medium</v>
      </c>
    </row>
    <row r="81" spans="1:15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INDEX(Table1[Customer Name], MATCH(OrdersData[[#This Row],[Customer ID]], Table1[Customer ID],0))</f>
        <v>Cletis Giacomazzo</v>
      </c>
      <c r="G81" s="2" t="str">
        <f>IF(INDEX(Table1[Email], MATCH(OrdersData[[#This Row],[Customer ID]], Table1[Customer ID],0))=0,"",INDEX(Table1[Email], MATCH(OrdersData[[#This Row],[Customer ID]], Table1[Customer ID],0)))</f>
        <v>cgiacomazzo27@jigsy.com</v>
      </c>
      <c r="H81" s="2" t="str">
        <f>INDEX(Table1[Country], MATCH(OrdersData[[#This Row],[Customer ID]], Table1[Customer ID],0))</f>
        <v>United States</v>
      </c>
      <c r="I81" t="str">
        <f>INDEX(products!B:B, MATCH($D:$D, products!$A:$A,0))</f>
        <v>Rob</v>
      </c>
      <c r="J81" t="str">
        <f>INDEX(products!C:C, MATCH($D:$D, products!$A:$A,0))</f>
        <v>L</v>
      </c>
      <c r="K81" s="6">
        <f>INDEX(products!D:D, MATCH($D:$D, products!$A:$A,0))</f>
        <v>1</v>
      </c>
      <c r="L81" s="8">
        <f>INDEX(products!E:E, MATCH($D:$D, products!$A:$A,0))</f>
        <v>11.95</v>
      </c>
      <c r="M81" s="8">
        <f t="shared" si="2"/>
        <v>47.8</v>
      </c>
      <c r="N81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81" t="str">
        <f t="shared" si="3"/>
        <v>Light</v>
      </c>
    </row>
    <row r="82" spans="1:15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INDEX(Table1[Customer Name], MATCH(OrdersData[[#This Row],[Customer ID]], Table1[Customer ID],0))</f>
        <v>Ami Arnow</v>
      </c>
      <c r="G82" s="2" t="str">
        <f>IF(INDEX(Table1[Email], MATCH(OrdersData[[#This Row],[Customer ID]], Table1[Customer ID],0))=0,"",INDEX(Table1[Email], MATCH(OrdersData[[#This Row],[Customer ID]], Table1[Customer ID],0)))</f>
        <v>aarnow28@arizona.edu</v>
      </c>
      <c r="H82" s="2" t="str">
        <f>INDEX(Table1[Country], MATCH(OrdersData[[#This Row],[Customer ID]], Table1[Customer ID],0))</f>
        <v>United States</v>
      </c>
      <c r="I82" t="str">
        <f>INDEX(products!B:B, MATCH($D:$D, products!$A:$A,0))</f>
        <v>Ara</v>
      </c>
      <c r="J82" t="str">
        <f>INDEX(products!C:C, MATCH($D:$D, products!$A:$A,0))</f>
        <v>L</v>
      </c>
      <c r="K82" s="6">
        <f>INDEX(products!D:D, MATCH($D:$D, products!$A:$A,0))</f>
        <v>0.5</v>
      </c>
      <c r="L82" s="8">
        <f>INDEX(products!E:E, MATCH($D:$D, products!$A:$A,0))</f>
        <v>7.77</v>
      </c>
      <c r="M82" s="8">
        <f t="shared" si="2"/>
        <v>38.849999999999994</v>
      </c>
      <c r="N82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2" t="str">
        <f t="shared" si="3"/>
        <v>Light</v>
      </c>
    </row>
    <row r="83" spans="1:15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INDEX(Table1[Customer Name], MATCH(OrdersData[[#This Row],[Customer ID]], Table1[Customer ID],0))</f>
        <v>Sheppard Yann</v>
      </c>
      <c r="G83" s="2" t="str">
        <f>IF(INDEX(Table1[Email], MATCH(OrdersData[[#This Row],[Customer ID]], Table1[Customer ID],0))=0,"",INDEX(Table1[Email], MATCH(OrdersData[[#This Row],[Customer ID]], Table1[Customer ID],0)))</f>
        <v>syann29@senate.gov</v>
      </c>
      <c r="H83" s="2" t="str">
        <f>INDEX(Table1[Country], MATCH(OrdersData[[#This Row],[Customer ID]], Table1[Customer ID],0))</f>
        <v>United States</v>
      </c>
      <c r="I83" t="str">
        <f>INDEX(products!B:B, MATCH($D:$D, products!$A:$A,0))</f>
        <v>Lib</v>
      </c>
      <c r="J83" t="str">
        <f>INDEX(products!C:C, MATCH($D:$D, products!$A:$A,0))</f>
        <v>L</v>
      </c>
      <c r="K83" s="6">
        <f>INDEX(products!D:D, MATCH($D:$D, products!$A:$A,0))</f>
        <v>2.5</v>
      </c>
      <c r="L83" s="8">
        <f>INDEX(products!E:E, MATCH($D:$D, products!$A:$A,0))</f>
        <v>36.454999999999998</v>
      </c>
      <c r="M83" s="8">
        <f t="shared" si="2"/>
        <v>109.36499999999999</v>
      </c>
      <c r="N83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83" t="str">
        <f t="shared" si="3"/>
        <v>Light</v>
      </c>
    </row>
    <row r="84" spans="1:15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INDEX(Table1[Customer Name], MATCH(OrdersData[[#This Row],[Customer ID]], Table1[Customer ID],0))</f>
        <v>Bunny Naulls</v>
      </c>
      <c r="G84" s="2" t="str">
        <f>IF(INDEX(Table1[Email], MATCH(OrdersData[[#This Row],[Customer ID]], Table1[Customer ID],0))=0,"",INDEX(Table1[Email], MATCH(OrdersData[[#This Row],[Customer ID]], Table1[Customer ID],0)))</f>
        <v>bnaulls2a@tiny.cc</v>
      </c>
      <c r="H84" s="2" t="str">
        <f>INDEX(Table1[Country], MATCH(OrdersData[[#This Row],[Customer ID]], Table1[Customer ID],0))</f>
        <v>Ireland</v>
      </c>
      <c r="I84" t="str">
        <f>INDEX(products!B:B, MATCH($D:$D, products!$A:$A,0))</f>
        <v>Lib</v>
      </c>
      <c r="J84" t="str">
        <f>INDEX(products!C:C, MATCH($D:$D, products!$A:$A,0))</f>
        <v>M</v>
      </c>
      <c r="K84" s="6">
        <f>INDEX(products!D:D, MATCH($D:$D, products!$A:$A,0))</f>
        <v>2.5</v>
      </c>
      <c r="L84" s="8">
        <f>INDEX(products!E:E, MATCH($D:$D, products!$A:$A,0))</f>
        <v>33.464999999999996</v>
      </c>
      <c r="M84" s="8">
        <f t="shared" si="2"/>
        <v>100.39499999999998</v>
      </c>
      <c r="N84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84" t="str">
        <f t="shared" si="3"/>
        <v>Medium</v>
      </c>
    </row>
    <row r="85" spans="1:15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INDEX(Table1[Customer Name], MATCH(OrdersData[[#This Row],[Customer ID]], Table1[Customer ID],0))</f>
        <v>Hally Lorait</v>
      </c>
      <c r="G85" s="2" t="str">
        <f>IF(INDEX(Table1[Email], MATCH(OrdersData[[#This Row],[Customer ID]], Table1[Customer ID],0))=0,"",INDEX(Table1[Email], MATCH(OrdersData[[#This Row],[Customer ID]], Table1[Customer ID],0)))</f>
        <v/>
      </c>
      <c r="H85" s="2" t="str">
        <f>INDEX(Table1[Country], MATCH(OrdersData[[#This Row],[Customer ID]], Table1[Customer ID],0))</f>
        <v>United States</v>
      </c>
      <c r="I85" t="str">
        <f>INDEX(products!B:B, MATCH($D:$D, products!$A:$A,0))</f>
        <v>Rob</v>
      </c>
      <c r="J85" t="str">
        <f>INDEX(products!C:C, MATCH($D:$D, products!$A:$A,0))</f>
        <v>D</v>
      </c>
      <c r="K85" s="6">
        <f>INDEX(products!D:D, MATCH($D:$D, products!$A:$A,0))</f>
        <v>2.5</v>
      </c>
      <c r="L85" s="8">
        <f>INDEX(products!E:E, MATCH($D:$D, products!$A:$A,0))</f>
        <v>20.584999999999997</v>
      </c>
      <c r="M85" s="8">
        <f t="shared" si="2"/>
        <v>82.339999999999989</v>
      </c>
      <c r="N85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85" t="str">
        <f t="shared" si="3"/>
        <v>Dark</v>
      </c>
    </row>
    <row r="86" spans="1:15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INDEX(Table1[Customer Name], MATCH(OrdersData[[#This Row],[Customer ID]], Table1[Customer ID],0))</f>
        <v>Zaccaria Sherewood</v>
      </c>
      <c r="G86" s="2" t="str">
        <f>IF(INDEX(Table1[Email], MATCH(OrdersData[[#This Row],[Customer ID]], Table1[Customer ID],0))=0,"",INDEX(Table1[Email], MATCH(OrdersData[[#This Row],[Customer ID]], Table1[Customer ID],0)))</f>
        <v>zsherewood2c@apache.org</v>
      </c>
      <c r="H86" s="2" t="str">
        <f>INDEX(Table1[Country], MATCH(OrdersData[[#This Row],[Customer ID]], Table1[Customer ID],0))</f>
        <v>United States</v>
      </c>
      <c r="I86" t="str">
        <f>INDEX(products!B:B, MATCH($D:$D, products!$A:$A,0))</f>
        <v>Lib</v>
      </c>
      <c r="J86" t="str">
        <f>INDEX(products!C:C, MATCH($D:$D, products!$A:$A,0))</f>
        <v>L</v>
      </c>
      <c r="K86" s="6">
        <f>INDEX(products!D:D, MATCH($D:$D, products!$A:$A,0))</f>
        <v>0.5</v>
      </c>
      <c r="L86" s="8">
        <f>INDEX(products!E:E, MATCH($D:$D, products!$A:$A,0))</f>
        <v>9.51</v>
      </c>
      <c r="M86" s="8">
        <f t="shared" si="2"/>
        <v>9.51</v>
      </c>
      <c r="N86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86" t="str">
        <f t="shared" si="3"/>
        <v>Light</v>
      </c>
    </row>
    <row r="87" spans="1:15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INDEX(Table1[Customer Name], MATCH(OrdersData[[#This Row],[Customer ID]], Table1[Customer ID],0))</f>
        <v>Jeffrey Dufaire</v>
      </c>
      <c r="G87" s="2" t="str">
        <f>IF(INDEX(Table1[Email], MATCH(OrdersData[[#This Row],[Customer ID]], Table1[Customer ID],0))=0,"",INDEX(Table1[Email], MATCH(OrdersData[[#This Row],[Customer ID]], Table1[Customer ID],0)))</f>
        <v>jdufaire2d@fc2.com</v>
      </c>
      <c r="H87" s="2" t="str">
        <f>INDEX(Table1[Country], MATCH(OrdersData[[#This Row],[Customer ID]], Table1[Customer ID],0))</f>
        <v>United States</v>
      </c>
      <c r="I87" t="str">
        <f>INDEX(products!B:B, MATCH($D:$D, products!$A:$A,0))</f>
        <v>Ara</v>
      </c>
      <c r="J87" t="str">
        <f>INDEX(products!C:C, MATCH($D:$D, products!$A:$A,0))</f>
        <v>L</v>
      </c>
      <c r="K87" s="6">
        <f>INDEX(products!D:D, MATCH($D:$D, products!$A:$A,0))</f>
        <v>2.5</v>
      </c>
      <c r="L87" s="8">
        <f>INDEX(products!E:E, MATCH($D:$D, products!$A:$A,0))</f>
        <v>29.784999999999997</v>
      </c>
      <c r="M87" s="8">
        <f t="shared" si="2"/>
        <v>89.35499999999999</v>
      </c>
      <c r="N87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7" t="str">
        <f t="shared" si="3"/>
        <v>Light</v>
      </c>
    </row>
    <row r="88" spans="1:15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INDEX(Table1[Customer Name], MATCH(OrdersData[[#This Row],[Customer ID]], Table1[Customer ID],0))</f>
        <v>Jeffrey Dufaire</v>
      </c>
      <c r="G88" s="2" t="str">
        <f>IF(INDEX(Table1[Email], MATCH(OrdersData[[#This Row],[Customer ID]], Table1[Customer ID],0))=0,"",INDEX(Table1[Email], MATCH(OrdersData[[#This Row],[Customer ID]], Table1[Customer ID],0)))</f>
        <v>jdufaire2d@fc2.com</v>
      </c>
      <c r="H88" s="2" t="str">
        <f>INDEX(Table1[Country], MATCH(OrdersData[[#This Row],[Customer ID]], Table1[Customer ID],0))</f>
        <v>United States</v>
      </c>
      <c r="I88" t="str">
        <f>INDEX(products!B:B, MATCH($D:$D, products!$A:$A,0))</f>
        <v>Ara</v>
      </c>
      <c r="J88" t="str">
        <f>INDEX(products!C:C, MATCH($D:$D, products!$A:$A,0))</f>
        <v>D</v>
      </c>
      <c r="K88" s="6">
        <f>INDEX(products!D:D, MATCH($D:$D, products!$A:$A,0))</f>
        <v>0.2</v>
      </c>
      <c r="L88" s="8">
        <f>INDEX(products!E:E, MATCH($D:$D, products!$A:$A,0))</f>
        <v>2.9849999999999999</v>
      </c>
      <c r="M88" s="8">
        <f t="shared" si="2"/>
        <v>11.94</v>
      </c>
      <c r="N88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8" t="str">
        <f t="shared" si="3"/>
        <v>Dark</v>
      </c>
    </row>
    <row r="89" spans="1:15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INDEX(Table1[Customer Name], MATCH(OrdersData[[#This Row],[Customer ID]], Table1[Customer ID],0))</f>
        <v>Beitris Keaveney</v>
      </c>
      <c r="G89" s="2" t="str">
        <f>IF(INDEX(Table1[Email], MATCH(OrdersData[[#This Row],[Customer ID]], Table1[Customer ID],0))=0,"",INDEX(Table1[Email], MATCH(OrdersData[[#This Row],[Customer ID]], Table1[Customer ID],0)))</f>
        <v>bkeaveney2f@netlog.com</v>
      </c>
      <c r="H89" s="2" t="str">
        <f>INDEX(Table1[Country], MATCH(OrdersData[[#This Row],[Customer ID]], Table1[Customer ID],0))</f>
        <v>United States</v>
      </c>
      <c r="I89" t="str">
        <f>INDEX(products!B:B, MATCH($D:$D, products!$A:$A,0))</f>
        <v>Ara</v>
      </c>
      <c r="J89" t="str">
        <f>INDEX(products!C:C, MATCH($D:$D, products!$A:$A,0))</f>
        <v>M</v>
      </c>
      <c r="K89" s="6">
        <f>INDEX(products!D:D, MATCH($D:$D, products!$A:$A,0))</f>
        <v>1</v>
      </c>
      <c r="L89" s="8">
        <f>INDEX(products!E:E, MATCH($D:$D, products!$A:$A,0))</f>
        <v>11.25</v>
      </c>
      <c r="M89" s="8">
        <f t="shared" si="2"/>
        <v>33.75</v>
      </c>
      <c r="N89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9" t="str">
        <f t="shared" si="3"/>
        <v>Medium</v>
      </c>
    </row>
    <row r="90" spans="1:15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INDEX(Table1[Customer Name], MATCH(OrdersData[[#This Row],[Customer ID]], Table1[Customer ID],0))</f>
        <v>Elna Grise</v>
      </c>
      <c r="G90" s="2" t="str">
        <f>IF(INDEX(Table1[Email], MATCH(OrdersData[[#This Row],[Customer ID]], Table1[Customer ID],0))=0,"",INDEX(Table1[Email], MATCH(OrdersData[[#This Row],[Customer ID]], Table1[Customer ID],0)))</f>
        <v>egrise2g@cargocollective.com</v>
      </c>
      <c r="H90" s="2" t="str">
        <f>INDEX(Table1[Country], MATCH(OrdersData[[#This Row],[Customer ID]], Table1[Customer ID],0))</f>
        <v>United States</v>
      </c>
      <c r="I90" t="str">
        <f>INDEX(products!B:B, MATCH($D:$D, products!$A:$A,0))</f>
        <v>Rob</v>
      </c>
      <c r="J90" t="str">
        <f>INDEX(products!C:C, MATCH($D:$D, products!$A:$A,0))</f>
        <v>L</v>
      </c>
      <c r="K90" s="6">
        <f>INDEX(products!D:D, MATCH($D:$D, products!$A:$A,0))</f>
        <v>1</v>
      </c>
      <c r="L90" s="8">
        <f>INDEX(products!E:E, MATCH($D:$D, products!$A:$A,0))</f>
        <v>11.95</v>
      </c>
      <c r="M90" s="8">
        <f t="shared" si="2"/>
        <v>35.849999999999994</v>
      </c>
      <c r="N90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90" t="str">
        <f t="shared" si="3"/>
        <v>Light</v>
      </c>
    </row>
    <row r="91" spans="1:15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INDEX(Table1[Customer Name], MATCH(OrdersData[[#This Row],[Customer ID]], Table1[Customer ID],0))</f>
        <v>Torie Gottelier</v>
      </c>
      <c r="G91" s="2" t="str">
        <f>IF(INDEX(Table1[Email], MATCH(OrdersData[[#This Row],[Customer ID]], Table1[Customer ID],0))=0,"",INDEX(Table1[Email], MATCH(OrdersData[[#This Row],[Customer ID]], Table1[Customer ID],0)))</f>
        <v>tgottelier2h@vistaprint.com</v>
      </c>
      <c r="H91" s="2" t="str">
        <f>INDEX(Table1[Country], MATCH(OrdersData[[#This Row],[Customer ID]], Table1[Customer ID],0))</f>
        <v>United States</v>
      </c>
      <c r="I91" t="str">
        <f>INDEX(products!B:B, MATCH($D:$D, products!$A:$A,0))</f>
        <v>Ara</v>
      </c>
      <c r="J91" t="str">
        <f>INDEX(products!C:C, MATCH($D:$D, products!$A:$A,0))</f>
        <v>L</v>
      </c>
      <c r="K91" s="6">
        <f>INDEX(products!D:D, MATCH($D:$D, products!$A:$A,0))</f>
        <v>1</v>
      </c>
      <c r="L91" s="8">
        <f>INDEX(products!E:E, MATCH($D:$D, products!$A:$A,0))</f>
        <v>12.95</v>
      </c>
      <c r="M91" s="8">
        <f t="shared" si="2"/>
        <v>77.699999999999989</v>
      </c>
      <c r="N91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1" t="str">
        <f t="shared" si="3"/>
        <v>Light</v>
      </c>
    </row>
    <row r="92" spans="1:15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INDEX(Table1[Customer Name], MATCH(OrdersData[[#This Row],[Customer ID]], Table1[Customer ID],0))</f>
        <v>Loydie Langlais</v>
      </c>
      <c r="G92" s="2" t="str">
        <f>IF(INDEX(Table1[Email], MATCH(OrdersData[[#This Row],[Customer ID]], Table1[Customer ID],0))=0,"",INDEX(Table1[Email], MATCH(OrdersData[[#This Row],[Customer ID]], Table1[Customer ID],0)))</f>
        <v/>
      </c>
      <c r="H92" s="2" t="str">
        <f>INDEX(Table1[Country], MATCH(OrdersData[[#This Row],[Customer ID]], Table1[Customer ID],0))</f>
        <v>Ireland</v>
      </c>
      <c r="I92" t="str">
        <f>INDEX(products!B:B, MATCH($D:$D, products!$A:$A,0))</f>
        <v>Ara</v>
      </c>
      <c r="J92" t="str">
        <f>INDEX(products!C:C, MATCH($D:$D, products!$A:$A,0))</f>
        <v>L</v>
      </c>
      <c r="K92" s="6">
        <f>INDEX(products!D:D, MATCH($D:$D, products!$A:$A,0))</f>
        <v>1</v>
      </c>
      <c r="L92" s="8">
        <f>INDEX(products!E:E, MATCH($D:$D, products!$A:$A,0))</f>
        <v>12.95</v>
      </c>
      <c r="M92" s="8">
        <f t="shared" si="2"/>
        <v>51.8</v>
      </c>
      <c r="N92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2" t="str">
        <f t="shared" si="3"/>
        <v>Light</v>
      </c>
    </row>
    <row r="93" spans="1:15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INDEX(Table1[Customer Name], MATCH(OrdersData[[#This Row],[Customer ID]], Table1[Customer ID],0))</f>
        <v>Adham Greenhead</v>
      </c>
      <c r="G93" s="2" t="str">
        <f>IF(INDEX(Table1[Email], MATCH(OrdersData[[#This Row],[Customer ID]], Table1[Customer ID],0))=0,"",INDEX(Table1[Email], MATCH(OrdersData[[#This Row],[Customer ID]], Table1[Customer ID],0)))</f>
        <v>agreenhead2j@dailymail.co.uk</v>
      </c>
      <c r="H93" s="2" t="str">
        <f>INDEX(Table1[Country], MATCH(OrdersData[[#This Row],[Customer ID]], Table1[Customer ID],0))</f>
        <v>United States</v>
      </c>
      <c r="I93" t="str">
        <f>INDEX(products!B:B, MATCH($D:$D, products!$A:$A,0))</f>
        <v>Ara</v>
      </c>
      <c r="J93" t="str">
        <f>INDEX(products!C:C, MATCH($D:$D, products!$A:$A,0))</f>
        <v>M</v>
      </c>
      <c r="K93" s="6">
        <f>INDEX(products!D:D, MATCH($D:$D, products!$A:$A,0))</f>
        <v>2.5</v>
      </c>
      <c r="L93" s="8">
        <f>INDEX(products!E:E, MATCH($D:$D, products!$A:$A,0))</f>
        <v>25.874999999999996</v>
      </c>
      <c r="M93" s="8">
        <f t="shared" si="2"/>
        <v>103.49999999999999</v>
      </c>
      <c r="N93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3" t="str">
        <f t="shared" si="3"/>
        <v>Medium</v>
      </c>
    </row>
    <row r="94" spans="1:15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INDEX(Table1[Customer Name], MATCH(OrdersData[[#This Row],[Customer ID]], Table1[Customer ID],0))</f>
        <v>Hamish MacSherry</v>
      </c>
      <c r="G94" s="2" t="str">
        <f>IF(INDEX(Table1[Email], MATCH(OrdersData[[#This Row],[Customer ID]], Table1[Customer ID],0))=0,"",INDEX(Table1[Email], MATCH(OrdersData[[#This Row],[Customer ID]], Table1[Customer ID],0)))</f>
        <v/>
      </c>
      <c r="H94" s="2" t="str">
        <f>INDEX(Table1[Country], MATCH(OrdersData[[#This Row],[Customer ID]], Table1[Customer ID],0))</f>
        <v>United States</v>
      </c>
      <c r="I94" t="str">
        <f>INDEX(products!B:B, MATCH($D:$D, products!$A:$A,0))</f>
        <v>Exc</v>
      </c>
      <c r="J94" t="str">
        <f>INDEX(products!C:C, MATCH($D:$D, products!$A:$A,0))</f>
        <v>L</v>
      </c>
      <c r="K94" s="6">
        <f>INDEX(products!D:D, MATCH($D:$D, products!$A:$A,0))</f>
        <v>1</v>
      </c>
      <c r="L94" s="8">
        <f>INDEX(products!E:E, MATCH($D:$D, products!$A:$A,0))</f>
        <v>14.85</v>
      </c>
      <c r="M94" s="8">
        <f t="shared" si="2"/>
        <v>44.55</v>
      </c>
      <c r="N9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94" t="str">
        <f t="shared" si="3"/>
        <v>Light</v>
      </c>
    </row>
    <row r="95" spans="1:15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INDEX(Table1[Customer Name], MATCH(OrdersData[[#This Row],[Customer ID]], Table1[Customer ID],0))</f>
        <v>Else Langcaster</v>
      </c>
      <c r="G95" s="2" t="str">
        <f>IF(INDEX(Table1[Email], MATCH(OrdersData[[#This Row],[Customer ID]], Table1[Customer ID],0))=0,"",INDEX(Table1[Email], MATCH(OrdersData[[#This Row],[Customer ID]], Table1[Customer ID],0)))</f>
        <v>elangcaster2l@spotify.com</v>
      </c>
      <c r="H95" s="2" t="str">
        <f>INDEX(Table1[Country], MATCH(OrdersData[[#This Row],[Customer ID]], Table1[Customer ID],0))</f>
        <v>United Kingdom</v>
      </c>
      <c r="I95" t="str">
        <f>INDEX(products!B:B, MATCH($D:$D, products!$A:$A,0))</f>
        <v>Exc</v>
      </c>
      <c r="J95" t="str">
        <f>INDEX(products!C:C, MATCH($D:$D, products!$A:$A,0))</f>
        <v>L</v>
      </c>
      <c r="K95" s="6">
        <f>INDEX(products!D:D, MATCH($D:$D, products!$A:$A,0))</f>
        <v>0.5</v>
      </c>
      <c r="L95" s="8">
        <f>INDEX(products!E:E, MATCH($D:$D, products!$A:$A,0))</f>
        <v>8.91</v>
      </c>
      <c r="M95" s="8">
        <f t="shared" si="2"/>
        <v>35.64</v>
      </c>
      <c r="N95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95" t="str">
        <f t="shared" si="3"/>
        <v>Light</v>
      </c>
    </row>
    <row r="96" spans="1:15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INDEX(Table1[Customer Name], MATCH(OrdersData[[#This Row],[Customer ID]], Table1[Customer ID],0))</f>
        <v>Rudy Farquharson</v>
      </c>
      <c r="G96" s="2" t="str">
        <f>IF(INDEX(Table1[Email], MATCH(OrdersData[[#This Row],[Customer ID]], Table1[Customer ID],0))=0,"",INDEX(Table1[Email], MATCH(OrdersData[[#This Row],[Customer ID]], Table1[Customer ID],0)))</f>
        <v/>
      </c>
      <c r="H96" s="2" t="str">
        <f>INDEX(Table1[Country], MATCH(OrdersData[[#This Row],[Customer ID]], Table1[Customer ID],0))</f>
        <v>Ireland</v>
      </c>
      <c r="I96" t="str">
        <f>INDEX(products!B:B, MATCH($D:$D, products!$A:$A,0))</f>
        <v>Ara</v>
      </c>
      <c r="J96" t="str">
        <f>INDEX(products!C:C, MATCH($D:$D, products!$A:$A,0))</f>
        <v>D</v>
      </c>
      <c r="K96" s="6">
        <f>INDEX(products!D:D, MATCH($D:$D, products!$A:$A,0))</f>
        <v>0.2</v>
      </c>
      <c r="L96" s="8">
        <f>INDEX(products!E:E, MATCH($D:$D, products!$A:$A,0))</f>
        <v>2.9849999999999999</v>
      </c>
      <c r="M96" s="8">
        <f t="shared" si="2"/>
        <v>17.91</v>
      </c>
      <c r="N96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6" t="str">
        <f t="shared" si="3"/>
        <v>Dark</v>
      </c>
    </row>
    <row r="97" spans="1:15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INDEX(Table1[Customer Name], MATCH(OrdersData[[#This Row],[Customer ID]], Table1[Customer ID],0))</f>
        <v>Norene Magauran</v>
      </c>
      <c r="G97" s="2" t="str">
        <f>IF(INDEX(Table1[Email], MATCH(OrdersData[[#This Row],[Customer ID]], Table1[Customer ID],0))=0,"",INDEX(Table1[Email], MATCH(OrdersData[[#This Row],[Customer ID]], Table1[Customer ID],0)))</f>
        <v>nmagauran2n@51.la</v>
      </c>
      <c r="H97" s="2" t="str">
        <f>INDEX(Table1[Country], MATCH(OrdersData[[#This Row],[Customer ID]], Table1[Customer ID],0))</f>
        <v>United States</v>
      </c>
      <c r="I97" t="str">
        <f>INDEX(products!B:B, MATCH($D:$D, products!$A:$A,0))</f>
        <v>Ara</v>
      </c>
      <c r="J97" t="str">
        <f>INDEX(products!C:C, MATCH($D:$D, products!$A:$A,0))</f>
        <v>M</v>
      </c>
      <c r="K97" s="6">
        <f>INDEX(products!D:D, MATCH($D:$D, products!$A:$A,0))</f>
        <v>2.5</v>
      </c>
      <c r="L97" s="8">
        <f>INDEX(products!E:E, MATCH($D:$D, products!$A:$A,0))</f>
        <v>25.874999999999996</v>
      </c>
      <c r="M97" s="8">
        <f t="shared" si="2"/>
        <v>155.24999999999997</v>
      </c>
      <c r="N97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7" t="str">
        <f t="shared" si="3"/>
        <v>Medium</v>
      </c>
    </row>
    <row r="98" spans="1:15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INDEX(Table1[Customer Name], MATCH(OrdersData[[#This Row],[Customer ID]], Table1[Customer ID],0))</f>
        <v>Vicki Kirdsch</v>
      </c>
      <c r="G98" s="2" t="str">
        <f>IF(INDEX(Table1[Email], MATCH(OrdersData[[#This Row],[Customer ID]], Table1[Customer ID],0))=0,"",INDEX(Table1[Email], MATCH(OrdersData[[#This Row],[Customer ID]], Table1[Customer ID],0)))</f>
        <v>vkirdsch2o@google.fr</v>
      </c>
      <c r="H98" s="2" t="str">
        <f>INDEX(Table1[Country], MATCH(OrdersData[[#This Row],[Customer ID]], Table1[Customer ID],0))</f>
        <v>United States</v>
      </c>
      <c r="I98" t="str">
        <f>INDEX(products!B:B, MATCH($D:$D, products!$A:$A,0))</f>
        <v>Ara</v>
      </c>
      <c r="J98" t="str">
        <f>INDEX(products!C:C, MATCH($D:$D, products!$A:$A,0))</f>
        <v>D</v>
      </c>
      <c r="K98" s="6">
        <f>INDEX(products!D:D, MATCH($D:$D, products!$A:$A,0))</f>
        <v>0.2</v>
      </c>
      <c r="L98" s="8">
        <f>INDEX(products!E:E, MATCH($D:$D, products!$A:$A,0))</f>
        <v>2.9849999999999999</v>
      </c>
      <c r="M98" s="8">
        <f t="shared" si="2"/>
        <v>5.97</v>
      </c>
      <c r="N98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8" t="str">
        <f t="shared" si="3"/>
        <v>Dark</v>
      </c>
    </row>
    <row r="99" spans="1:15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INDEX(Table1[Customer Name], MATCH(OrdersData[[#This Row],[Customer ID]], Table1[Customer ID],0))</f>
        <v>Ilysa Whapple</v>
      </c>
      <c r="G99" s="2" t="str">
        <f>IF(INDEX(Table1[Email], MATCH(OrdersData[[#This Row],[Customer ID]], Table1[Customer ID],0))=0,"",INDEX(Table1[Email], MATCH(OrdersData[[#This Row],[Customer ID]], Table1[Customer ID],0)))</f>
        <v>iwhapple2p@com.com</v>
      </c>
      <c r="H99" s="2" t="str">
        <f>INDEX(Table1[Country], MATCH(OrdersData[[#This Row],[Customer ID]], Table1[Customer ID],0))</f>
        <v>United States</v>
      </c>
      <c r="I99" t="str">
        <f>INDEX(products!B:B, MATCH($D:$D, products!$A:$A,0))</f>
        <v>Ara</v>
      </c>
      <c r="J99" t="str">
        <f>INDEX(products!C:C, MATCH($D:$D, products!$A:$A,0))</f>
        <v>M</v>
      </c>
      <c r="K99" s="6">
        <f>INDEX(products!D:D, MATCH($D:$D, products!$A:$A,0))</f>
        <v>0.5</v>
      </c>
      <c r="L99" s="8">
        <f>INDEX(products!E:E, MATCH($D:$D, products!$A:$A,0))</f>
        <v>6.75</v>
      </c>
      <c r="M99" s="8">
        <f t="shared" si="2"/>
        <v>13.5</v>
      </c>
      <c r="N99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9" t="str">
        <f t="shared" si="3"/>
        <v>Medium</v>
      </c>
    </row>
    <row r="100" spans="1:15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INDEX(Table1[Customer Name], MATCH(OrdersData[[#This Row],[Customer ID]], Table1[Customer ID],0))</f>
        <v>Ruy Cancellieri</v>
      </c>
      <c r="G100" s="2" t="str">
        <f>IF(INDEX(Table1[Email], MATCH(OrdersData[[#This Row],[Customer ID]], Table1[Customer ID],0))=0,"",INDEX(Table1[Email], MATCH(OrdersData[[#This Row],[Customer ID]], Table1[Customer ID],0)))</f>
        <v/>
      </c>
      <c r="H100" s="2" t="str">
        <f>INDEX(Table1[Country], MATCH(OrdersData[[#This Row],[Customer ID]], Table1[Customer ID],0))</f>
        <v>Ireland</v>
      </c>
      <c r="I100" t="str">
        <f>INDEX(products!B:B, MATCH($D:$D, products!$A:$A,0))</f>
        <v>Ara</v>
      </c>
      <c r="J100" t="str">
        <f>INDEX(products!C:C, MATCH($D:$D, products!$A:$A,0))</f>
        <v>D</v>
      </c>
      <c r="K100" s="6">
        <f>INDEX(products!D:D, MATCH($D:$D, products!$A:$A,0))</f>
        <v>0.2</v>
      </c>
      <c r="L100" s="8">
        <f>INDEX(products!E:E, MATCH($D:$D, products!$A:$A,0))</f>
        <v>2.9849999999999999</v>
      </c>
      <c r="M100" s="8">
        <f t="shared" si="2"/>
        <v>2.9849999999999999</v>
      </c>
      <c r="N100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100" t="str">
        <f t="shared" si="3"/>
        <v>Dark</v>
      </c>
    </row>
    <row r="101" spans="1:15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INDEX(Table1[Customer Name], MATCH(OrdersData[[#This Row],[Customer ID]], Table1[Customer ID],0))</f>
        <v>Aube Follett</v>
      </c>
      <c r="G101" s="2" t="str">
        <f>IF(INDEX(Table1[Email], MATCH(OrdersData[[#This Row],[Customer ID]], Table1[Customer ID],0))=0,"",INDEX(Table1[Email], MATCH(OrdersData[[#This Row],[Customer ID]], Table1[Customer ID],0)))</f>
        <v/>
      </c>
      <c r="H101" s="2" t="str">
        <f>INDEX(Table1[Country], MATCH(OrdersData[[#This Row],[Customer ID]], Table1[Customer ID],0))</f>
        <v>United States</v>
      </c>
      <c r="I101" t="str">
        <f>INDEX(products!B:B, MATCH($D:$D, products!$A:$A,0))</f>
        <v>Lib</v>
      </c>
      <c r="J101" t="str">
        <f>INDEX(products!C:C, MATCH($D:$D, products!$A:$A,0))</f>
        <v>M</v>
      </c>
      <c r="K101" s="6">
        <f>INDEX(products!D:D, MATCH($D:$D, products!$A:$A,0))</f>
        <v>0.2</v>
      </c>
      <c r="L101" s="8">
        <f>INDEX(products!E:E, MATCH($D:$D, products!$A:$A,0))</f>
        <v>4.3650000000000002</v>
      </c>
      <c r="M101" s="8">
        <f t="shared" si="2"/>
        <v>13.095000000000001</v>
      </c>
      <c r="N101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101" t="str">
        <f t="shared" si="3"/>
        <v>Medium</v>
      </c>
    </row>
    <row r="102" spans="1:15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INDEX(Table1[Customer Name], MATCH(OrdersData[[#This Row],[Customer ID]], Table1[Customer ID],0))</f>
        <v>Rudiger Di Bartolomeo</v>
      </c>
      <c r="G102" s="2" t="str">
        <f>IF(INDEX(Table1[Email], MATCH(OrdersData[[#This Row],[Customer ID]], Table1[Customer ID],0))=0,"",INDEX(Table1[Email], MATCH(OrdersData[[#This Row],[Customer ID]], Table1[Customer ID],0)))</f>
        <v/>
      </c>
      <c r="H102" s="2" t="str">
        <f>INDEX(Table1[Country], MATCH(OrdersData[[#This Row],[Customer ID]], Table1[Customer ID],0))</f>
        <v>United States</v>
      </c>
      <c r="I102" t="str">
        <f>INDEX(products!B:B, MATCH($D:$D, products!$A:$A,0))</f>
        <v>Ara</v>
      </c>
      <c r="J102" t="str">
        <f>INDEX(products!C:C, MATCH($D:$D, products!$A:$A,0))</f>
        <v>L</v>
      </c>
      <c r="K102" s="6">
        <f>INDEX(products!D:D, MATCH($D:$D, products!$A:$A,0))</f>
        <v>0.2</v>
      </c>
      <c r="L102" s="8">
        <f>INDEX(products!E:E, MATCH($D:$D, products!$A:$A,0))</f>
        <v>3.8849999999999998</v>
      </c>
      <c r="M102" s="8">
        <f t="shared" si="2"/>
        <v>7.77</v>
      </c>
      <c r="N102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102" t="str">
        <f t="shared" si="3"/>
        <v>Light</v>
      </c>
    </row>
    <row r="103" spans="1:15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INDEX(Table1[Customer Name], MATCH(OrdersData[[#This Row],[Customer ID]], Table1[Customer ID],0))</f>
        <v>Nickey Youles</v>
      </c>
      <c r="G103" s="2" t="str">
        <f>IF(INDEX(Table1[Email], MATCH(OrdersData[[#This Row],[Customer ID]], Table1[Customer ID],0))=0,"",INDEX(Table1[Email], MATCH(OrdersData[[#This Row],[Customer ID]], Table1[Customer ID],0)))</f>
        <v>nyoules2t@reference.com</v>
      </c>
      <c r="H103" s="2" t="str">
        <f>INDEX(Table1[Country], MATCH(OrdersData[[#This Row],[Customer ID]], Table1[Customer ID],0))</f>
        <v>Ireland</v>
      </c>
      <c r="I103" t="str">
        <f>INDEX(products!B:B, MATCH($D:$D, products!$A:$A,0))</f>
        <v>Lib</v>
      </c>
      <c r="J103" t="str">
        <f>INDEX(products!C:C, MATCH($D:$D, products!$A:$A,0))</f>
        <v>D</v>
      </c>
      <c r="K103" s="6">
        <f>INDEX(products!D:D, MATCH($D:$D, products!$A:$A,0))</f>
        <v>2.5</v>
      </c>
      <c r="L103" s="8">
        <f>INDEX(products!E:E, MATCH($D:$D, products!$A:$A,0))</f>
        <v>29.784999999999997</v>
      </c>
      <c r="M103" s="8">
        <f t="shared" si="2"/>
        <v>148.92499999999998</v>
      </c>
      <c r="N103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103" t="str">
        <f t="shared" si="3"/>
        <v>Dark</v>
      </c>
    </row>
    <row r="104" spans="1:15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INDEX(Table1[Customer Name], MATCH(OrdersData[[#This Row],[Customer ID]], Table1[Customer ID],0))</f>
        <v>Dyanna Aizikovitz</v>
      </c>
      <c r="G104" s="2" t="str">
        <f>IF(INDEX(Table1[Email], MATCH(OrdersData[[#This Row],[Customer ID]], Table1[Customer ID],0))=0,"",INDEX(Table1[Email], MATCH(OrdersData[[#This Row],[Customer ID]], Table1[Customer ID],0)))</f>
        <v>daizikovitz2u@answers.com</v>
      </c>
      <c r="H104" s="2" t="str">
        <f>INDEX(Table1[Country], MATCH(OrdersData[[#This Row],[Customer ID]], Table1[Customer ID],0))</f>
        <v>Ireland</v>
      </c>
      <c r="I104" t="str">
        <f>INDEX(products!B:B, MATCH($D:$D, products!$A:$A,0))</f>
        <v>Lib</v>
      </c>
      <c r="J104" t="str">
        <f>INDEX(products!C:C, MATCH($D:$D, products!$A:$A,0))</f>
        <v>D</v>
      </c>
      <c r="K104" s="6">
        <f>INDEX(products!D:D, MATCH($D:$D, products!$A:$A,0))</f>
        <v>1</v>
      </c>
      <c r="L104" s="8">
        <f>INDEX(products!E:E, MATCH($D:$D, products!$A:$A,0))</f>
        <v>12.95</v>
      </c>
      <c r="M104" s="8">
        <f t="shared" si="2"/>
        <v>38.849999999999994</v>
      </c>
      <c r="N104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104" t="str">
        <f t="shared" si="3"/>
        <v>Dark</v>
      </c>
    </row>
    <row r="105" spans="1:15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INDEX(Table1[Customer Name], MATCH(OrdersData[[#This Row],[Customer ID]], Table1[Customer ID],0))</f>
        <v>Bram Revel</v>
      </c>
      <c r="G105" s="2" t="str">
        <f>IF(INDEX(Table1[Email], MATCH(OrdersData[[#This Row],[Customer ID]], Table1[Customer ID],0))=0,"",INDEX(Table1[Email], MATCH(OrdersData[[#This Row],[Customer ID]], Table1[Customer ID],0)))</f>
        <v>brevel2v@fastcompany.com</v>
      </c>
      <c r="H105" s="2" t="str">
        <f>INDEX(Table1[Country], MATCH(OrdersData[[#This Row],[Customer ID]], Table1[Customer ID],0))</f>
        <v>United States</v>
      </c>
      <c r="I105" t="str">
        <f>INDEX(products!B:B, MATCH($D:$D, products!$A:$A,0))</f>
        <v>Rob</v>
      </c>
      <c r="J105" t="str">
        <f>INDEX(products!C:C, MATCH($D:$D, products!$A:$A,0))</f>
        <v>M</v>
      </c>
      <c r="K105" s="6">
        <f>INDEX(products!D:D, MATCH($D:$D, products!$A:$A,0))</f>
        <v>0.2</v>
      </c>
      <c r="L105" s="8">
        <f>INDEX(products!E:E, MATCH($D:$D, products!$A:$A,0))</f>
        <v>2.9849999999999999</v>
      </c>
      <c r="M105" s="8">
        <f t="shared" si="2"/>
        <v>11.94</v>
      </c>
      <c r="N105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105" t="str">
        <f t="shared" si="3"/>
        <v>Medium</v>
      </c>
    </row>
    <row r="106" spans="1:15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INDEX(Table1[Customer Name], MATCH(OrdersData[[#This Row],[Customer ID]], Table1[Customer ID],0))</f>
        <v>Emiline Priddis</v>
      </c>
      <c r="G106" s="2" t="str">
        <f>IF(INDEX(Table1[Email], MATCH(OrdersData[[#This Row],[Customer ID]], Table1[Customer ID],0))=0,"",INDEX(Table1[Email], MATCH(OrdersData[[#This Row],[Customer ID]], Table1[Customer ID],0)))</f>
        <v>epriddis2w@nationalgeographic.com</v>
      </c>
      <c r="H106" s="2" t="str">
        <f>INDEX(Table1[Country], MATCH(OrdersData[[#This Row],[Customer ID]], Table1[Customer ID],0))</f>
        <v>United States</v>
      </c>
      <c r="I106" t="str">
        <f>INDEX(products!B:B, MATCH($D:$D, products!$A:$A,0))</f>
        <v>Lib</v>
      </c>
      <c r="J106" t="str">
        <f>INDEX(products!C:C, MATCH($D:$D, products!$A:$A,0))</f>
        <v>M</v>
      </c>
      <c r="K106" s="6">
        <f>INDEX(products!D:D, MATCH($D:$D, products!$A:$A,0))</f>
        <v>1</v>
      </c>
      <c r="L106" s="8">
        <f>INDEX(products!E:E, MATCH($D:$D, products!$A:$A,0))</f>
        <v>14.55</v>
      </c>
      <c r="M106" s="8">
        <f t="shared" si="2"/>
        <v>87.300000000000011</v>
      </c>
      <c r="N106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106" t="str">
        <f t="shared" si="3"/>
        <v>Medium</v>
      </c>
    </row>
    <row r="107" spans="1:15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INDEX(Table1[Customer Name], MATCH(OrdersData[[#This Row],[Customer ID]], Table1[Customer ID],0))</f>
        <v>Queenie Veel</v>
      </c>
      <c r="G107" s="2" t="str">
        <f>IF(INDEX(Table1[Email], MATCH(OrdersData[[#This Row],[Customer ID]], Table1[Customer ID],0))=0,"",INDEX(Table1[Email], MATCH(OrdersData[[#This Row],[Customer ID]], Table1[Customer ID],0)))</f>
        <v>qveel2x@jugem.jp</v>
      </c>
      <c r="H107" s="2" t="str">
        <f>INDEX(Table1[Country], MATCH(OrdersData[[#This Row],[Customer ID]], Table1[Customer ID],0))</f>
        <v>United States</v>
      </c>
      <c r="I107" t="str">
        <f>INDEX(products!B:B, MATCH($D:$D, products!$A:$A,0))</f>
        <v>Ara</v>
      </c>
      <c r="J107" t="str">
        <f>INDEX(products!C:C, MATCH($D:$D, products!$A:$A,0))</f>
        <v>M</v>
      </c>
      <c r="K107" s="6">
        <f>INDEX(products!D:D, MATCH($D:$D, products!$A:$A,0))</f>
        <v>0.5</v>
      </c>
      <c r="L107" s="8">
        <f>INDEX(products!E:E, MATCH($D:$D, products!$A:$A,0))</f>
        <v>6.75</v>
      </c>
      <c r="M107" s="8">
        <f t="shared" si="2"/>
        <v>40.5</v>
      </c>
      <c r="N107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107" t="str">
        <f t="shared" si="3"/>
        <v>Medium</v>
      </c>
    </row>
    <row r="108" spans="1:15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INDEX(Table1[Customer Name], MATCH(OrdersData[[#This Row],[Customer ID]], Table1[Customer ID],0))</f>
        <v>Lind Conyers</v>
      </c>
      <c r="G108" s="2" t="str">
        <f>IF(INDEX(Table1[Email], MATCH(OrdersData[[#This Row],[Customer ID]], Table1[Customer ID],0))=0,"",INDEX(Table1[Email], MATCH(OrdersData[[#This Row],[Customer ID]], Table1[Customer ID],0)))</f>
        <v>lconyers2y@twitter.com</v>
      </c>
      <c r="H108" s="2" t="str">
        <f>INDEX(Table1[Country], MATCH(OrdersData[[#This Row],[Customer ID]], Table1[Customer ID],0))</f>
        <v>United States</v>
      </c>
      <c r="I108" t="str">
        <f>INDEX(products!B:B, MATCH($D:$D, products!$A:$A,0))</f>
        <v>Exc</v>
      </c>
      <c r="J108" t="str">
        <f>INDEX(products!C:C, MATCH($D:$D, products!$A:$A,0))</f>
        <v>D</v>
      </c>
      <c r="K108" s="6">
        <f>INDEX(products!D:D, MATCH($D:$D, products!$A:$A,0))</f>
        <v>1</v>
      </c>
      <c r="L108" s="8">
        <f>INDEX(products!E:E, MATCH($D:$D, products!$A:$A,0))</f>
        <v>12.15</v>
      </c>
      <c r="M108" s="8">
        <f t="shared" si="2"/>
        <v>24.3</v>
      </c>
      <c r="N108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08" t="str">
        <f t="shared" si="3"/>
        <v>Dark</v>
      </c>
    </row>
    <row r="109" spans="1:15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INDEX(Table1[Customer Name], MATCH(OrdersData[[#This Row],[Customer ID]], Table1[Customer ID],0))</f>
        <v>Pen Wye</v>
      </c>
      <c r="G109" s="2" t="str">
        <f>IF(INDEX(Table1[Email], MATCH(OrdersData[[#This Row],[Customer ID]], Table1[Customer ID],0))=0,"",INDEX(Table1[Email], MATCH(OrdersData[[#This Row],[Customer ID]], Table1[Customer ID],0)))</f>
        <v>pwye2z@dagondesign.com</v>
      </c>
      <c r="H109" s="2" t="str">
        <f>INDEX(Table1[Country], MATCH(OrdersData[[#This Row],[Customer ID]], Table1[Customer ID],0))</f>
        <v>United States</v>
      </c>
      <c r="I109" t="str">
        <f>INDEX(products!B:B, MATCH($D:$D, products!$A:$A,0))</f>
        <v>Rob</v>
      </c>
      <c r="J109" t="str">
        <f>INDEX(products!C:C, MATCH($D:$D, products!$A:$A,0))</f>
        <v>M</v>
      </c>
      <c r="K109" s="6">
        <f>INDEX(products!D:D, MATCH($D:$D, products!$A:$A,0))</f>
        <v>0.5</v>
      </c>
      <c r="L109" s="8">
        <f>INDEX(products!E:E, MATCH($D:$D, products!$A:$A,0))</f>
        <v>5.97</v>
      </c>
      <c r="M109" s="8">
        <f t="shared" si="2"/>
        <v>17.91</v>
      </c>
      <c r="N109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109" t="str">
        <f t="shared" si="3"/>
        <v>Medium</v>
      </c>
    </row>
    <row r="110" spans="1:15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INDEX(Table1[Customer Name], MATCH(OrdersData[[#This Row],[Customer ID]], Table1[Customer ID],0))</f>
        <v>Isahella Hagland</v>
      </c>
      <c r="G110" s="2" t="str">
        <f>IF(INDEX(Table1[Email], MATCH(OrdersData[[#This Row],[Customer ID]], Table1[Customer ID],0))=0,"",INDEX(Table1[Email], MATCH(OrdersData[[#This Row],[Customer ID]], Table1[Customer ID],0)))</f>
        <v/>
      </c>
      <c r="H110" s="2" t="str">
        <f>INDEX(Table1[Country], MATCH(OrdersData[[#This Row],[Customer ID]], Table1[Customer ID],0))</f>
        <v>United States</v>
      </c>
      <c r="I110" t="str">
        <f>INDEX(products!B:B, MATCH($D:$D, products!$A:$A,0))</f>
        <v>Ara</v>
      </c>
      <c r="J110" t="str">
        <f>INDEX(products!C:C, MATCH($D:$D, products!$A:$A,0))</f>
        <v>M</v>
      </c>
      <c r="K110" s="6">
        <f>INDEX(products!D:D, MATCH($D:$D, products!$A:$A,0))</f>
        <v>0.5</v>
      </c>
      <c r="L110" s="8">
        <f>INDEX(products!E:E, MATCH($D:$D, products!$A:$A,0))</f>
        <v>6.75</v>
      </c>
      <c r="M110" s="8">
        <f t="shared" si="2"/>
        <v>27</v>
      </c>
      <c r="N110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110" t="str">
        <f t="shared" si="3"/>
        <v>Medium</v>
      </c>
    </row>
    <row r="111" spans="1:15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INDEX(Table1[Customer Name], MATCH(OrdersData[[#This Row],[Customer ID]], Table1[Customer ID],0))</f>
        <v>Terry Sheryn</v>
      </c>
      <c r="G111" s="2" t="str">
        <f>IF(INDEX(Table1[Email], MATCH(OrdersData[[#This Row],[Customer ID]], Table1[Customer ID],0))=0,"",INDEX(Table1[Email], MATCH(OrdersData[[#This Row],[Customer ID]], Table1[Customer ID],0)))</f>
        <v>tsheryn31@mtv.com</v>
      </c>
      <c r="H111" s="2" t="str">
        <f>INDEX(Table1[Country], MATCH(OrdersData[[#This Row],[Customer ID]], Table1[Customer ID],0))</f>
        <v>United States</v>
      </c>
      <c r="I111" t="str">
        <f>INDEX(products!B:B, MATCH($D:$D, products!$A:$A,0))</f>
        <v>Lib</v>
      </c>
      <c r="J111" t="str">
        <f>INDEX(products!C:C, MATCH($D:$D, products!$A:$A,0))</f>
        <v>D</v>
      </c>
      <c r="K111" s="6">
        <f>INDEX(products!D:D, MATCH($D:$D, products!$A:$A,0))</f>
        <v>0.5</v>
      </c>
      <c r="L111" s="8">
        <f>INDEX(products!E:E, MATCH($D:$D, products!$A:$A,0))</f>
        <v>7.77</v>
      </c>
      <c r="M111" s="8">
        <f t="shared" si="2"/>
        <v>7.77</v>
      </c>
      <c r="N111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111" t="str">
        <f t="shared" si="3"/>
        <v>Dark</v>
      </c>
    </row>
    <row r="112" spans="1:15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INDEX(Table1[Customer Name], MATCH(OrdersData[[#This Row],[Customer ID]], Table1[Customer ID],0))</f>
        <v>Marie-jeanne Redgrave</v>
      </c>
      <c r="G112" s="2" t="str">
        <f>IF(INDEX(Table1[Email], MATCH(OrdersData[[#This Row],[Customer ID]], Table1[Customer ID],0))=0,"",INDEX(Table1[Email], MATCH(OrdersData[[#This Row],[Customer ID]], Table1[Customer ID],0)))</f>
        <v>mredgrave32@cargocollective.com</v>
      </c>
      <c r="H112" s="2" t="str">
        <f>INDEX(Table1[Country], MATCH(OrdersData[[#This Row],[Customer ID]], Table1[Customer ID],0))</f>
        <v>United States</v>
      </c>
      <c r="I112" t="str">
        <f>INDEX(products!B:B, MATCH($D:$D, products!$A:$A,0))</f>
        <v>Exc</v>
      </c>
      <c r="J112" t="str">
        <f>INDEX(products!C:C, MATCH($D:$D, products!$A:$A,0))</f>
        <v>L</v>
      </c>
      <c r="K112" s="6">
        <f>INDEX(products!D:D, MATCH($D:$D, products!$A:$A,0))</f>
        <v>0.2</v>
      </c>
      <c r="L112" s="8">
        <f>INDEX(products!E:E, MATCH($D:$D, products!$A:$A,0))</f>
        <v>4.4550000000000001</v>
      </c>
      <c r="M112" s="8">
        <f t="shared" si="2"/>
        <v>13.365</v>
      </c>
      <c r="N112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12" t="str">
        <f t="shared" si="3"/>
        <v>Light</v>
      </c>
    </row>
    <row r="113" spans="1:15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INDEX(Table1[Customer Name], MATCH(OrdersData[[#This Row],[Customer ID]], Table1[Customer ID],0))</f>
        <v>Betty Fominov</v>
      </c>
      <c r="G113" s="2" t="str">
        <f>IF(INDEX(Table1[Email], MATCH(OrdersData[[#This Row],[Customer ID]], Table1[Customer ID],0))=0,"",INDEX(Table1[Email], MATCH(OrdersData[[#This Row],[Customer ID]], Table1[Customer ID],0)))</f>
        <v>bfominov33@yale.edu</v>
      </c>
      <c r="H113" s="2" t="str">
        <f>INDEX(Table1[Country], MATCH(OrdersData[[#This Row],[Customer ID]], Table1[Customer ID],0))</f>
        <v>United States</v>
      </c>
      <c r="I113" t="str">
        <f>INDEX(products!B:B, MATCH($D:$D, products!$A:$A,0))</f>
        <v>Rob</v>
      </c>
      <c r="J113" t="str">
        <f>INDEX(products!C:C, MATCH($D:$D, products!$A:$A,0))</f>
        <v>D</v>
      </c>
      <c r="K113" s="6">
        <f>INDEX(products!D:D, MATCH($D:$D, products!$A:$A,0))</f>
        <v>0.5</v>
      </c>
      <c r="L113" s="8">
        <f>INDEX(products!E:E, MATCH($D:$D, products!$A:$A,0))</f>
        <v>5.3699999999999992</v>
      </c>
      <c r="M113" s="8">
        <f t="shared" si="2"/>
        <v>26.849999999999994</v>
      </c>
      <c r="N113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113" t="str">
        <f t="shared" si="3"/>
        <v>Dark</v>
      </c>
    </row>
    <row r="114" spans="1:15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INDEX(Table1[Customer Name], MATCH(OrdersData[[#This Row],[Customer ID]], Table1[Customer ID],0))</f>
        <v>Shawnee Critchlow</v>
      </c>
      <c r="G114" s="2" t="str">
        <f>IF(INDEX(Table1[Email], MATCH(OrdersData[[#This Row],[Customer ID]], Table1[Customer ID],0))=0,"",INDEX(Table1[Email], MATCH(OrdersData[[#This Row],[Customer ID]], Table1[Customer ID],0)))</f>
        <v>scritchlow34@un.org</v>
      </c>
      <c r="H114" s="2" t="str">
        <f>INDEX(Table1[Country], MATCH(OrdersData[[#This Row],[Customer ID]], Table1[Customer ID],0))</f>
        <v>United States</v>
      </c>
      <c r="I114" t="str">
        <f>INDEX(products!B:B, MATCH($D:$D, products!$A:$A,0))</f>
        <v>Ara</v>
      </c>
      <c r="J114" t="str">
        <f>INDEX(products!C:C, MATCH($D:$D, products!$A:$A,0))</f>
        <v>M</v>
      </c>
      <c r="K114" s="6">
        <f>INDEX(products!D:D, MATCH($D:$D, products!$A:$A,0))</f>
        <v>1</v>
      </c>
      <c r="L114" s="8">
        <f>INDEX(products!E:E, MATCH($D:$D, products!$A:$A,0))</f>
        <v>11.25</v>
      </c>
      <c r="M114" s="8">
        <f t="shared" si="2"/>
        <v>11.25</v>
      </c>
      <c r="N114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114" t="str">
        <f t="shared" si="3"/>
        <v>Medium</v>
      </c>
    </row>
    <row r="115" spans="1:15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INDEX(Table1[Customer Name], MATCH(OrdersData[[#This Row],[Customer ID]], Table1[Customer ID],0))</f>
        <v>Merrel Steptow</v>
      </c>
      <c r="G115" s="2" t="str">
        <f>IF(INDEX(Table1[Email], MATCH(OrdersData[[#This Row],[Customer ID]], Table1[Customer ID],0))=0,"",INDEX(Table1[Email], MATCH(OrdersData[[#This Row],[Customer ID]], Table1[Customer ID],0)))</f>
        <v>msteptow35@earthlink.net</v>
      </c>
      <c r="H115" s="2" t="str">
        <f>INDEX(Table1[Country], MATCH(OrdersData[[#This Row],[Customer ID]], Table1[Customer ID],0))</f>
        <v>Ireland</v>
      </c>
      <c r="I115" t="str">
        <f>INDEX(products!B:B, MATCH($D:$D, products!$A:$A,0))</f>
        <v>Lib</v>
      </c>
      <c r="J115" t="str">
        <f>INDEX(products!C:C, MATCH($D:$D, products!$A:$A,0))</f>
        <v>M</v>
      </c>
      <c r="K115" s="6">
        <f>INDEX(products!D:D, MATCH($D:$D, products!$A:$A,0))</f>
        <v>1</v>
      </c>
      <c r="L115" s="8">
        <f>INDEX(products!E:E, MATCH($D:$D, products!$A:$A,0))</f>
        <v>14.55</v>
      </c>
      <c r="M115" s="8">
        <f t="shared" si="2"/>
        <v>14.55</v>
      </c>
      <c r="N115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115" t="str">
        <f t="shared" si="3"/>
        <v>Medium</v>
      </c>
    </row>
    <row r="116" spans="1:15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INDEX(Table1[Customer Name], MATCH(OrdersData[[#This Row],[Customer ID]], Table1[Customer ID],0))</f>
        <v>Carmina Hubbuck</v>
      </c>
      <c r="G116" s="2" t="str">
        <f>IF(INDEX(Table1[Email], MATCH(OrdersData[[#This Row],[Customer ID]], Table1[Customer ID],0))=0,"",INDEX(Table1[Email], MATCH(OrdersData[[#This Row],[Customer ID]], Table1[Customer ID],0)))</f>
        <v/>
      </c>
      <c r="H116" s="2" t="str">
        <f>INDEX(Table1[Country], MATCH(OrdersData[[#This Row],[Customer ID]], Table1[Customer ID],0))</f>
        <v>United States</v>
      </c>
      <c r="I116" t="str">
        <f>INDEX(products!B:B, MATCH($D:$D, products!$A:$A,0))</f>
        <v>Rob</v>
      </c>
      <c r="J116" t="str">
        <f>INDEX(products!C:C, MATCH($D:$D, products!$A:$A,0))</f>
        <v>L</v>
      </c>
      <c r="K116" s="6">
        <f>INDEX(products!D:D, MATCH($D:$D, products!$A:$A,0))</f>
        <v>0.2</v>
      </c>
      <c r="L116" s="8">
        <f>INDEX(products!E:E, MATCH($D:$D, products!$A:$A,0))</f>
        <v>3.5849999999999995</v>
      </c>
      <c r="M116" s="8">
        <f t="shared" si="2"/>
        <v>14.339999999999998</v>
      </c>
      <c r="N116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116" t="str">
        <f t="shared" si="3"/>
        <v>Light</v>
      </c>
    </row>
    <row r="117" spans="1:15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INDEX(Table1[Customer Name], MATCH(OrdersData[[#This Row],[Customer ID]], Table1[Customer ID],0))</f>
        <v>Ingeberg Mulliner</v>
      </c>
      <c r="G117" s="2" t="str">
        <f>IF(INDEX(Table1[Email], MATCH(OrdersData[[#This Row],[Customer ID]], Table1[Customer ID],0))=0,"",INDEX(Table1[Email], MATCH(OrdersData[[#This Row],[Customer ID]], Table1[Customer ID],0)))</f>
        <v>imulliner37@pinterest.com</v>
      </c>
      <c r="H117" s="2" t="str">
        <f>INDEX(Table1[Country], MATCH(OrdersData[[#This Row],[Customer ID]], Table1[Customer ID],0))</f>
        <v>United Kingdom</v>
      </c>
      <c r="I117" t="str">
        <f>INDEX(products!B:B, MATCH($D:$D, products!$A:$A,0))</f>
        <v>Lib</v>
      </c>
      <c r="J117" t="str">
        <f>INDEX(products!C:C, MATCH($D:$D, products!$A:$A,0))</f>
        <v>L</v>
      </c>
      <c r="K117" s="6">
        <f>INDEX(products!D:D, MATCH($D:$D, products!$A:$A,0))</f>
        <v>1</v>
      </c>
      <c r="L117" s="8">
        <f>INDEX(products!E:E, MATCH($D:$D, products!$A:$A,0))</f>
        <v>15.85</v>
      </c>
      <c r="M117" s="8">
        <f t="shared" si="2"/>
        <v>15.85</v>
      </c>
      <c r="N117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117" t="str">
        <f t="shared" si="3"/>
        <v>Light</v>
      </c>
    </row>
    <row r="118" spans="1:15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INDEX(Table1[Customer Name], MATCH(OrdersData[[#This Row],[Customer ID]], Table1[Customer ID],0))</f>
        <v>Geneva Standley</v>
      </c>
      <c r="G118" s="2" t="str">
        <f>IF(INDEX(Table1[Email], MATCH(OrdersData[[#This Row],[Customer ID]], Table1[Customer ID],0))=0,"",INDEX(Table1[Email], MATCH(OrdersData[[#This Row],[Customer ID]], Table1[Customer ID],0)))</f>
        <v>gstandley38@dion.ne.jp</v>
      </c>
      <c r="H118" s="2" t="str">
        <f>INDEX(Table1[Country], MATCH(OrdersData[[#This Row],[Customer ID]], Table1[Customer ID],0))</f>
        <v>Ireland</v>
      </c>
      <c r="I118" t="str">
        <f>INDEX(products!B:B, MATCH($D:$D, products!$A:$A,0))</f>
        <v>Lib</v>
      </c>
      <c r="J118" t="str">
        <f>INDEX(products!C:C, MATCH($D:$D, products!$A:$A,0))</f>
        <v>L</v>
      </c>
      <c r="K118" s="6">
        <f>INDEX(products!D:D, MATCH($D:$D, products!$A:$A,0))</f>
        <v>0.2</v>
      </c>
      <c r="L118" s="8">
        <f>INDEX(products!E:E, MATCH($D:$D, products!$A:$A,0))</f>
        <v>4.7549999999999999</v>
      </c>
      <c r="M118" s="8">
        <f t="shared" si="2"/>
        <v>19.02</v>
      </c>
      <c r="N118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118" t="str">
        <f t="shared" si="3"/>
        <v>Light</v>
      </c>
    </row>
    <row r="119" spans="1:15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INDEX(Table1[Customer Name], MATCH(OrdersData[[#This Row],[Customer ID]], Table1[Customer ID],0))</f>
        <v>Brook Drage</v>
      </c>
      <c r="G119" s="2" t="str">
        <f>IF(INDEX(Table1[Email], MATCH(OrdersData[[#This Row],[Customer ID]], Table1[Customer ID],0))=0,"",INDEX(Table1[Email], MATCH(OrdersData[[#This Row],[Customer ID]], Table1[Customer ID],0)))</f>
        <v>bdrage39@youku.com</v>
      </c>
      <c r="H119" s="2" t="str">
        <f>INDEX(Table1[Country], MATCH(OrdersData[[#This Row],[Customer ID]], Table1[Customer ID],0))</f>
        <v>United States</v>
      </c>
      <c r="I119" t="str">
        <f>INDEX(products!B:B, MATCH($D:$D, products!$A:$A,0))</f>
        <v>Lib</v>
      </c>
      <c r="J119" t="str">
        <f>INDEX(products!C:C, MATCH($D:$D, products!$A:$A,0))</f>
        <v>L</v>
      </c>
      <c r="K119" s="6">
        <f>INDEX(products!D:D, MATCH($D:$D, products!$A:$A,0))</f>
        <v>0.5</v>
      </c>
      <c r="L119" s="8">
        <f>INDEX(products!E:E, MATCH($D:$D, products!$A:$A,0))</f>
        <v>9.51</v>
      </c>
      <c r="M119" s="8">
        <f t="shared" si="2"/>
        <v>38.04</v>
      </c>
      <c r="N119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119" t="str">
        <f t="shared" si="3"/>
        <v>Light</v>
      </c>
    </row>
    <row r="120" spans="1:15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INDEX(Table1[Customer Name], MATCH(OrdersData[[#This Row],[Customer ID]], Table1[Customer ID],0))</f>
        <v>Muffin Yallop</v>
      </c>
      <c r="G120" s="2" t="str">
        <f>IF(INDEX(Table1[Email], MATCH(OrdersData[[#This Row],[Customer ID]], Table1[Customer ID],0))=0,"",INDEX(Table1[Email], MATCH(OrdersData[[#This Row],[Customer ID]], Table1[Customer ID],0)))</f>
        <v>myallop3a@fema.gov</v>
      </c>
      <c r="H120" s="2" t="str">
        <f>INDEX(Table1[Country], MATCH(OrdersData[[#This Row],[Customer ID]], Table1[Customer ID],0))</f>
        <v>United States</v>
      </c>
      <c r="I120" t="str">
        <f>INDEX(products!B:B, MATCH($D:$D, products!$A:$A,0))</f>
        <v>Exc</v>
      </c>
      <c r="J120" t="str">
        <f>INDEX(products!C:C, MATCH($D:$D, products!$A:$A,0))</f>
        <v>D</v>
      </c>
      <c r="K120" s="6">
        <f>INDEX(products!D:D, MATCH($D:$D, products!$A:$A,0))</f>
        <v>0.5</v>
      </c>
      <c r="L120" s="8">
        <f>INDEX(products!E:E, MATCH($D:$D, products!$A:$A,0))</f>
        <v>7.29</v>
      </c>
      <c r="M120" s="8">
        <f t="shared" si="2"/>
        <v>21.87</v>
      </c>
      <c r="N120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20" t="str">
        <f t="shared" si="3"/>
        <v>Dark</v>
      </c>
    </row>
    <row r="121" spans="1:15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INDEX(Table1[Customer Name], MATCH(OrdersData[[#This Row],[Customer ID]], Table1[Customer ID],0))</f>
        <v>Cordi Switsur</v>
      </c>
      <c r="G121" s="2" t="str">
        <f>IF(INDEX(Table1[Email], MATCH(OrdersData[[#This Row],[Customer ID]], Table1[Customer ID],0))=0,"",INDEX(Table1[Email], MATCH(OrdersData[[#This Row],[Customer ID]], Table1[Customer ID],0)))</f>
        <v>cswitsur3b@chronoengine.com</v>
      </c>
      <c r="H121" s="2" t="str">
        <f>INDEX(Table1[Country], MATCH(OrdersData[[#This Row],[Customer ID]], Table1[Customer ID],0))</f>
        <v>United States</v>
      </c>
      <c r="I121" t="str">
        <f>INDEX(products!B:B, MATCH($D:$D, products!$A:$A,0))</f>
        <v>Exc</v>
      </c>
      <c r="J121" t="str">
        <f>INDEX(products!C:C, MATCH($D:$D, products!$A:$A,0))</f>
        <v>M</v>
      </c>
      <c r="K121" s="6">
        <f>INDEX(products!D:D, MATCH($D:$D, products!$A:$A,0))</f>
        <v>0.2</v>
      </c>
      <c r="L121" s="8">
        <f>INDEX(products!E:E, MATCH($D:$D, products!$A:$A,0))</f>
        <v>4.125</v>
      </c>
      <c r="M121" s="8">
        <f t="shared" si="2"/>
        <v>4.125</v>
      </c>
      <c r="N121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21" t="str">
        <f t="shared" si="3"/>
        <v>Medium</v>
      </c>
    </row>
    <row r="122" spans="1:15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INDEX(Table1[Customer Name], MATCH(OrdersData[[#This Row],[Customer ID]], Table1[Customer ID],0))</f>
        <v>Cordi Switsur</v>
      </c>
      <c r="G122" s="2" t="str">
        <f>IF(INDEX(Table1[Email], MATCH(OrdersData[[#This Row],[Customer ID]], Table1[Customer ID],0))=0,"",INDEX(Table1[Email], MATCH(OrdersData[[#This Row],[Customer ID]], Table1[Customer ID],0)))</f>
        <v>cswitsur3b@chronoengine.com</v>
      </c>
      <c r="H122" s="2" t="str">
        <f>INDEX(Table1[Country], MATCH(OrdersData[[#This Row],[Customer ID]], Table1[Customer ID],0))</f>
        <v>United States</v>
      </c>
      <c r="I122" t="str">
        <f>INDEX(products!B:B, MATCH($D:$D, products!$A:$A,0))</f>
        <v>Ara</v>
      </c>
      <c r="J122" t="str">
        <f>INDEX(products!C:C, MATCH($D:$D, products!$A:$A,0))</f>
        <v>L</v>
      </c>
      <c r="K122" s="6">
        <f>INDEX(products!D:D, MATCH($D:$D, products!$A:$A,0))</f>
        <v>0.2</v>
      </c>
      <c r="L122" s="8">
        <f>INDEX(products!E:E, MATCH($D:$D, products!$A:$A,0))</f>
        <v>3.8849999999999998</v>
      </c>
      <c r="M122" s="8">
        <f t="shared" si="2"/>
        <v>3.8849999999999998</v>
      </c>
      <c r="N122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122" t="str">
        <f t="shared" si="3"/>
        <v>Light</v>
      </c>
    </row>
    <row r="123" spans="1:15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INDEX(Table1[Customer Name], MATCH(OrdersData[[#This Row],[Customer ID]], Table1[Customer ID],0))</f>
        <v>Cordi Switsur</v>
      </c>
      <c r="G123" s="2" t="str">
        <f>IF(INDEX(Table1[Email], MATCH(OrdersData[[#This Row],[Customer ID]], Table1[Customer ID],0))=0,"",INDEX(Table1[Email], MATCH(OrdersData[[#This Row],[Customer ID]], Table1[Customer ID],0)))</f>
        <v>cswitsur3b@chronoengine.com</v>
      </c>
      <c r="H123" s="2" t="str">
        <f>INDEX(Table1[Country], MATCH(OrdersData[[#This Row],[Customer ID]], Table1[Customer ID],0))</f>
        <v>United States</v>
      </c>
      <c r="I123" t="str">
        <f>INDEX(products!B:B, MATCH($D:$D, products!$A:$A,0))</f>
        <v>Exc</v>
      </c>
      <c r="J123" t="str">
        <f>INDEX(products!C:C, MATCH($D:$D, products!$A:$A,0))</f>
        <v>M</v>
      </c>
      <c r="K123" s="6">
        <f>INDEX(products!D:D, MATCH($D:$D, products!$A:$A,0))</f>
        <v>1</v>
      </c>
      <c r="L123" s="8">
        <f>INDEX(products!E:E, MATCH($D:$D, products!$A:$A,0))</f>
        <v>13.75</v>
      </c>
      <c r="M123" s="8">
        <f t="shared" si="2"/>
        <v>68.75</v>
      </c>
      <c r="N123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23" t="str">
        <f t="shared" si="3"/>
        <v>Medium</v>
      </c>
    </row>
    <row r="124" spans="1:15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INDEX(Table1[Customer Name], MATCH(OrdersData[[#This Row],[Customer ID]], Table1[Customer ID],0))</f>
        <v>Mahala Ludwell</v>
      </c>
      <c r="G124" s="2" t="str">
        <f>IF(INDEX(Table1[Email], MATCH(OrdersData[[#This Row],[Customer ID]], Table1[Customer ID],0))=0,"",INDEX(Table1[Email], MATCH(OrdersData[[#This Row],[Customer ID]], Table1[Customer ID],0)))</f>
        <v>mludwell3e@blogger.com</v>
      </c>
      <c r="H124" s="2" t="str">
        <f>INDEX(Table1[Country], MATCH(OrdersData[[#This Row],[Customer ID]], Table1[Customer ID],0))</f>
        <v>United States</v>
      </c>
      <c r="I124" t="str">
        <f>INDEX(products!B:B, MATCH($D:$D, products!$A:$A,0))</f>
        <v>Ara</v>
      </c>
      <c r="J124" t="str">
        <f>INDEX(products!C:C, MATCH($D:$D, products!$A:$A,0))</f>
        <v>D</v>
      </c>
      <c r="K124" s="6">
        <f>INDEX(products!D:D, MATCH($D:$D, products!$A:$A,0))</f>
        <v>0.5</v>
      </c>
      <c r="L124" s="8">
        <f>INDEX(products!E:E, MATCH($D:$D, products!$A:$A,0))</f>
        <v>5.97</v>
      </c>
      <c r="M124" s="8">
        <f t="shared" si="2"/>
        <v>23.88</v>
      </c>
      <c r="N124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124" t="str">
        <f t="shared" si="3"/>
        <v>Dark</v>
      </c>
    </row>
    <row r="125" spans="1:15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INDEX(Table1[Customer Name], MATCH(OrdersData[[#This Row],[Customer ID]], Table1[Customer ID],0))</f>
        <v>Doll Beauchamp</v>
      </c>
      <c r="G125" s="2" t="str">
        <f>IF(INDEX(Table1[Email], MATCH(OrdersData[[#This Row],[Customer ID]], Table1[Customer ID],0))=0,"",INDEX(Table1[Email], MATCH(OrdersData[[#This Row],[Customer ID]], Table1[Customer ID],0)))</f>
        <v>dbeauchamp3f@usda.gov</v>
      </c>
      <c r="H125" s="2" t="str">
        <f>INDEX(Table1[Country], MATCH(OrdersData[[#This Row],[Customer ID]], Table1[Customer ID],0))</f>
        <v>United States</v>
      </c>
      <c r="I125" t="str">
        <f>INDEX(products!B:B, MATCH($D:$D, products!$A:$A,0))</f>
        <v>Lib</v>
      </c>
      <c r="J125" t="str">
        <f>INDEX(products!C:C, MATCH($D:$D, products!$A:$A,0))</f>
        <v>L</v>
      </c>
      <c r="K125" s="6">
        <f>INDEX(products!D:D, MATCH($D:$D, products!$A:$A,0))</f>
        <v>2.5</v>
      </c>
      <c r="L125" s="8">
        <f>INDEX(products!E:E, MATCH($D:$D, products!$A:$A,0))</f>
        <v>36.454999999999998</v>
      </c>
      <c r="M125" s="8">
        <f t="shared" si="2"/>
        <v>145.82</v>
      </c>
      <c r="N125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125" t="str">
        <f t="shared" si="3"/>
        <v>Light</v>
      </c>
    </row>
    <row r="126" spans="1:15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INDEX(Table1[Customer Name], MATCH(OrdersData[[#This Row],[Customer ID]], Table1[Customer ID],0))</f>
        <v>Stanford Rodliff</v>
      </c>
      <c r="G126" s="2" t="str">
        <f>IF(INDEX(Table1[Email], MATCH(OrdersData[[#This Row],[Customer ID]], Table1[Customer ID],0))=0,"",INDEX(Table1[Email], MATCH(OrdersData[[#This Row],[Customer ID]], Table1[Customer ID],0)))</f>
        <v>srodliff3g@ted.com</v>
      </c>
      <c r="H126" s="2" t="str">
        <f>INDEX(Table1[Country], MATCH(OrdersData[[#This Row],[Customer ID]], Table1[Customer ID],0))</f>
        <v>United States</v>
      </c>
      <c r="I126" t="str">
        <f>INDEX(products!B:B, MATCH($D:$D, products!$A:$A,0))</f>
        <v>Lib</v>
      </c>
      <c r="J126" t="str">
        <f>INDEX(products!C:C, MATCH($D:$D, products!$A:$A,0))</f>
        <v>M</v>
      </c>
      <c r="K126" s="6">
        <f>INDEX(products!D:D, MATCH($D:$D, products!$A:$A,0))</f>
        <v>0.2</v>
      </c>
      <c r="L126" s="8">
        <f>INDEX(products!E:E, MATCH($D:$D, products!$A:$A,0))</f>
        <v>4.3650000000000002</v>
      </c>
      <c r="M126" s="8">
        <f t="shared" si="2"/>
        <v>21.825000000000003</v>
      </c>
      <c r="N126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126" t="str">
        <f t="shared" si="3"/>
        <v>Medium</v>
      </c>
    </row>
    <row r="127" spans="1:15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INDEX(Table1[Customer Name], MATCH(OrdersData[[#This Row],[Customer ID]], Table1[Customer ID],0))</f>
        <v>Stevana Woodham</v>
      </c>
      <c r="G127" s="2" t="str">
        <f>IF(INDEX(Table1[Email], MATCH(OrdersData[[#This Row],[Customer ID]], Table1[Customer ID],0))=0,"",INDEX(Table1[Email], MATCH(OrdersData[[#This Row],[Customer ID]], Table1[Customer ID],0)))</f>
        <v>swoodham3h@businesswire.com</v>
      </c>
      <c r="H127" s="2" t="str">
        <f>INDEX(Table1[Country], MATCH(OrdersData[[#This Row],[Customer ID]], Table1[Customer ID],0))</f>
        <v>Ireland</v>
      </c>
      <c r="I127" t="str">
        <f>INDEX(products!B:B, MATCH($D:$D, products!$A:$A,0))</f>
        <v>Lib</v>
      </c>
      <c r="J127" t="str">
        <f>INDEX(products!C:C, MATCH($D:$D, products!$A:$A,0))</f>
        <v>M</v>
      </c>
      <c r="K127" s="6">
        <f>INDEX(products!D:D, MATCH($D:$D, products!$A:$A,0))</f>
        <v>0.5</v>
      </c>
      <c r="L127" s="8">
        <f>INDEX(products!E:E, MATCH($D:$D, products!$A:$A,0))</f>
        <v>8.73</v>
      </c>
      <c r="M127" s="8">
        <f t="shared" si="2"/>
        <v>26.19</v>
      </c>
      <c r="N127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127" t="str">
        <f t="shared" si="3"/>
        <v>Medium</v>
      </c>
    </row>
    <row r="128" spans="1:15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INDEX(Table1[Customer Name], MATCH(OrdersData[[#This Row],[Customer ID]], Table1[Customer ID],0))</f>
        <v>Hewet Synnot</v>
      </c>
      <c r="G128" s="2" t="str">
        <f>IF(INDEX(Table1[Email], MATCH(OrdersData[[#This Row],[Customer ID]], Table1[Customer ID],0))=0,"",INDEX(Table1[Email], MATCH(OrdersData[[#This Row],[Customer ID]], Table1[Customer ID],0)))</f>
        <v>hsynnot3i@about.com</v>
      </c>
      <c r="H128" s="2" t="str">
        <f>INDEX(Table1[Country], MATCH(OrdersData[[#This Row],[Customer ID]], Table1[Customer ID],0))</f>
        <v>United States</v>
      </c>
      <c r="I128" t="str">
        <f>INDEX(products!B:B, MATCH($D:$D, products!$A:$A,0))</f>
        <v>Ara</v>
      </c>
      <c r="J128" t="str">
        <f>INDEX(products!C:C, MATCH($D:$D, products!$A:$A,0))</f>
        <v>M</v>
      </c>
      <c r="K128" s="6">
        <f>INDEX(products!D:D, MATCH($D:$D, products!$A:$A,0))</f>
        <v>1</v>
      </c>
      <c r="L128" s="8">
        <f>INDEX(products!E:E, MATCH($D:$D, products!$A:$A,0))</f>
        <v>11.25</v>
      </c>
      <c r="M128" s="8">
        <f t="shared" si="2"/>
        <v>11.25</v>
      </c>
      <c r="N128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128" t="str">
        <f t="shared" si="3"/>
        <v>Medium</v>
      </c>
    </row>
    <row r="129" spans="1:15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INDEX(Table1[Customer Name], MATCH(OrdersData[[#This Row],[Customer ID]], Table1[Customer ID],0))</f>
        <v>Raleigh Lepere</v>
      </c>
      <c r="G129" s="2" t="str">
        <f>IF(INDEX(Table1[Email], MATCH(OrdersData[[#This Row],[Customer ID]], Table1[Customer ID],0))=0,"",INDEX(Table1[Email], MATCH(OrdersData[[#This Row],[Customer ID]], Table1[Customer ID],0)))</f>
        <v>rlepere3j@shop-pro.jp</v>
      </c>
      <c r="H129" s="2" t="str">
        <f>INDEX(Table1[Country], MATCH(OrdersData[[#This Row],[Customer ID]], Table1[Customer ID],0))</f>
        <v>Ireland</v>
      </c>
      <c r="I129" t="str">
        <f>INDEX(products!B:B, MATCH($D:$D, products!$A:$A,0))</f>
        <v>Lib</v>
      </c>
      <c r="J129" t="str">
        <f>INDEX(products!C:C, MATCH($D:$D, products!$A:$A,0))</f>
        <v>D</v>
      </c>
      <c r="K129" s="6">
        <f>INDEX(products!D:D, MATCH($D:$D, products!$A:$A,0))</f>
        <v>1</v>
      </c>
      <c r="L129" s="8">
        <f>INDEX(products!E:E, MATCH($D:$D, products!$A:$A,0))</f>
        <v>12.95</v>
      </c>
      <c r="M129" s="8">
        <f t="shared" si="2"/>
        <v>77.699999999999989</v>
      </c>
      <c r="N129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129" t="str">
        <f t="shared" si="3"/>
        <v>Dark</v>
      </c>
    </row>
    <row r="130" spans="1:15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INDEX(Table1[Customer Name], MATCH(OrdersData[[#This Row],[Customer ID]], Table1[Customer ID],0))</f>
        <v>Timofei Woofinden</v>
      </c>
      <c r="G130" s="2" t="str">
        <f>IF(INDEX(Table1[Email], MATCH(OrdersData[[#This Row],[Customer ID]], Table1[Customer ID],0))=0,"",INDEX(Table1[Email], MATCH(OrdersData[[#This Row],[Customer ID]], Table1[Customer ID],0)))</f>
        <v>twoofinden3k@businesswire.com</v>
      </c>
      <c r="H130" s="2" t="str">
        <f>INDEX(Table1[Country], MATCH(OrdersData[[#This Row],[Customer ID]], Table1[Customer ID],0))</f>
        <v>United States</v>
      </c>
      <c r="I130" t="str">
        <f>INDEX(products!B:B, MATCH($D:$D, products!$A:$A,0))</f>
        <v>Ara</v>
      </c>
      <c r="J130" t="str">
        <f>INDEX(products!C:C, MATCH($D:$D, products!$A:$A,0))</f>
        <v>M</v>
      </c>
      <c r="K130" s="6">
        <f>INDEX(products!D:D, MATCH($D:$D, products!$A:$A,0))</f>
        <v>0.5</v>
      </c>
      <c r="L130" s="8">
        <f>INDEX(products!E:E, MATCH($D:$D, products!$A:$A,0))</f>
        <v>6.75</v>
      </c>
      <c r="M130" s="8">
        <f t="shared" ref="M130:M193" si="4">L:L*E:E</f>
        <v>6.75</v>
      </c>
      <c r="N130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130" t="str">
        <f t="shared" ref="O130:O193" si="5">IF(J:J="M","Medium",IF(J:J="L","Light",IF(J:J="D","Dark","")))</f>
        <v>Medium</v>
      </c>
    </row>
    <row r="131" spans="1:15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INDEX(Table1[Customer Name], MATCH(OrdersData[[#This Row],[Customer ID]], Table1[Customer ID],0))</f>
        <v>Evelina Dacca</v>
      </c>
      <c r="G131" s="2" t="str">
        <f>IF(INDEX(Table1[Email], MATCH(OrdersData[[#This Row],[Customer ID]], Table1[Customer ID],0))=0,"",INDEX(Table1[Email], MATCH(OrdersData[[#This Row],[Customer ID]], Table1[Customer ID],0)))</f>
        <v>edacca3l@google.pl</v>
      </c>
      <c r="H131" s="2" t="str">
        <f>INDEX(Table1[Country], MATCH(OrdersData[[#This Row],[Customer ID]], Table1[Customer ID],0))</f>
        <v>United States</v>
      </c>
      <c r="I131" t="str">
        <f>INDEX(products!B:B, MATCH($D:$D, products!$A:$A,0))</f>
        <v>Exc</v>
      </c>
      <c r="J131" t="str">
        <f>INDEX(products!C:C, MATCH($D:$D, products!$A:$A,0))</f>
        <v>D</v>
      </c>
      <c r="K131" s="6">
        <f>INDEX(products!D:D, MATCH($D:$D, products!$A:$A,0))</f>
        <v>1</v>
      </c>
      <c r="L131" s="8">
        <f>INDEX(products!E:E, MATCH($D:$D, products!$A:$A,0))</f>
        <v>12.15</v>
      </c>
      <c r="M131" s="8">
        <f t="shared" si="4"/>
        <v>12.15</v>
      </c>
      <c r="N131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31" t="str">
        <f t="shared" si="5"/>
        <v>Dark</v>
      </c>
    </row>
    <row r="132" spans="1:15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INDEX(Table1[Customer Name], MATCH(OrdersData[[#This Row],[Customer ID]], Table1[Customer ID],0))</f>
        <v>Bidget Tremellier</v>
      </c>
      <c r="G132" s="2" t="str">
        <f>IF(INDEX(Table1[Email], MATCH(OrdersData[[#This Row],[Customer ID]], Table1[Customer ID],0))=0,"",INDEX(Table1[Email], MATCH(OrdersData[[#This Row],[Customer ID]], Table1[Customer ID],0)))</f>
        <v/>
      </c>
      <c r="H132" s="2" t="str">
        <f>INDEX(Table1[Country], MATCH(OrdersData[[#This Row],[Customer ID]], Table1[Customer ID],0))</f>
        <v>Ireland</v>
      </c>
      <c r="I132" t="str">
        <f>INDEX(products!B:B, MATCH($D:$D, products!$A:$A,0))</f>
        <v>Ara</v>
      </c>
      <c r="J132" t="str">
        <f>INDEX(products!C:C, MATCH($D:$D, products!$A:$A,0))</f>
        <v>L</v>
      </c>
      <c r="K132" s="6">
        <f>INDEX(products!D:D, MATCH($D:$D, products!$A:$A,0))</f>
        <v>2.5</v>
      </c>
      <c r="L132" s="8">
        <f>INDEX(products!E:E, MATCH($D:$D, products!$A:$A,0))</f>
        <v>29.784999999999997</v>
      </c>
      <c r="M132" s="8">
        <f t="shared" si="4"/>
        <v>148.92499999999998</v>
      </c>
      <c r="N132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132" t="str">
        <f t="shared" si="5"/>
        <v>Light</v>
      </c>
    </row>
    <row r="133" spans="1:15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INDEX(Table1[Customer Name], MATCH(OrdersData[[#This Row],[Customer ID]], Table1[Customer ID],0))</f>
        <v>Bobinette Hindsberg</v>
      </c>
      <c r="G133" s="2" t="str">
        <f>IF(INDEX(Table1[Email], MATCH(OrdersData[[#This Row],[Customer ID]], Table1[Customer ID],0))=0,"",INDEX(Table1[Email], MATCH(OrdersData[[#This Row],[Customer ID]], Table1[Customer ID],0)))</f>
        <v>bhindsberg3n@blogs.com</v>
      </c>
      <c r="H133" s="2" t="str">
        <f>INDEX(Table1[Country], MATCH(OrdersData[[#This Row],[Customer ID]], Table1[Customer ID],0))</f>
        <v>United States</v>
      </c>
      <c r="I133" t="str">
        <f>INDEX(products!B:B, MATCH($D:$D, products!$A:$A,0))</f>
        <v>Exc</v>
      </c>
      <c r="J133" t="str">
        <f>INDEX(products!C:C, MATCH($D:$D, products!$A:$A,0))</f>
        <v>D</v>
      </c>
      <c r="K133" s="6">
        <f>INDEX(products!D:D, MATCH($D:$D, products!$A:$A,0))</f>
        <v>0.5</v>
      </c>
      <c r="L133" s="8">
        <f>INDEX(products!E:E, MATCH($D:$D, products!$A:$A,0))</f>
        <v>7.29</v>
      </c>
      <c r="M133" s="8">
        <f t="shared" si="4"/>
        <v>14.58</v>
      </c>
      <c r="N133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33" t="str">
        <f t="shared" si="5"/>
        <v>Dark</v>
      </c>
    </row>
    <row r="134" spans="1:15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INDEX(Table1[Customer Name], MATCH(OrdersData[[#This Row],[Customer ID]], Table1[Customer ID],0))</f>
        <v>Osbert Robins</v>
      </c>
      <c r="G134" s="2" t="str">
        <f>IF(INDEX(Table1[Email], MATCH(OrdersData[[#This Row],[Customer ID]], Table1[Customer ID],0))=0,"",INDEX(Table1[Email], MATCH(OrdersData[[#This Row],[Customer ID]], Table1[Customer ID],0)))</f>
        <v>orobins3o@salon.com</v>
      </c>
      <c r="H134" s="2" t="str">
        <f>INDEX(Table1[Country], MATCH(OrdersData[[#This Row],[Customer ID]], Table1[Customer ID],0))</f>
        <v>United States</v>
      </c>
      <c r="I134" t="str">
        <f>INDEX(products!B:B, MATCH($D:$D, products!$A:$A,0))</f>
        <v>Ara</v>
      </c>
      <c r="J134" t="str">
        <f>INDEX(products!C:C, MATCH($D:$D, products!$A:$A,0))</f>
        <v>L</v>
      </c>
      <c r="K134" s="6">
        <f>INDEX(products!D:D, MATCH($D:$D, products!$A:$A,0))</f>
        <v>2.5</v>
      </c>
      <c r="L134" s="8">
        <f>INDEX(products!E:E, MATCH($D:$D, products!$A:$A,0))</f>
        <v>29.784999999999997</v>
      </c>
      <c r="M134" s="8">
        <f t="shared" si="4"/>
        <v>148.92499999999998</v>
      </c>
      <c r="N134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134" t="str">
        <f t="shared" si="5"/>
        <v>Light</v>
      </c>
    </row>
    <row r="135" spans="1:15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INDEX(Table1[Customer Name], MATCH(OrdersData[[#This Row],[Customer ID]], Table1[Customer ID],0))</f>
        <v>Othello Syseland</v>
      </c>
      <c r="G135" s="2" t="str">
        <f>IF(INDEX(Table1[Email], MATCH(OrdersData[[#This Row],[Customer ID]], Table1[Customer ID],0))=0,"",INDEX(Table1[Email], MATCH(OrdersData[[#This Row],[Customer ID]], Table1[Customer ID],0)))</f>
        <v>osyseland3p@independent.co.uk</v>
      </c>
      <c r="H135" s="2" t="str">
        <f>INDEX(Table1[Country], MATCH(OrdersData[[#This Row],[Customer ID]], Table1[Customer ID],0))</f>
        <v>United States</v>
      </c>
      <c r="I135" t="str">
        <f>INDEX(products!B:B, MATCH($D:$D, products!$A:$A,0))</f>
        <v>Lib</v>
      </c>
      <c r="J135" t="str">
        <f>INDEX(products!C:C, MATCH($D:$D, products!$A:$A,0))</f>
        <v>D</v>
      </c>
      <c r="K135" s="6">
        <f>INDEX(products!D:D, MATCH($D:$D, products!$A:$A,0))</f>
        <v>1</v>
      </c>
      <c r="L135" s="8">
        <f>INDEX(products!E:E, MATCH($D:$D, products!$A:$A,0))</f>
        <v>12.95</v>
      </c>
      <c r="M135" s="8">
        <f t="shared" si="4"/>
        <v>12.95</v>
      </c>
      <c r="N135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135" t="str">
        <f t="shared" si="5"/>
        <v>Dark</v>
      </c>
    </row>
    <row r="136" spans="1:15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INDEX(Table1[Customer Name], MATCH(OrdersData[[#This Row],[Customer ID]], Table1[Customer ID],0))</f>
        <v>Ewell Hanby</v>
      </c>
      <c r="G136" s="2" t="str">
        <f>IF(INDEX(Table1[Email], MATCH(OrdersData[[#This Row],[Customer ID]], Table1[Customer ID],0))=0,"",INDEX(Table1[Email], MATCH(OrdersData[[#This Row],[Customer ID]], Table1[Customer ID],0)))</f>
        <v/>
      </c>
      <c r="H136" s="2" t="str">
        <f>INDEX(Table1[Country], MATCH(OrdersData[[#This Row],[Customer ID]], Table1[Customer ID],0))</f>
        <v>United States</v>
      </c>
      <c r="I136" t="str">
        <f>INDEX(products!B:B, MATCH($D:$D, products!$A:$A,0))</f>
        <v>Exc</v>
      </c>
      <c r="J136" t="str">
        <f>INDEX(products!C:C, MATCH($D:$D, products!$A:$A,0))</f>
        <v>M</v>
      </c>
      <c r="K136" s="6">
        <f>INDEX(products!D:D, MATCH($D:$D, products!$A:$A,0))</f>
        <v>2.5</v>
      </c>
      <c r="L136" s="8">
        <f>INDEX(products!E:E, MATCH($D:$D, products!$A:$A,0))</f>
        <v>31.624999999999996</v>
      </c>
      <c r="M136" s="8">
        <f t="shared" si="4"/>
        <v>94.874999999999986</v>
      </c>
      <c r="N136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36" t="str">
        <f t="shared" si="5"/>
        <v>Medium</v>
      </c>
    </row>
    <row r="137" spans="1:15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INDEX(Table1[Customer Name], MATCH(OrdersData[[#This Row],[Customer ID]], Table1[Customer ID],0))</f>
        <v>Blancha McAmish</v>
      </c>
      <c r="G137" s="2" t="str">
        <f>IF(INDEX(Table1[Email], MATCH(OrdersData[[#This Row],[Customer ID]], Table1[Customer ID],0))=0,"",INDEX(Table1[Email], MATCH(OrdersData[[#This Row],[Customer ID]], Table1[Customer ID],0)))</f>
        <v>bmcamish2e@tripadvisor.com</v>
      </c>
      <c r="H137" s="2" t="str">
        <f>INDEX(Table1[Country], MATCH(OrdersData[[#This Row],[Customer ID]], Table1[Customer ID],0))</f>
        <v>United States</v>
      </c>
      <c r="I137" t="str">
        <f>INDEX(products!B:B, MATCH($D:$D, products!$A:$A,0))</f>
        <v>Ara</v>
      </c>
      <c r="J137" t="str">
        <f>INDEX(products!C:C, MATCH($D:$D, products!$A:$A,0))</f>
        <v>L</v>
      </c>
      <c r="K137" s="6">
        <f>INDEX(products!D:D, MATCH($D:$D, products!$A:$A,0))</f>
        <v>0.5</v>
      </c>
      <c r="L137" s="8">
        <f>INDEX(products!E:E, MATCH($D:$D, products!$A:$A,0))</f>
        <v>7.77</v>
      </c>
      <c r="M137" s="8">
        <f t="shared" si="4"/>
        <v>38.849999999999994</v>
      </c>
      <c r="N137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137" t="str">
        <f t="shared" si="5"/>
        <v>Light</v>
      </c>
    </row>
    <row r="138" spans="1:15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INDEX(Table1[Customer Name], MATCH(OrdersData[[#This Row],[Customer ID]], Table1[Customer ID],0))</f>
        <v>Lowell Keenleyside</v>
      </c>
      <c r="G138" s="2" t="str">
        <f>IF(INDEX(Table1[Email], MATCH(OrdersData[[#This Row],[Customer ID]], Table1[Customer ID],0))=0,"",INDEX(Table1[Email], MATCH(OrdersData[[#This Row],[Customer ID]], Table1[Customer ID],0)))</f>
        <v>lkeenleyside3s@topsy.com</v>
      </c>
      <c r="H138" s="2" t="str">
        <f>INDEX(Table1[Country], MATCH(OrdersData[[#This Row],[Customer ID]], Table1[Customer ID],0))</f>
        <v>United States</v>
      </c>
      <c r="I138" t="str">
        <f>INDEX(products!B:B, MATCH($D:$D, products!$A:$A,0))</f>
        <v>Ara</v>
      </c>
      <c r="J138" t="str">
        <f>INDEX(products!C:C, MATCH($D:$D, products!$A:$A,0))</f>
        <v>D</v>
      </c>
      <c r="K138" s="6">
        <f>INDEX(products!D:D, MATCH($D:$D, products!$A:$A,0))</f>
        <v>0.2</v>
      </c>
      <c r="L138" s="8">
        <f>INDEX(products!E:E, MATCH($D:$D, products!$A:$A,0))</f>
        <v>2.9849999999999999</v>
      </c>
      <c r="M138" s="8">
        <f t="shared" si="4"/>
        <v>11.94</v>
      </c>
      <c r="N138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138" t="str">
        <f t="shared" si="5"/>
        <v>Dark</v>
      </c>
    </row>
    <row r="139" spans="1:15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INDEX(Table1[Customer Name], MATCH(OrdersData[[#This Row],[Customer ID]], Table1[Customer ID],0))</f>
        <v>Elonore Joliffe</v>
      </c>
      <c r="G139" s="2" t="str">
        <f>IF(INDEX(Table1[Email], MATCH(OrdersData[[#This Row],[Customer ID]], Table1[Customer ID],0))=0,"",INDEX(Table1[Email], MATCH(OrdersData[[#This Row],[Customer ID]], Table1[Customer ID],0)))</f>
        <v/>
      </c>
      <c r="H139" s="2" t="str">
        <f>INDEX(Table1[Country], MATCH(OrdersData[[#This Row],[Customer ID]], Table1[Customer ID],0))</f>
        <v>Ireland</v>
      </c>
      <c r="I139" t="str">
        <f>INDEX(products!B:B, MATCH($D:$D, products!$A:$A,0))</f>
        <v>Exc</v>
      </c>
      <c r="J139" t="str">
        <f>INDEX(products!C:C, MATCH($D:$D, products!$A:$A,0))</f>
        <v>L</v>
      </c>
      <c r="K139" s="6">
        <f>INDEX(products!D:D, MATCH($D:$D, products!$A:$A,0))</f>
        <v>2.5</v>
      </c>
      <c r="L139" s="8">
        <f>INDEX(products!E:E, MATCH($D:$D, products!$A:$A,0))</f>
        <v>34.154999999999994</v>
      </c>
      <c r="M139" s="8">
        <f t="shared" si="4"/>
        <v>102.46499999999997</v>
      </c>
      <c r="N139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39" t="str">
        <f t="shared" si="5"/>
        <v>Light</v>
      </c>
    </row>
    <row r="140" spans="1:15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INDEX(Table1[Customer Name], MATCH(OrdersData[[#This Row],[Customer ID]], Table1[Customer ID],0))</f>
        <v>Abraham Coleman</v>
      </c>
      <c r="G140" s="2" t="str">
        <f>IF(INDEX(Table1[Email], MATCH(OrdersData[[#This Row],[Customer ID]], Table1[Customer ID],0))=0,"",INDEX(Table1[Email], MATCH(OrdersData[[#This Row],[Customer ID]], Table1[Customer ID],0)))</f>
        <v/>
      </c>
      <c r="H140" s="2" t="str">
        <f>INDEX(Table1[Country], MATCH(OrdersData[[#This Row],[Customer ID]], Table1[Customer ID],0))</f>
        <v>United States</v>
      </c>
      <c r="I140" t="str">
        <f>INDEX(products!B:B, MATCH($D:$D, products!$A:$A,0))</f>
        <v>Exc</v>
      </c>
      <c r="J140" t="str">
        <f>INDEX(products!C:C, MATCH($D:$D, products!$A:$A,0))</f>
        <v>D</v>
      </c>
      <c r="K140" s="6">
        <f>INDEX(products!D:D, MATCH($D:$D, products!$A:$A,0))</f>
        <v>1</v>
      </c>
      <c r="L140" s="8">
        <f>INDEX(products!E:E, MATCH($D:$D, products!$A:$A,0))</f>
        <v>12.15</v>
      </c>
      <c r="M140" s="8">
        <f t="shared" si="4"/>
        <v>48.6</v>
      </c>
      <c r="N140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40" t="str">
        <f t="shared" si="5"/>
        <v>Dark</v>
      </c>
    </row>
    <row r="141" spans="1:15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INDEX(Table1[Customer Name], MATCH(OrdersData[[#This Row],[Customer ID]], Table1[Customer ID],0))</f>
        <v>Rivy Farington</v>
      </c>
      <c r="G141" s="2" t="str">
        <f>IF(INDEX(Table1[Email], MATCH(OrdersData[[#This Row],[Customer ID]], Table1[Customer ID],0))=0,"",INDEX(Table1[Email], MATCH(OrdersData[[#This Row],[Customer ID]], Table1[Customer ID],0)))</f>
        <v/>
      </c>
      <c r="H141" s="2" t="str">
        <f>INDEX(Table1[Country], MATCH(OrdersData[[#This Row],[Customer ID]], Table1[Customer ID],0))</f>
        <v>United States</v>
      </c>
      <c r="I141" t="str">
        <f>INDEX(products!B:B, MATCH($D:$D, products!$A:$A,0))</f>
        <v>Lib</v>
      </c>
      <c r="J141" t="str">
        <f>INDEX(products!C:C, MATCH($D:$D, products!$A:$A,0))</f>
        <v>D</v>
      </c>
      <c r="K141" s="6">
        <f>INDEX(products!D:D, MATCH($D:$D, products!$A:$A,0))</f>
        <v>1</v>
      </c>
      <c r="L141" s="8">
        <f>INDEX(products!E:E, MATCH($D:$D, products!$A:$A,0))</f>
        <v>12.95</v>
      </c>
      <c r="M141" s="8">
        <f t="shared" si="4"/>
        <v>77.699999999999989</v>
      </c>
      <c r="N141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141" t="str">
        <f t="shared" si="5"/>
        <v>Dark</v>
      </c>
    </row>
    <row r="142" spans="1:15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INDEX(Table1[Customer Name], MATCH(OrdersData[[#This Row],[Customer ID]], Table1[Customer ID],0))</f>
        <v>Vallie Kundt</v>
      </c>
      <c r="G142" s="2" t="str">
        <f>IF(INDEX(Table1[Email], MATCH(OrdersData[[#This Row],[Customer ID]], Table1[Customer ID],0))=0,"",INDEX(Table1[Email], MATCH(OrdersData[[#This Row],[Customer ID]], Table1[Customer ID],0)))</f>
        <v>vkundt3w@bigcartel.com</v>
      </c>
      <c r="H142" s="2" t="str">
        <f>INDEX(Table1[Country], MATCH(OrdersData[[#This Row],[Customer ID]], Table1[Customer ID],0))</f>
        <v>Ireland</v>
      </c>
      <c r="I142" t="str">
        <f>INDEX(products!B:B, MATCH($D:$D, products!$A:$A,0))</f>
        <v>Lib</v>
      </c>
      <c r="J142" t="str">
        <f>INDEX(products!C:C, MATCH($D:$D, products!$A:$A,0))</f>
        <v>D</v>
      </c>
      <c r="K142" s="6">
        <f>INDEX(products!D:D, MATCH($D:$D, products!$A:$A,0))</f>
        <v>2.5</v>
      </c>
      <c r="L142" s="8">
        <f>INDEX(products!E:E, MATCH($D:$D, products!$A:$A,0))</f>
        <v>29.784999999999997</v>
      </c>
      <c r="M142" s="8">
        <f t="shared" si="4"/>
        <v>29.784999999999997</v>
      </c>
      <c r="N142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142" t="str">
        <f t="shared" si="5"/>
        <v>Dark</v>
      </c>
    </row>
    <row r="143" spans="1:15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INDEX(Table1[Customer Name], MATCH(OrdersData[[#This Row],[Customer ID]], Table1[Customer ID],0))</f>
        <v>Boyd Bett</v>
      </c>
      <c r="G143" s="2" t="str">
        <f>IF(INDEX(Table1[Email], MATCH(OrdersData[[#This Row],[Customer ID]], Table1[Customer ID],0))=0,"",INDEX(Table1[Email], MATCH(OrdersData[[#This Row],[Customer ID]], Table1[Customer ID],0)))</f>
        <v>bbett3x@google.de</v>
      </c>
      <c r="H143" s="2" t="str">
        <f>INDEX(Table1[Country], MATCH(OrdersData[[#This Row],[Customer ID]], Table1[Customer ID],0))</f>
        <v>United States</v>
      </c>
      <c r="I143" t="str">
        <f>INDEX(products!B:B, MATCH($D:$D, products!$A:$A,0))</f>
        <v>Ara</v>
      </c>
      <c r="J143" t="str">
        <f>INDEX(products!C:C, MATCH($D:$D, products!$A:$A,0))</f>
        <v>L</v>
      </c>
      <c r="K143" s="6">
        <f>INDEX(products!D:D, MATCH($D:$D, products!$A:$A,0))</f>
        <v>0.2</v>
      </c>
      <c r="L143" s="8">
        <f>INDEX(products!E:E, MATCH($D:$D, products!$A:$A,0))</f>
        <v>3.8849999999999998</v>
      </c>
      <c r="M143" s="8">
        <f t="shared" si="4"/>
        <v>15.54</v>
      </c>
      <c r="N143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143" t="str">
        <f t="shared" si="5"/>
        <v>Light</v>
      </c>
    </row>
    <row r="144" spans="1:15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INDEX(Table1[Customer Name], MATCH(OrdersData[[#This Row],[Customer ID]], Table1[Customer ID],0))</f>
        <v>Julio Armytage</v>
      </c>
      <c r="G144" s="2" t="str">
        <f>IF(INDEX(Table1[Email], MATCH(OrdersData[[#This Row],[Customer ID]], Table1[Customer ID],0))=0,"",INDEX(Table1[Email], MATCH(OrdersData[[#This Row],[Customer ID]], Table1[Customer ID],0)))</f>
        <v/>
      </c>
      <c r="H144" s="2" t="str">
        <f>INDEX(Table1[Country], MATCH(OrdersData[[#This Row],[Customer ID]], Table1[Customer ID],0))</f>
        <v>Ireland</v>
      </c>
      <c r="I144" t="str">
        <f>INDEX(products!B:B, MATCH($D:$D, products!$A:$A,0))</f>
        <v>Exc</v>
      </c>
      <c r="J144" t="str">
        <f>INDEX(products!C:C, MATCH($D:$D, products!$A:$A,0))</f>
        <v>L</v>
      </c>
      <c r="K144" s="6">
        <f>INDEX(products!D:D, MATCH($D:$D, products!$A:$A,0))</f>
        <v>2.5</v>
      </c>
      <c r="L144" s="8">
        <f>INDEX(products!E:E, MATCH($D:$D, products!$A:$A,0))</f>
        <v>34.154999999999994</v>
      </c>
      <c r="M144" s="8">
        <f t="shared" si="4"/>
        <v>136.61999999999998</v>
      </c>
      <c r="N14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44" t="str">
        <f t="shared" si="5"/>
        <v>Light</v>
      </c>
    </row>
    <row r="145" spans="1:15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INDEX(Table1[Customer Name], MATCH(OrdersData[[#This Row],[Customer ID]], Table1[Customer ID],0))</f>
        <v>Deana Staite</v>
      </c>
      <c r="G145" s="2" t="str">
        <f>IF(INDEX(Table1[Email], MATCH(OrdersData[[#This Row],[Customer ID]], Table1[Customer ID],0))=0,"",INDEX(Table1[Email], MATCH(OrdersData[[#This Row],[Customer ID]], Table1[Customer ID],0)))</f>
        <v>dstaite3z@scientificamerican.com</v>
      </c>
      <c r="H145" s="2" t="str">
        <f>INDEX(Table1[Country], MATCH(OrdersData[[#This Row],[Customer ID]], Table1[Customer ID],0))</f>
        <v>United States</v>
      </c>
      <c r="I145" t="str">
        <f>INDEX(products!B:B, MATCH($D:$D, products!$A:$A,0))</f>
        <v>Lib</v>
      </c>
      <c r="J145" t="str">
        <f>INDEX(products!C:C, MATCH($D:$D, products!$A:$A,0))</f>
        <v>M</v>
      </c>
      <c r="K145" s="6">
        <f>INDEX(products!D:D, MATCH($D:$D, products!$A:$A,0))</f>
        <v>0.5</v>
      </c>
      <c r="L145" s="8">
        <f>INDEX(products!E:E, MATCH($D:$D, products!$A:$A,0))</f>
        <v>8.73</v>
      </c>
      <c r="M145" s="8">
        <f t="shared" si="4"/>
        <v>17.46</v>
      </c>
      <c r="N145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145" t="str">
        <f t="shared" si="5"/>
        <v>Medium</v>
      </c>
    </row>
    <row r="146" spans="1:15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INDEX(Table1[Customer Name], MATCH(OrdersData[[#This Row],[Customer ID]], Table1[Customer ID],0))</f>
        <v>Winn Keyse</v>
      </c>
      <c r="G146" s="2" t="str">
        <f>IF(INDEX(Table1[Email], MATCH(OrdersData[[#This Row],[Customer ID]], Table1[Customer ID],0))=0,"",INDEX(Table1[Email], MATCH(OrdersData[[#This Row],[Customer ID]], Table1[Customer ID],0)))</f>
        <v>wkeyse40@apple.com</v>
      </c>
      <c r="H146" s="2" t="str">
        <f>INDEX(Table1[Country], MATCH(OrdersData[[#This Row],[Customer ID]], Table1[Customer ID],0))</f>
        <v>United States</v>
      </c>
      <c r="I146" t="str">
        <f>INDEX(products!B:B, MATCH($D:$D, products!$A:$A,0))</f>
        <v>Exc</v>
      </c>
      <c r="J146" t="str">
        <f>INDEX(products!C:C, MATCH($D:$D, products!$A:$A,0))</f>
        <v>L</v>
      </c>
      <c r="K146" s="6">
        <f>INDEX(products!D:D, MATCH($D:$D, products!$A:$A,0))</f>
        <v>2.5</v>
      </c>
      <c r="L146" s="8">
        <f>INDEX(products!E:E, MATCH($D:$D, products!$A:$A,0))</f>
        <v>34.154999999999994</v>
      </c>
      <c r="M146" s="8">
        <f t="shared" si="4"/>
        <v>68.309999999999988</v>
      </c>
      <c r="N146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46" t="str">
        <f t="shared" si="5"/>
        <v>Light</v>
      </c>
    </row>
    <row r="147" spans="1:15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INDEX(Table1[Customer Name], MATCH(OrdersData[[#This Row],[Customer ID]], Table1[Customer ID],0))</f>
        <v>Osmund Clausen-Thue</v>
      </c>
      <c r="G147" s="2" t="str">
        <f>IF(INDEX(Table1[Email], MATCH(OrdersData[[#This Row],[Customer ID]], Table1[Customer ID],0))=0,"",INDEX(Table1[Email], MATCH(OrdersData[[#This Row],[Customer ID]], Table1[Customer ID],0)))</f>
        <v>oclausenthue41@marriott.com</v>
      </c>
      <c r="H147" s="2" t="str">
        <f>INDEX(Table1[Country], MATCH(OrdersData[[#This Row],[Customer ID]], Table1[Customer ID],0))</f>
        <v>United States</v>
      </c>
      <c r="I147" t="str">
        <f>INDEX(products!B:B, MATCH($D:$D, products!$A:$A,0))</f>
        <v>Lib</v>
      </c>
      <c r="J147" t="str">
        <f>INDEX(products!C:C, MATCH($D:$D, products!$A:$A,0))</f>
        <v>M</v>
      </c>
      <c r="K147" s="6">
        <f>INDEX(products!D:D, MATCH($D:$D, products!$A:$A,0))</f>
        <v>0.2</v>
      </c>
      <c r="L147" s="8">
        <f>INDEX(products!E:E, MATCH($D:$D, products!$A:$A,0))</f>
        <v>4.3650000000000002</v>
      </c>
      <c r="M147" s="8">
        <f t="shared" si="4"/>
        <v>17.46</v>
      </c>
      <c r="N147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147" t="str">
        <f t="shared" si="5"/>
        <v>Medium</v>
      </c>
    </row>
    <row r="148" spans="1:15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INDEX(Table1[Customer Name], MATCH(OrdersData[[#This Row],[Customer ID]], Table1[Customer ID],0))</f>
        <v>Leonore Francisco</v>
      </c>
      <c r="G148" s="2" t="str">
        <f>IF(INDEX(Table1[Email], MATCH(OrdersData[[#This Row],[Customer ID]], Table1[Customer ID],0))=0,"",INDEX(Table1[Email], MATCH(OrdersData[[#This Row],[Customer ID]], Table1[Customer ID],0)))</f>
        <v>lfrancisco42@fema.gov</v>
      </c>
      <c r="H148" s="2" t="str">
        <f>INDEX(Table1[Country], MATCH(OrdersData[[#This Row],[Customer ID]], Table1[Customer ID],0))</f>
        <v>United States</v>
      </c>
      <c r="I148" t="str">
        <f>INDEX(products!B:B, MATCH($D:$D, products!$A:$A,0))</f>
        <v>Lib</v>
      </c>
      <c r="J148" t="str">
        <f>INDEX(products!C:C, MATCH($D:$D, products!$A:$A,0))</f>
        <v>M</v>
      </c>
      <c r="K148" s="6">
        <f>INDEX(products!D:D, MATCH($D:$D, products!$A:$A,0))</f>
        <v>1</v>
      </c>
      <c r="L148" s="8">
        <f>INDEX(products!E:E, MATCH($D:$D, products!$A:$A,0))</f>
        <v>14.55</v>
      </c>
      <c r="M148" s="8">
        <f t="shared" si="4"/>
        <v>43.650000000000006</v>
      </c>
      <c r="N148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148" t="str">
        <f t="shared" si="5"/>
        <v>Medium</v>
      </c>
    </row>
    <row r="149" spans="1:15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INDEX(Table1[Customer Name], MATCH(OrdersData[[#This Row],[Customer ID]], Table1[Customer ID],0))</f>
        <v>Leonore Francisco</v>
      </c>
      <c r="G149" s="2" t="str">
        <f>IF(INDEX(Table1[Email], MATCH(OrdersData[[#This Row],[Customer ID]], Table1[Customer ID],0))=0,"",INDEX(Table1[Email], MATCH(OrdersData[[#This Row],[Customer ID]], Table1[Customer ID],0)))</f>
        <v>lfrancisco42@fema.gov</v>
      </c>
      <c r="H149" s="2" t="str">
        <f>INDEX(Table1[Country], MATCH(OrdersData[[#This Row],[Customer ID]], Table1[Customer ID],0))</f>
        <v>United States</v>
      </c>
      <c r="I149" t="str">
        <f>INDEX(products!B:B, MATCH($D:$D, products!$A:$A,0))</f>
        <v>Exc</v>
      </c>
      <c r="J149" t="str">
        <f>INDEX(products!C:C, MATCH($D:$D, products!$A:$A,0))</f>
        <v>M</v>
      </c>
      <c r="K149" s="6">
        <f>INDEX(products!D:D, MATCH($D:$D, products!$A:$A,0))</f>
        <v>1</v>
      </c>
      <c r="L149" s="8">
        <f>INDEX(products!E:E, MATCH($D:$D, products!$A:$A,0))</f>
        <v>13.75</v>
      </c>
      <c r="M149" s="8">
        <f t="shared" si="4"/>
        <v>27.5</v>
      </c>
      <c r="N149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49" t="str">
        <f t="shared" si="5"/>
        <v>Medium</v>
      </c>
    </row>
    <row r="150" spans="1:15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INDEX(Table1[Customer Name], MATCH(OrdersData[[#This Row],[Customer ID]], Table1[Customer ID],0))</f>
        <v>Giacobo Skingle</v>
      </c>
      <c r="G150" s="2" t="str">
        <f>IF(INDEX(Table1[Email], MATCH(OrdersData[[#This Row],[Customer ID]], Table1[Customer ID],0))=0,"",INDEX(Table1[Email], MATCH(OrdersData[[#This Row],[Customer ID]], Table1[Customer ID],0)))</f>
        <v>gskingle44@clickbank.net</v>
      </c>
      <c r="H150" s="2" t="str">
        <f>INDEX(Table1[Country], MATCH(OrdersData[[#This Row],[Customer ID]], Table1[Customer ID],0))</f>
        <v>United States</v>
      </c>
      <c r="I150" t="str">
        <f>INDEX(products!B:B, MATCH($D:$D, products!$A:$A,0))</f>
        <v>Exc</v>
      </c>
      <c r="J150" t="str">
        <f>INDEX(products!C:C, MATCH($D:$D, products!$A:$A,0))</f>
        <v>D</v>
      </c>
      <c r="K150" s="6">
        <f>INDEX(products!D:D, MATCH($D:$D, products!$A:$A,0))</f>
        <v>0.2</v>
      </c>
      <c r="L150" s="8">
        <f>INDEX(products!E:E, MATCH($D:$D, products!$A:$A,0))</f>
        <v>3.645</v>
      </c>
      <c r="M150" s="8">
        <f t="shared" si="4"/>
        <v>18.225000000000001</v>
      </c>
      <c r="N150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50" t="str">
        <f t="shared" si="5"/>
        <v>Dark</v>
      </c>
    </row>
    <row r="151" spans="1:15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INDEX(Table1[Customer Name], MATCH(OrdersData[[#This Row],[Customer ID]], Table1[Customer ID],0))</f>
        <v>Gerard Pirdy</v>
      </c>
      <c r="G151" s="2" t="str">
        <f>IF(INDEX(Table1[Email], MATCH(OrdersData[[#This Row],[Customer ID]], Table1[Customer ID],0))=0,"",INDEX(Table1[Email], MATCH(OrdersData[[#This Row],[Customer ID]], Table1[Customer ID],0)))</f>
        <v/>
      </c>
      <c r="H151" s="2" t="str">
        <f>INDEX(Table1[Country], MATCH(OrdersData[[#This Row],[Customer ID]], Table1[Customer ID],0))</f>
        <v>United States</v>
      </c>
      <c r="I151" t="str">
        <f>INDEX(products!B:B, MATCH($D:$D, products!$A:$A,0))</f>
        <v>Ara</v>
      </c>
      <c r="J151" t="str">
        <f>INDEX(products!C:C, MATCH($D:$D, products!$A:$A,0))</f>
        <v>M</v>
      </c>
      <c r="K151" s="6">
        <f>INDEX(products!D:D, MATCH($D:$D, products!$A:$A,0))</f>
        <v>2.5</v>
      </c>
      <c r="L151" s="8">
        <f>INDEX(products!E:E, MATCH($D:$D, products!$A:$A,0))</f>
        <v>25.874999999999996</v>
      </c>
      <c r="M151" s="8">
        <f t="shared" si="4"/>
        <v>51.749999999999993</v>
      </c>
      <c r="N151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151" t="str">
        <f t="shared" si="5"/>
        <v>Medium</v>
      </c>
    </row>
    <row r="152" spans="1:15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INDEX(Table1[Customer Name], MATCH(OrdersData[[#This Row],[Customer ID]], Table1[Customer ID],0))</f>
        <v>Jacinthe Balsillie</v>
      </c>
      <c r="G152" s="2" t="str">
        <f>IF(INDEX(Table1[Email], MATCH(OrdersData[[#This Row],[Customer ID]], Table1[Customer ID],0))=0,"",INDEX(Table1[Email], MATCH(OrdersData[[#This Row],[Customer ID]], Table1[Customer ID],0)))</f>
        <v>jbalsillie46@princeton.edu</v>
      </c>
      <c r="H152" s="2" t="str">
        <f>INDEX(Table1[Country], MATCH(OrdersData[[#This Row],[Customer ID]], Table1[Customer ID],0))</f>
        <v>United States</v>
      </c>
      <c r="I152" t="str">
        <f>INDEX(products!B:B, MATCH($D:$D, products!$A:$A,0))</f>
        <v>Lib</v>
      </c>
      <c r="J152" t="str">
        <f>INDEX(products!C:C, MATCH($D:$D, products!$A:$A,0))</f>
        <v>D</v>
      </c>
      <c r="K152" s="6">
        <f>INDEX(products!D:D, MATCH($D:$D, products!$A:$A,0))</f>
        <v>1</v>
      </c>
      <c r="L152" s="8">
        <f>INDEX(products!E:E, MATCH($D:$D, products!$A:$A,0))</f>
        <v>12.95</v>
      </c>
      <c r="M152" s="8">
        <f t="shared" si="4"/>
        <v>12.95</v>
      </c>
      <c r="N152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152" t="str">
        <f t="shared" si="5"/>
        <v>Dark</v>
      </c>
    </row>
    <row r="153" spans="1:15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INDEX(Table1[Customer Name], MATCH(OrdersData[[#This Row],[Customer ID]], Table1[Customer ID],0))</f>
        <v>Quinton Fouracres</v>
      </c>
      <c r="G153" s="2" t="str">
        <f>IF(INDEX(Table1[Email], MATCH(OrdersData[[#This Row],[Customer ID]], Table1[Customer ID],0))=0,"",INDEX(Table1[Email], MATCH(OrdersData[[#This Row],[Customer ID]], Table1[Customer ID],0)))</f>
        <v/>
      </c>
      <c r="H153" s="2" t="str">
        <f>INDEX(Table1[Country], MATCH(OrdersData[[#This Row],[Customer ID]], Table1[Customer ID],0))</f>
        <v>United States</v>
      </c>
      <c r="I153" t="str">
        <f>INDEX(products!B:B, MATCH($D:$D, products!$A:$A,0))</f>
        <v>Ara</v>
      </c>
      <c r="J153" t="str">
        <f>INDEX(products!C:C, MATCH($D:$D, products!$A:$A,0))</f>
        <v>M</v>
      </c>
      <c r="K153" s="6">
        <f>INDEX(products!D:D, MATCH($D:$D, products!$A:$A,0))</f>
        <v>1</v>
      </c>
      <c r="L153" s="8">
        <f>INDEX(products!E:E, MATCH($D:$D, products!$A:$A,0))</f>
        <v>11.25</v>
      </c>
      <c r="M153" s="8">
        <f t="shared" si="4"/>
        <v>33.75</v>
      </c>
      <c r="N153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153" t="str">
        <f t="shared" si="5"/>
        <v>Medium</v>
      </c>
    </row>
    <row r="154" spans="1:15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INDEX(Table1[Customer Name], MATCH(OrdersData[[#This Row],[Customer ID]], Table1[Customer ID],0))</f>
        <v>Bettina Leffek</v>
      </c>
      <c r="G154" s="2" t="str">
        <f>IF(INDEX(Table1[Email], MATCH(OrdersData[[#This Row],[Customer ID]], Table1[Customer ID],0))=0,"",INDEX(Table1[Email], MATCH(OrdersData[[#This Row],[Customer ID]], Table1[Customer ID],0)))</f>
        <v>bleffek48@ning.com</v>
      </c>
      <c r="H154" s="2" t="str">
        <f>INDEX(Table1[Country], MATCH(OrdersData[[#This Row],[Customer ID]], Table1[Customer ID],0))</f>
        <v>United States</v>
      </c>
      <c r="I154" t="str">
        <f>INDEX(products!B:B, MATCH($D:$D, products!$A:$A,0))</f>
        <v>Rob</v>
      </c>
      <c r="J154" t="str">
        <f>INDEX(products!C:C, MATCH($D:$D, products!$A:$A,0))</f>
        <v>M</v>
      </c>
      <c r="K154" s="6">
        <f>INDEX(products!D:D, MATCH($D:$D, products!$A:$A,0))</f>
        <v>2.5</v>
      </c>
      <c r="L154" s="8">
        <f>INDEX(products!E:E, MATCH($D:$D, products!$A:$A,0))</f>
        <v>22.884999999999998</v>
      </c>
      <c r="M154" s="8">
        <f t="shared" si="4"/>
        <v>68.655000000000001</v>
      </c>
      <c r="N154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154" t="str">
        <f t="shared" si="5"/>
        <v>Medium</v>
      </c>
    </row>
    <row r="155" spans="1:15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INDEX(Table1[Customer Name], MATCH(OrdersData[[#This Row],[Customer ID]], Table1[Customer ID],0))</f>
        <v>Hetti Penson</v>
      </c>
      <c r="G155" s="2" t="str">
        <f>IF(INDEX(Table1[Email], MATCH(OrdersData[[#This Row],[Customer ID]], Table1[Customer ID],0))=0,"",INDEX(Table1[Email], MATCH(OrdersData[[#This Row],[Customer ID]], Table1[Customer ID],0)))</f>
        <v/>
      </c>
      <c r="H155" s="2" t="str">
        <f>INDEX(Table1[Country], MATCH(OrdersData[[#This Row],[Customer ID]], Table1[Customer ID],0))</f>
        <v>United States</v>
      </c>
      <c r="I155" t="str">
        <f>INDEX(products!B:B, MATCH($D:$D, products!$A:$A,0))</f>
        <v>Rob</v>
      </c>
      <c r="J155" t="str">
        <f>INDEX(products!C:C, MATCH($D:$D, products!$A:$A,0))</f>
        <v>D</v>
      </c>
      <c r="K155" s="6">
        <f>INDEX(products!D:D, MATCH($D:$D, products!$A:$A,0))</f>
        <v>0.2</v>
      </c>
      <c r="L155" s="8">
        <f>INDEX(products!E:E, MATCH($D:$D, products!$A:$A,0))</f>
        <v>2.6849999999999996</v>
      </c>
      <c r="M155" s="8">
        <f t="shared" si="4"/>
        <v>2.6849999999999996</v>
      </c>
      <c r="N155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155" t="str">
        <f t="shared" si="5"/>
        <v>Dark</v>
      </c>
    </row>
    <row r="156" spans="1:15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INDEX(Table1[Customer Name], MATCH(OrdersData[[#This Row],[Customer ID]], Table1[Customer ID],0))</f>
        <v>Jocko Pray</v>
      </c>
      <c r="G156" s="2" t="str">
        <f>IF(INDEX(Table1[Email], MATCH(OrdersData[[#This Row],[Customer ID]], Table1[Customer ID],0))=0,"",INDEX(Table1[Email], MATCH(OrdersData[[#This Row],[Customer ID]], Table1[Customer ID],0)))</f>
        <v>jpray4a@youtube.com</v>
      </c>
      <c r="H156" s="2" t="str">
        <f>INDEX(Table1[Country], MATCH(OrdersData[[#This Row],[Customer ID]], Table1[Customer ID],0))</f>
        <v>United States</v>
      </c>
      <c r="I156" t="str">
        <f>INDEX(products!B:B, MATCH($D:$D, products!$A:$A,0))</f>
        <v>Ara</v>
      </c>
      <c r="J156" t="str">
        <f>INDEX(products!C:C, MATCH($D:$D, products!$A:$A,0))</f>
        <v>D</v>
      </c>
      <c r="K156" s="6">
        <f>INDEX(products!D:D, MATCH($D:$D, products!$A:$A,0))</f>
        <v>2.5</v>
      </c>
      <c r="L156" s="8">
        <f>INDEX(products!E:E, MATCH($D:$D, products!$A:$A,0))</f>
        <v>22.884999999999998</v>
      </c>
      <c r="M156" s="8">
        <f t="shared" si="4"/>
        <v>114.42499999999998</v>
      </c>
      <c r="N156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156" t="str">
        <f t="shared" si="5"/>
        <v>Dark</v>
      </c>
    </row>
    <row r="157" spans="1:15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INDEX(Table1[Customer Name], MATCH(OrdersData[[#This Row],[Customer ID]], Table1[Customer ID],0))</f>
        <v>Grete Holborn</v>
      </c>
      <c r="G157" s="2" t="str">
        <f>IF(INDEX(Table1[Email], MATCH(OrdersData[[#This Row],[Customer ID]], Table1[Customer ID],0))=0,"",INDEX(Table1[Email], MATCH(OrdersData[[#This Row],[Customer ID]], Table1[Customer ID],0)))</f>
        <v>gholborn4b@ow.ly</v>
      </c>
      <c r="H157" s="2" t="str">
        <f>INDEX(Table1[Country], MATCH(OrdersData[[#This Row],[Customer ID]], Table1[Customer ID],0))</f>
        <v>United States</v>
      </c>
      <c r="I157" t="str">
        <f>INDEX(products!B:B, MATCH($D:$D, products!$A:$A,0))</f>
        <v>Ara</v>
      </c>
      <c r="J157" t="str">
        <f>INDEX(products!C:C, MATCH($D:$D, products!$A:$A,0))</f>
        <v>M</v>
      </c>
      <c r="K157" s="6">
        <f>INDEX(products!D:D, MATCH($D:$D, products!$A:$A,0))</f>
        <v>2.5</v>
      </c>
      <c r="L157" s="8">
        <f>INDEX(products!E:E, MATCH($D:$D, products!$A:$A,0))</f>
        <v>25.874999999999996</v>
      </c>
      <c r="M157" s="8">
        <f t="shared" si="4"/>
        <v>155.24999999999997</v>
      </c>
      <c r="N157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157" t="str">
        <f t="shared" si="5"/>
        <v>Medium</v>
      </c>
    </row>
    <row r="158" spans="1:15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INDEX(Table1[Customer Name], MATCH(OrdersData[[#This Row],[Customer ID]], Table1[Customer ID],0))</f>
        <v>Fielding Keinrat</v>
      </c>
      <c r="G158" s="2" t="str">
        <f>IF(INDEX(Table1[Email], MATCH(OrdersData[[#This Row],[Customer ID]], Table1[Customer ID],0))=0,"",INDEX(Table1[Email], MATCH(OrdersData[[#This Row],[Customer ID]], Table1[Customer ID],0)))</f>
        <v>fkeinrat4c@dailymail.co.uk</v>
      </c>
      <c r="H158" s="2" t="str">
        <f>INDEX(Table1[Country], MATCH(OrdersData[[#This Row],[Customer ID]], Table1[Customer ID],0))</f>
        <v>United States</v>
      </c>
      <c r="I158" t="str">
        <f>INDEX(products!B:B, MATCH($D:$D, products!$A:$A,0))</f>
        <v>Ara</v>
      </c>
      <c r="J158" t="str">
        <f>INDEX(products!C:C, MATCH($D:$D, products!$A:$A,0))</f>
        <v>M</v>
      </c>
      <c r="K158" s="6">
        <f>INDEX(products!D:D, MATCH($D:$D, products!$A:$A,0))</f>
        <v>2.5</v>
      </c>
      <c r="L158" s="8">
        <f>INDEX(products!E:E, MATCH($D:$D, products!$A:$A,0))</f>
        <v>25.874999999999996</v>
      </c>
      <c r="M158" s="8">
        <f t="shared" si="4"/>
        <v>77.624999999999986</v>
      </c>
      <c r="N158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158" t="str">
        <f t="shared" si="5"/>
        <v>Medium</v>
      </c>
    </row>
    <row r="159" spans="1:15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INDEX(Table1[Customer Name], MATCH(OrdersData[[#This Row],[Customer ID]], Table1[Customer ID],0))</f>
        <v>Paulo Yea</v>
      </c>
      <c r="G159" s="2" t="str">
        <f>IF(INDEX(Table1[Email], MATCH(OrdersData[[#This Row],[Customer ID]], Table1[Customer ID],0))=0,"",INDEX(Table1[Email], MATCH(OrdersData[[#This Row],[Customer ID]], Table1[Customer ID],0)))</f>
        <v>pyea4d@aol.com</v>
      </c>
      <c r="H159" s="2" t="str">
        <f>INDEX(Table1[Country], MATCH(OrdersData[[#This Row],[Customer ID]], Table1[Customer ID],0))</f>
        <v>Ireland</v>
      </c>
      <c r="I159" t="str">
        <f>INDEX(products!B:B, MATCH($D:$D, products!$A:$A,0))</f>
        <v>Rob</v>
      </c>
      <c r="J159" t="str">
        <f>INDEX(products!C:C, MATCH($D:$D, products!$A:$A,0))</f>
        <v>D</v>
      </c>
      <c r="K159" s="6">
        <f>INDEX(products!D:D, MATCH($D:$D, products!$A:$A,0))</f>
        <v>2.5</v>
      </c>
      <c r="L159" s="8">
        <f>INDEX(products!E:E, MATCH($D:$D, products!$A:$A,0))</f>
        <v>20.584999999999997</v>
      </c>
      <c r="M159" s="8">
        <f t="shared" si="4"/>
        <v>61.754999999999995</v>
      </c>
      <c r="N159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159" t="str">
        <f t="shared" si="5"/>
        <v>Dark</v>
      </c>
    </row>
    <row r="160" spans="1:15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INDEX(Table1[Customer Name], MATCH(OrdersData[[#This Row],[Customer ID]], Table1[Customer ID],0))</f>
        <v>Say Risborough</v>
      </c>
      <c r="G160" s="2" t="str">
        <f>IF(INDEX(Table1[Email], MATCH(OrdersData[[#This Row],[Customer ID]], Table1[Customer ID],0))=0,"",INDEX(Table1[Email], MATCH(OrdersData[[#This Row],[Customer ID]], Table1[Customer ID],0)))</f>
        <v/>
      </c>
      <c r="H160" s="2" t="str">
        <f>INDEX(Table1[Country], MATCH(OrdersData[[#This Row],[Customer ID]], Table1[Customer ID],0))</f>
        <v>United States</v>
      </c>
      <c r="I160" t="str">
        <f>INDEX(products!B:B, MATCH($D:$D, products!$A:$A,0))</f>
        <v>Rob</v>
      </c>
      <c r="J160" t="str">
        <f>INDEX(products!C:C, MATCH($D:$D, products!$A:$A,0))</f>
        <v>D</v>
      </c>
      <c r="K160" s="6">
        <f>INDEX(products!D:D, MATCH($D:$D, products!$A:$A,0))</f>
        <v>2.5</v>
      </c>
      <c r="L160" s="8">
        <f>INDEX(products!E:E, MATCH($D:$D, products!$A:$A,0))</f>
        <v>20.584999999999997</v>
      </c>
      <c r="M160" s="8">
        <f t="shared" si="4"/>
        <v>123.50999999999999</v>
      </c>
      <c r="N160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160" t="str">
        <f t="shared" si="5"/>
        <v>Dark</v>
      </c>
    </row>
    <row r="161" spans="1:15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INDEX(Table1[Customer Name], MATCH(OrdersData[[#This Row],[Customer ID]], Table1[Customer ID],0))</f>
        <v>Alexa Sizey</v>
      </c>
      <c r="G161" s="2" t="str">
        <f>IF(INDEX(Table1[Email], MATCH(OrdersData[[#This Row],[Customer ID]], Table1[Customer ID],0))=0,"",INDEX(Table1[Email], MATCH(OrdersData[[#This Row],[Customer ID]], Table1[Customer ID],0)))</f>
        <v/>
      </c>
      <c r="H161" s="2" t="str">
        <f>INDEX(Table1[Country], MATCH(OrdersData[[#This Row],[Customer ID]], Table1[Customer ID],0))</f>
        <v>United States</v>
      </c>
      <c r="I161" t="str">
        <f>INDEX(products!B:B, MATCH($D:$D, products!$A:$A,0))</f>
        <v>Lib</v>
      </c>
      <c r="J161" t="str">
        <f>INDEX(products!C:C, MATCH($D:$D, products!$A:$A,0))</f>
        <v>L</v>
      </c>
      <c r="K161" s="6">
        <f>INDEX(products!D:D, MATCH($D:$D, products!$A:$A,0))</f>
        <v>2.5</v>
      </c>
      <c r="L161" s="8">
        <f>INDEX(products!E:E, MATCH($D:$D, products!$A:$A,0))</f>
        <v>36.454999999999998</v>
      </c>
      <c r="M161" s="8">
        <f t="shared" si="4"/>
        <v>218.73</v>
      </c>
      <c r="N161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161" t="str">
        <f t="shared" si="5"/>
        <v>Light</v>
      </c>
    </row>
    <row r="162" spans="1:15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INDEX(Table1[Customer Name], MATCH(OrdersData[[#This Row],[Customer ID]], Table1[Customer ID],0))</f>
        <v>Kari Swede</v>
      </c>
      <c r="G162" s="2" t="str">
        <f>IF(INDEX(Table1[Email], MATCH(OrdersData[[#This Row],[Customer ID]], Table1[Customer ID],0))=0,"",INDEX(Table1[Email], MATCH(OrdersData[[#This Row],[Customer ID]], Table1[Customer ID],0)))</f>
        <v>kswede4g@addthis.com</v>
      </c>
      <c r="H162" s="2" t="str">
        <f>INDEX(Table1[Country], MATCH(OrdersData[[#This Row],[Customer ID]], Table1[Customer ID],0))</f>
        <v>United States</v>
      </c>
      <c r="I162" t="str">
        <f>INDEX(products!B:B, MATCH($D:$D, products!$A:$A,0))</f>
        <v>Exc</v>
      </c>
      <c r="J162" t="str">
        <f>INDEX(products!C:C, MATCH($D:$D, products!$A:$A,0))</f>
        <v>M</v>
      </c>
      <c r="K162" s="6">
        <f>INDEX(products!D:D, MATCH($D:$D, products!$A:$A,0))</f>
        <v>0.5</v>
      </c>
      <c r="L162" s="8">
        <f>INDEX(products!E:E, MATCH($D:$D, products!$A:$A,0))</f>
        <v>8.25</v>
      </c>
      <c r="M162" s="8">
        <f t="shared" si="4"/>
        <v>33</v>
      </c>
      <c r="N162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62" t="str">
        <f t="shared" si="5"/>
        <v>Medium</v>
      </c>
    </row>
    <row r="163" spans="1:15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INDEX(Table1[Customer Name], MATCH(OrdersData[[#This Row],[Customer ID]], Table1[Customer ID],0))</f>
        <v>Leontine Rubrow</v>
      </c>
      <c r="G163" s="2" t="str">
        <f>IF(INDEX(Table1[Email], MATCH(OrdersData[[#This Row],[Customer ID]], Table1[Customer ID],0))=0,"",INDEX(Table1[Email], MATCH(OrdersData[[#This Row],[Customer ID]], Table1[Customer ID],0)))</f>
        <v>lrubrow4h@microsoft.com</v>
      </c>
      <c r="H163" s="2" t="str">
        <f>INDEX(Table1[Country], MATCH(OrdersData[[#This Row],[Customer ID]], Table1[Customer ID],0))</f>
        <v>United States</v>
      </c>
      <c r="I163" t="str">
        <f>INDEX(products!B:B, MATCH($D:$D, products!$A:$A,0))</f>
        <v>Ara</v>
      </c>
      <c r="J163" t="str">
        <f>INDEX(products!C:C, MATCH($D:$D, products!$A:$A,0))</f>
        <v>L</v>
      </c>
      <c r="K163" s="6">
        <f>INDEX(products!D:D, MATCH($D:$D, products!$A:$A,0))</f>
        <v>0.5</v>
      </c>
      <c r="L163" s="8">
        <f>INDEX(products!E:E, MATCH($D:$D, products!$A:$A,0))</f>
        <v>7.77</v>
      </c>
      <c r="M163" s="8">
        <f t="shared" si="4"/>
        <v>23.31</v>
      </c>
      <c r="N163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163" t="str">
        <f t="shared" si="5"/>
        <v>Light</v>
      </c>
    </row>
    <row r="164" spans="1:15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INDEX(Table1[Customer Name], MATCH(OrdersData[[#This Row],[Customer ID]], Table1[Customer ID],0))</f>
        <v>Dottie Tift</v>
      </c>
      <c r="G164" s="2" t="str">
        <f>IF(INDEX(Table1[Email], MATCH(OrdersData[[#This Row],[Customer ID]], Table1[Customer ID],0))=0,"",INDEX(Table1[Email], MATCH(OrdersData[[#This Row],[Customer ID]], Table1[Customer ID],0)))</f>
        <v>dtift4i@netvibes.com</v>
      </c>
      <c r="H164" s="2" t="str">
        <f>INDEX(Table1[Country], MATCH(OrdersData[[#This Row],[Customer ID]], Table1[Customer ID],0))</f>
        <v>United States</v>
      </c>
      <c r="I164" t="str">
        <f>INDEX(products!B:B, MATCH($D:$D, products!$A:$A,0))</f>
        <v>Exc</v>
      </c>
      <c r="J164" t="str">
        <f>INDEX(products!C:C, MATCH($D:$D, products!$A:$A,0))</f>
        <v>D</v>
      </c>
      <c r="K164" s="6">
        <f>INDEX(products!D:D, MATCH($D:$D, products!$A:$A,0))</f>
        <v>0.5</v>
      </c>
      <c r="L164" s="8">
        <f>INDEX(products!E:E, MATCH($D:$D, products!$A:$A,0))</f>
        <v>7.29</v>
      </c>
      <c r="M164" s="8">
        <f t="shared" si="4"/>
        <v>21.87</v>
      </c>
      <c r="N16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64" t="str">
        <f t="shared" si="5"/>
        <v>Dark</v>
      </c>
    </row>
    <row r="165" spans="1:15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INDEX(Table1[Customer Name], MATCH(OrdersData[[#This Row],[Customer ID]], Table1[Customer ID],0))</f>
        <v>Gerardo Schonfeld</v>
      </c>
      <c r="G165" s="2" t="str">
        <f>IF(INDEX(Table1[Email], MATCH(OrdersData[[#This Row],[Customer ID]], Table1[Customer ID],0))=0,"",INDEX(Table1[Email], MATCH(OrdersData[[#This Row],[Customer ID]], Table1[Customer ID],0)))</f>
        <v>gschonfeld4j@oracle.com</v>
      </c>
      <c r="H165" s="2" t="str">
        <f>INDEX(Table1[Country], MATCH(OrdersData[[#This Row],[Customer ID]], Table1[Customer ID],0))</f>
        <v>United States</v>
      </c>
      <c r="I165" t="str">
        <f>INDEX(products!B:B, MATCH($D:$D, products!$A:$A,0))</f>
        <v>Rob</v>
      </c>
      <c r="J165" t="str">
        <f>INDEX(products!C:C, MATCH($D:$D, products!$A:$A,0))</f>
        <v>D</v>
      </c>
      <c r="K165" s="6">
        <f>INDEX(products!D:D, MATCH($D:$D, products!$A:$A,0))</f>
        <v>0.2</v>
      </c>
      <c r="L165" s="8">
        <f>INDEX(products!E:E, MATCH($D:$D, products!$A:$A,0))</f>
        <v>2.6849999999999996</v>
      </c>
      <c r="M165" s="8">
        <f t="shared" si="4"/>
        <v>16.11</v>
      </c>
      <c r="N165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165" t="str">
        <f t="shared" si="5"/>
        <v>Dark</v>
      </c>
    </row>
    <row r="166" spans="1:15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INDEX(Table1[Customer Name], MATCH(OrdersData[[#This Row],[Customer ID]], Table1[Customer ID],0))</f>
        <v>Claiborne Feye</v>
      </c>
      <c r="G166" s="2" t="str">
        <f>IF(INDEX(Table1[Email], MATCH(OrdersData[[#This Row],[Customer ID]], Table1[Customer ID],0))=0,"",INDEX(Table1[Email], MATCH(OrdersData[[#This Row],[Customer ID]], Table1[Customer ID],0)))</f>
        <v>cfeye4k@google.co.jp</v>
      </c>
      <c r="H166" s="2" t="str">
        <f>INDEX(Table1[Country], MATCH(OrdersData[[#This Row],[Customer ID]], Table1[Customer ID],0))</f>
        <v>Ireland</v>
      </c>
      <c r="I166" t="str">
        <f>INDEX(products!B:B, MATCH($D:$D, products!$A:$A,0))</f>
        <v>Exc</v>
      </c>
      <c r="J166" t="str">
        <f>INDEX(products!C:C, MATCH($D:$D, products!$A:$A,0))</f>
        <v>D</v>
      </c>
      <c r="K166" s="6">
        <f>INDEX(products!D:D, MATCH($D:$D, products!$A:$A,0))</f>
        <v>0.5</v>
      </c>
      <c r="L166" s="8">
        <f>INDEX(products!E:E, MATCH($D:$D, products!$A:$A,0))</f>
        <v>7.29</v>
      </c>
      <c r="M166" s="8">
        <f t="shared" si="4"/>
        <v>29.16</v>
      </c>
      <c r="N166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66" t="str">
        <f t="shared" si="5"/>
        <v>Dark</v>
      </c>
    </row>
    <row r="167" spans="1:15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INDEX(Table1[Customer Name], MATCH(OrdersData[[#This Row],[Customer ID]], Table1[Customer ID],0))</f>
        <v>Mina Elstone</v>
      </c>
      <c r="G167" s="2" t="str">
        <f>IF(INDEX(Table1[Email], MATCH(OrdersData[[#This Row],[Customer ID]], Table1[Customer ID],0))=0,"",INDEX(Table1[Email], MATCH(OrdersData[[#This Row],[Customer ID]], Table1[Customer ID],0)))</f>
        <v/>
      </c>
      <c r="H167" s="2" t="str">
        <f>INDEX(Table1[Country], MATCH(OrdersData[[#This Row],[Customer ID]], Table1[Customer ID],0))</f>
        <v>United States</v>
      </c>
      <c r="I167" t="str">
        <f>INDEX(products!B:B, MATCH($D:$D, products!$A:$A,0))</f>
        <v>Rob</v>
      </c>
      <c r="J167" t="str">
        <f>INDEX(products!C:C, MATCH($D:$D, products!$A:$A,0))</f>
        <v>D</v>
      </c>
      <c r="K167" s="6">
        <f>INDEX(products!D:D, MATCH($D:$D, products!$A:$A,0))</f>
        <v>1</v>
      </c>
      <c r="L167" s="8">
        <f>INDEX(products!E:E, MATCH($D:$D, products!$A:$A,0))</f>
        <v>8.9499999999999993</v>
      </c>
      <c r="M167" s="8">
        <f t="shared" si="4"/>
        <v>53.699999999999996</v>
      </c>
      <c r="N167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167" t="str">
        <f t="shared" si="5"/>
        <v>Dark</v>
      </c>
    </row>
    <row r="168" spans="1:15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INDEX(Table1[Customer Name], MATCH(OrdersData[[#This Row],[Customer ID]], Table1[Customer ID],0))</f>
        <v>Sherman Mewrcik</v>
      </c>
      <c r="G168" s="2" t="str">
        <f>IF(INDEX(Table1[Email], MATCH(OrdersData[[#This Row],[Customer ID]], Table1[Customer ID],0))=0,"",INDEX(Table1[Email], MATCH(OrdersData[[#This Row],[Customer ID]], Table1[Customer ID],0)))</f>
        <v/>
      </c>
      <c r="H168" s="2" t="str">
        <f>INDEX(Table1[Country], MATCH(OrdersData[[#This Row],[Customer ID]], Table1[Customer ID],0))</f>
        <v>United States</v>
      </c>
      <c r="I168" t="str">
        <f>INDEX(products!B:B, MATCH($D:$D, products!$A:$A,0))</f>
        <v>Rob</v>
      </c>
      <c r="J168" t="str">
        <f>INDEX(products!C:C, MATCH($D:$D, products!$A:$A,0))</f>
        <v>D</v>
      </c>
      <c r="K168" s="6">
        <f>INDEX(products!D:D, MATCH($D:$D, products!$A:$A,0))</f>
        <v>0.5</v>
      </c>
      <c r="L168" s="8">
        <f>INDEX(products!E:E, MATCH($D:$D, products!$A:$A,0))</f>
        <v>5.3699999999999992</v>
      </c>
      <c r="M168" s="8">
        <f t="shared" si="4"/>
        <v>26.849999999999994</v>
      </c>
      <c r="N168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168" t="str">
        <f t="shared" si="5"/>
        <v>Dark</v>
      </c>
    </row>
    <row r="169" spans="1:15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INDEX(Table1[Customer Name], MATCH(OrdersData[[#This Row],[Customer ID]], Table1[Customer ID],0))</f>
        <v>Tamarah Fero</v>
      </c>
      <c r="G169" s="2" t="str">
        <f>IF(INDEX(Table1[Email], MATCH(OrdersData[[#This Row],[Customer ID]], Table1[Customer ID],0))=0,"",INDEX(Table1[Email], MATCH(OrdersData[[#This Row],[Customer ID]], Table1[Customer ID],0)))</f>
        <v>tfero4n@comsenz.com</v>
      </c>
      <c r="H169" s="2" t="str">
        <f>INDEX(Table1[Country], MATCH(OrdersData[[#This Row],[Customer ID]], Table1[Customer ID],0))</f>
        <v>United States</v>
      </c>
      <c r="I169" t="str">
        <f>INDEX(products!B:B, MATCH($D:$D, products!$A:$A,0))</f>
        <v>Exc</v>
      </c>
      <c r="J169" t="str">
        <f>INDEX(products!C:C, MATCH($D:$D, products!$A:$A,0))</f>
        <v>M</v>
      </c>
      <c r="K169" s="6">
        <f>INDEX(products!D:D, MATCH($D:$D, products!$A:$A,0))</f>
        <v>0.5</v>
      </c>
      <c r="L169" s="8">
        <f>INDEX(products!E:E, MATCH($D:$D, products!$A:$A,0))</f>
        <v>8.25</v>
      </c>
      <c r="M169" s="8">
        <f t="shared" si="4"/>
        <v>41.25</v>
      </c>
      <c r="N169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69" t="str">
        <f t="shared" si="5"/>
        <v>Medium</v>
      </c>
    </row>
    <row r="170" spans="1:15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INDEX(Table1[Customer Name], MATCH(OrdersData[[#This Row],[Customer ID]], Table1[Customer ID],0))</f>
        <v>Stanislaus Valsler</v>
      </c>
      <c r="G170" s="2" t="str">
        <f>IF(INDEX(Table1[Email], MATCH(OrdersData[[#This Row],[Customer ID]], Table1[Customer ID],0))=0,"",INDEX(Table1[Email], MATCH(OrdersData[[#This Row],[Customer ID]], Table1[Customer ID],0)))</f>
        <v/>
      </c>
      <c r="H170" s="2" t="str">
        <f>INDEX(Table1[Country], MATCH(OrdersData[[#This Row],[Customer ID]], Table1[Customer ID],0))</f>
        <v>Ireland</v>
      </c>
      <c r="I170" t="str">
        <f>INDEX(products!B:B, MATCH($D:$D, products!$A:$A,0))</f>
        <v>Ara</v>
      </c>
      <c r="J170" t="str">
        <f>INDEX(products!C:C, MATCH($D:$D, products!$A:$A,0))</f>
        <v>M</v>
      </c>
      <c r="K170" s="6">
        <f>INDEX(products!D:D, MATCH($D:$D, products!$A:$A,0))</f>
        <v>0.5</v>
      </c>
      <c r="L170" s="8">
        <f>INDEX(products!E:E, MATCH($D:$D, products!$A:$A,0))</f>
        <v>6.75</v>
      </c>
      <c r="M170" s="8">
        <f t="shared" si="4"/>
        <v>40.5</v>
      </c>
      <c r="N170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170" t="str">
        <f t="shared" si="5"/>
        <v>Medium</v>
      </c>
    </row>
    <row r="171" spans="1:15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INDEX(Table1[Customer Name], MATCH(OrdersData[[#This Row],[Customer ID]], Table1[Customer ID],0))</f>
        <v>Felita Dauney</v>
      </c>
      <c r="G171" s="2" t="str">
        <f>IF(INDEX(Table1[Email], MATCH(OrdersData[[#This Row],[Customer ID]], Table1[Customer ID],0))=0,"",INDEX(Table1[Email], MATCH(OrdersData[[#This Row],[Customer ID]], Table1[Customer ID],0)))</f>
        <v>fdauney4p@sphinn.com</v>
      </c>
      <c r="H171" s="2" t="str">
        <f>INDEX(Table1[Country], MATCH(OrdersData[[#This Row],[Customer ID]], Table1[Customer ID],0))</f>
        <v>Ireland</v>
      </c>
      <c r="I171" t="str">
        <f>INDEX(products!B:B, MATCH($D:$D, products!$A:$A,0))</f>
        <v>Rob</v>
      </c>
      <c r="J171" t="str">
        <f>INDEX(products!C:C, MATCH($D:$D, products!$A:$A,0))</f>
        <v>D</v>
      </c>
      <c r="K171" s="6">
        <f>INDEX(products!D:D, MATCH($D:$D, products!$A:$A,0))</f>
        <v>1</v>
      </c>
      <c r="L171" s="8">
        <f>INDEX(products!E:E, MATCH($D:$D, products!$A:$A,0))</f>
        <v>8.9499999999999993</v>
      </c>
      <c r="M171" s="8">
        <f t="shared" si="4"/>
        <v>17.899999999999999</v>
      </c>
      <c r="N171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171" t="str">
        <f t="shared" si="5"/>
        <v>Dark</v>
      </c>
    </row>
    <row r="172" spans="1:15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INDEX(Table1[Customer Name], MATCH(OrdersData[[#This Row],[Customer ID]], Table1[Customer ID],0))</f>
        <v>Serena Earley</v>
      </c>
      <c r="G172" s="2" t="str">
        <f>IF(INDEX(Table1[Email], MATCH(OrdersData[[#This Row],[Customer ID]], Table1[Customer ID],0))=0,"",INDEX(Table1[Email], MATCH(OrdersData[[#This Row],[Customer ID]], Table1[Customer ID],0)))</f>
        <v>searley4q@youku.com</v>
      </c>
      <c r="H172" s="2" t="str">
        <f>INDEX(Table1[Country], MATCH(OrdersData[[#This Row],[Customer ID]], Table1[Customer ID],0))</f>
        <v>United Kingdom</v>
      </c>
      <c r="I172" t="str">
        <f>INDEX(products!B:B, MATCH($D:$D, products!$A:$A,0))</f>
        <v>Exc</v>
      </c>
      <c r="J172" t="str">
        <f>INDEX(products!C:C, MATCH($D:$D, products!$A:$A,0))</f>
        <v>L</v>
      </c>
      <c r="K172" s="6">
        <f>INDEX(products!D:D, MATCH($D:$D, products!$A:$A,0))</f>
        <v>2.5</v>
      </c>
      <c r="L172" s="8">
        <f>INDEX(products!E:E, MATCH($D:$D, products!$A:$A,0))</f>
        <v>34.154999999999994</v>
      </c>
      <c r="M172" s="8">
        <f t="shared" si="4"/>
        <v>68.309999999999988</v>
      </c>
      <c r="N172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72" t="str">
        <f t="shared" si="5"/>
        <v>Light</v>
      </c>
    </row>
    <row r="173" spans="1:15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INDEX(Table1[Customer Name], MATCH(OrdersData[[#This Row],[Customer ID]], Table1[Customer ID],0))</f>
        <v>Minny Chamberlayne</v>
      </c>
      <c r="G173" s="2" t="str">
        <f>IF(INDEX(Table1[Email], MATCH(OrdersData[[#This Row],[Customer ID]], Table1[Customer ID],0))=0,"",INDEX(Table1[Email], MATCH(OrdersData[[#This Row],[Customer ID]], Table1[Customer ID],0)))</f>
        <v>mchamberlayne4r@bigcartel.com</v>
      </c>
      <c r="H173" s="2" t="str">
        <f>INDEX(Table1[Country], MATCH(OrdersData[[#This Row],[Customer ID]], Table1[Customer ID],0))</f>
        <v>United States</v>
      </c>
      <c r="I173" t="str">
        <f>INDEX(products!B:B, MATCH($D:$D, products!$A:$A,0))</f>
        <v>Exc</v>
      </c>
      <c r="J173" t="str">
        <f>INDEX(products!C:C, MATCH($D:$D, products!$A:$A,0))</f>
        <v>M</v>
      </c>
      <c r="K173" s="6">
        <f>INDEX(products!D:D, MATCH($D:$D, products!$A:$A,0))</f>
        <v>2.5</v>
      </c>
      <c r="L173" s="8">
        <f>INDEX(products!E:E, MATCH($D:$D, products!$A:$A,0))</f>
        <v>31.624999999999996</v>
      </c>
      <c r="M173" s="8">
        <f t="shared" si="4"/>
        <v>63.249999999999993</v>
      </c>
      <c r="N173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73" t="str">
        <f t="shared" si="5"/>
        <v>Medium</v>
      </c>
    </row>
    <row r="174" spans="1:15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INDEX(Table1[Customer Name], MATCH(OrdersData[[#This Row],[Customer ID]], Table1[Customer ID],0))</f>
        <v>Bartholemy Flaherty</v>
      </c>
      <c r="G174" s="2" t="str">
        <f>IF(INDEX(Table1[Email], MATCH(OrdersData[[#This Row],[Customer ID]], Table1[Customer ID],0))=0,"",INDEX(Table1[Email], MATCH(OrdersData[[#This Row],[Customer ID]], Table1[Customer ID],0)))</f>
        <v>bflaherty4s@moonfruit.com</v>
      </c>
      <c r="H174" s="2" t="str">
        <f>INDEX(Table1[Country], MATCH(OrdersData[[#This Row],[Customer ID]], Table1[Customer ID],0))</f>
        <v>Ireland</v>
      </c>
      <c r="I174" t="str">
        <f>INDEX(products!B:B, MATCH($D:$D, products!$A:$A,0))</f>
        <v>Exc</v>
      </c>
      <c r="J174" t="str">
        <f>INDEX(products!C:C, MATCH($D:$D, products!$A:$A,0))</f>
        <v>D</v>
      </c>
      <c r="K174" s="6">
        <f>INDEX(products!D:D, MATCH($D:$D, products!$A:$A,0))</f>
        <v>0.5</v>
      </c>
      <c r="L174" s="8">
        <f>INDEX(products!E:E, MATCH($D:$D, products!$A:$A,0))</f>
        <v>7.29</v>
      </c>
      <c r="M174" s="8">
        <f t="shared" si="4"/>
        <v>21.87</v>
      </c>
      <c r="N17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74" t="str">
        <f t="shared" si="5"/>
        <v>Dark</v>
      </c>
    </row>
    <row r="175" spans="1:15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INDEX(Table1[Customer Name], MATCH(OrdersData[[#This Row],[Customer ID]], Table1[Customer ID],0))</f>
        <v>Oran Colbeck</v>
      </c>
      <c r="G175" s="2" t="str">
        <f>IF(INDEX(Table1[Email], MATCH(OrdersData[[#This Row],[Customer ID]], Table1[Customer ID],0))=0,"",INDEX(Table1[Email], MATCH(OrdersData[[#This Row],[Customer ID]], Table1[Customer ID],0)))</f>
        <v>ocolbeck4t@sina.com.cn</v>
      </c>
      <c r="H175" s="2" t="str">
        <f>INDEX(Table1[Country], MATCH(OrdersData[[#This Row],[Customer ID]], Table1[Customer ID],0))</f>
        <v>United States</v>
      </c>
      <c r="I175" t="str">
        <f>INDEX(products!B:B, MATCH($D:$D, products!$A:$A,0))</f>
        <v>Rob</v>
      </c>
      <c r="J175" t="str">
        <f>INDEX(products!C:C, MATCH($D:$D, products!$A:$A,0))</f>
        <v>M</v>
      </c>
      <c r="K175" s="6">
        <f>INDEX(products!D:D, MATCH($D:$D, products!$A:$A,0))</f>
        <v>2.5</v>
      </c>
      <c r="L175" s="8">
        <f>INDEX(products!E:E, MATCH($D:$D, products!$A:$A,0))</f>
        <v>22.884999999999998</v>
      </c>
      <c r="M175" s="8">
        <f t="shared" si="4"/>
        <v>91.539999999999992</v>
      </c>
      <c r="N175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175" t="str">
        <f t="shared" si="5"/>
        <v>Medium</v>
      </c>
    </row>
    <row r="176" spans="1:15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INDEX(Table1[Customer Name], MATCH(OrdersData[[#This Row],[Customer ID]], Table1[Customer ID],0))</f>
        <v>Elysee Sketch</v>
      </c>
      <c r="G176" s="2" t="str">
        <f>IF(INDEX(Table1[Email], MATCH(OrdersData[[#This Row],[Customer ID]], Table1[Customer ID],0))=0,"",INDEX(Table1[Email], MATCH(OrdersData[[#This Row],[Customer ID]], Table1[Customer ID],0)))</f>
        <v/>
      </c>
      <c r="H176" s="2" t="str">
        <f>INDEX(Table1[Country], MATCH(OrdersData[[#This Row],[Customer ID]], Table1[Customer ID],0))</f>
        <v>United States</v>
      </c>
      <c r="I176" t="str">
        <f>INDEX(products!B:B, MATCH($D:$D, products!$A:$A,0))</f>
        <v>Exc</v>
      </c>
      <c r="J176" t="str">
        <f>INDEX(products!C:C, MATCH($D:$D, products!$A:$A,0))</f>
        <v>L</v>
      </c>
      <c r="K176" s="6">
        <f>INDEX(products!D:D, MATCH($D:$D, products!$A:$A,0))</f>
        <v>2.5</v>
      </c>
      <c r="L176" s="8">
        <f>INDEX(products!E:E, MATCH($D:$D, products!$A:$A,0))</f>
        <v>34.154999999999994</v>
      </c>
      <c r="M176" s="8">
        <f t="shared" si="4"/>
        <v>204.92999999999995</v>
      </c>
      <c r="N176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76" t="str">
        <f t="shared" si="5"/>
        <v>Light</v>
      </c>
    </row>
    <row r="177" spans="1:15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INDEX(Table1[Customer Name], MATCH(OrdersData[[#This Row],[Customer ID]], Table1[Customer ID],0))</f>
        <v>Ethelda Hobbing</v>
      </c>
      <c r="G177" s="2" t="str">
        <f>IF(INDEX(Table1[Email], MATCH(OrdersData[[#This Row],[Customer ID]], Table1[Customer ID],0))=0,"",INDEX(Table1[Email], MATCH(OrdersData[[#This Row],[Customer ID]], Table1[Customer ID],0)))</f>
        <v>ehobbing4v@nsw.gov.au</v>
      </c>
      <c r="H177" s="2" t="str">
        <f>INDEX(Table1[Country], MATCH(OrdersData[[#This Row],[Customer ID]], Table1[Customer ID],0))</f>
        <v>United States</v>
      </c>
      <c r="I177" t="str">
        <f>INDEX(products!B:B, MATCH($D:$D, products!$A:$A,0))</f>
        <v>Exc</v>
      </c>
      <c r="J177" t="str">
        <f>INDEX(products!C:C, MATCH($D:$D, products!$A:$A,0))</f>
        <v>M</v>
      </c>
      <c r="K177" s="6">
        <f>INDEX(products!D:D, MATCH($D:$D, products!$A:$A,0))</f>
        <v>2.5</v>
      </c>
      <c r="L177" s="8">
        <f>INDEX(products!E:E, MATCH($D:$D, products!$A:$A,0))</f>
        <v>31.624999999999996</v>
      </c>
      <c r="M177" s="8">
        <f t="shared" si="4"/>
        <v>63.249999999999993</v>
      </c>
      <c r="N177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77" t="str">
        <f t="shared" si="5"/>
        <v>Medium</v>
      </c>
    </row>
    <row r="178" spans="1:15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INDEX(Table1[Customer Name], MATCH(OrdersData[[#This Row],[Customer ID]], Table1[Customer ID],0))</f>
        <v>Odille Thynne</v>
      </c>
      <c r="G178" s="2" t="str">
        <f>IF(INDEX(Table1[Email], MATCH(OrdersData[[#This Row],[Customer ID]], Table1[Customer ID],0))=0,"",INDEX(Table1[Email], MATCH(OrdersData[[#This Row],[Customer ID]], Table1[Customer ID],0)))</f>
        <v>othynne4w@auda.org.au</v>
      </c>
      <c r="H178" s="2" t="str">
        <f>INDEX(Table1[Country], MATCH(OrdersData[[#This Row],[Customer ID]], Table1[Customer ID],0))</f>
        <v>United States</v>
      </c>
      <c r="I178" t="str">
        <f>INDEX(products!B:B, MATCH($D:$D, products!$A:$A,0))</f>
        <v>Exc</v>
      </c>
      <c r="J178" t="str">
        <f>INDEX(products!C:C, MATCH($D:$D, products!$A:$A,0))</f>
        <v>L</v>
      </c>
      <c r="K178" s="6">
        <f>INDEX(products!D:D, MATCH($D:$D, products!$A:$A,0))</f>
        <v>2.5</v>
      </c>
      <c r="L178" s="8">
        <f>INDEX(products!E:E, MATCH($D:$D, products!$A:$A,0))</f>
        <v>34.154999999999994</v>
      </c>
      <c r="M178" s="8">
        <f t="shared" si="4"/>
        <v>34.154999999999994</v>
      </c>
      <c r="N178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78" t="str">
        <f t="shared" si="5"/>
        <v>Light</v>
      </c>
    </row>
    <row r="179" spans="1:15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INDEX(Table1[Customer Name], MATCH(OrdersData[[#This Row],[Customer ID]], Table1[Customer ID],0))</f>
        <v>Emlynne Heining</v>
      </c>
      <c r="G179" s="2" t="str">
        <f>IF(INDEX(Table1[Email], MATCH(OrdersData[[#This Row],[Customer ID]], Table1[Customer ID],0))=0,"",INDEX(Table1[Email], MATCH(OrdersData[[#This Row],[Customer ID]], Table1[Customer ID],0)))</f>
        <v>eheining4x@flickr.com</v>
      </c>
      <c r="H179" s="2" t="str">
        <f>INDEX(Table1[Country], MATCH(OrdersData[[#This Row],[Customer ID]], Table1[Customer ID],0))</f>
        <v>United States</v>
      </c>
      <c r="I179" t="str">
        <f>INDEX(products!B:B, MATCH($D:$D, products!$A:$A,0))</f>
        <v>Rob</v>
      </c>
      <c r="J179" t="str">
        <f>INDEX(products!C:C, MATCH($D:$D, products!$A:$A,0))</f>
        <v>L</v>
      </c>
      <c r="K179" s="6">
        <f>INDEX(products!D:D, MATCH($D:$D, products!$A:$A,0))</f>
        <v>2.5</v>
      </c>
      <c r="L179" s="8">
        <f>INDEX(products!E:E, MATCH($D:$D, products!$A:$A,0))</f>
        <v>27.484999999999996</v>
      </c>
      <c r="M179" s="8">
        <f t="shared" si="4"/>
        <v>109.93999999999998</v>
      </c>
      <c r="N179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179" t="str">
        <f t="shared" si="5"/>
        <v>Light</v>
      </c>
    </row>
    <row r="180" spans="1:15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INDEX(Table1[Customer Name], MATCH(OrdersData[[#This Row],[Customer ID]], Table1[Customer ID],0))</f>
        <v>Katerina Melloi</v>
      </c>
      <c r="G180" s="2" t="str">
        <f>IF(INDEX(Table1[Email], MATCH(OrdersData[[#This Row],[Customer ID]], Table1[Customer ID],0))=0,"",INDEX(Table1[Email], MATCH(OrdersData[[#This Row],[Customer ID]], Table1[Customer ID],0)))</f>
        <v>kmelloi4y@imdb.com</v>
      </c>
      <c r="H180" s="2" t="str">
        <f>INDEX(Table1[Country], MATCH(OrdersData[[#This Row],[Customer ID]], Table1[Customer ID],0))</f>
        <v>United States</v>
      </c>
      <c r="I180" t="str">
        <f>INDEX(products!B:B, MATCH($D:$D, products!$A:$A,0))</f>
        <v>Ara</v>
      </c>
      <c r="J180" t="str">
        <f>INDEX(products!C:C, MATCH($D:$D, products!$A:$A,0))</f>
        <v>L</v>
      </c>
      <c r="K180" s="6">
        <f>INDEX(products!D:D, MATCH($D:$D, products!$A:$A,0))</f>
        <v>1</v>
      </c>
      <c r="L180" s="8">
        <f>INDEX(products!E:E, MATCH($D:$D, products!$A:$A,0))</f>
        <v>12.95</v>
      </c>
      <c r="M180" s="8">
        <f t="shared" si="4"/>
        <v>25.9</v>
      </c>
      <c r="N180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180" t="str">
        <f t="shared" si="5"/>
        <v>Light</v>
      </c>
    </row>
    <row r="181" spans="1:15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INDEX(Table1[Customer Name], MATCH(OrdersData[[#This Row],[Customer ID]], Table1[Customer ID],0))</f>
        <v>Tiffany Scardafield</v>
      </c>
      <c r="G181" s="2" t="str">
        <f>IF(INDEX(Table1[Email], MATCH(OrdersData[[#This Row],[Customer ID]], Table1[Customer ID],0))=0,"",INDEX(Table1[Email], MATCH(OrdersData[[#This Row],[Customer ID]], Table1[Customer ID],0)))</f>
        <v/>
      </c>
      <c r="H181" s="2" t="str">
        <f>INDEX(Table1[Country], MATCH(OrdersData[[#This Row],[Customer ID]], Table1[Customer ID],0))</f>
        <v>Ireland</v>
      </c>
      <c r="I181" t="str">
        <f>INDEX(products!B:B, MATCH($D:$D, products!$A:$A,0))</f>
        <v>Ara</v>
      </c>
      <c r="J181" t="str">
        <f>INDEX(products!C:C, MATCH($D:$D, products!$A:$A,0))</f>
        <v>D</v>
      </c>
      <c r="K181" s="6">
        <f>INDEX(products!D:D, MATCH($D:$D, products!$A:$A,0))</f>
        <v>0.2</v>
      </c>
      <c r="L181" s="8">
        <f>INDEX(products!E:E, MATCH($D:$D, products!$A:$A,0))</f>
        <v>2.9849999999999999</v>
      </c>
      <c r="M181" s="8">
        <f t="shared" si="4"/>
        <v>2.9849999999999999</v>
      </c>
      <c r="N181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181" t="str">
        <f t="shared" si="5"/>
        <v>Dark</v>
      </c>
    </row>
    <row r="182" spans="1:15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INDEX(Table1[Customer Name], MATCH(OrdersData[[#This Row],[Customer ID]], Table1[Customer ID],0))</f>
        <v>Abrahan Mussen</v>
      </c>
      <c r="G182" s="2" t="str">
        <f>IF(INDEX(Table1[Email], MATCH(OrdersData[[#This Row],[Customer ID]], Table1[Customer ID],0))=0,"",INDEX(Table1[Email], MATCH(OrdersData[[#This Row],[Customer ID]], Table1[Customer ID],0)))</f>
        <v>amussen50@51.la</v>
      </c>
      <c r="H182" s="2" t="str">
        <f>INDEX(Table1[Country], MATCH(OrdersData[[#This Row],[Customer ID]], Table1[Customer ID],0))</f>
        <v>United States</v>
      </c>
      <c r="I182" t="str">
        <f>INDEX(products!B:B, MATCH($D:$D, products!$A:$A,0))</f>
        <v>Exc</v>
      </c>
      <c r="J182" t="str">
        <f>INDEX(products!C:C, MATCH($D:$D, products!$A:$A,0))</f>
        <v>L</v>
      </c>
      <c r="K182" s="6">
        <f>INDEX(products!D:D, MATCH($D:$D, products!$A:$A,0))</f>
        <v>0.2</v>
      </c>
      <c r="L182" s="8">
        <f>INDEX(products!E:E, MATCH($D:$D, products!$A:$A,0))</f>
        <v>4.4550000000000001</v>
      </c>
      <c r="M182" s="8">
        <f t="shared" si="4"/>
        <v>22.274999999999999</v>
      </c>
      <c r="N182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82" t="str">
        <f t="shared" si="5"/>
        <v>Light</v>
      </c>
    </row>
    <row r="183" spans="1:15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INDEX(Table1[Customer Name], MATCH(OrdersData[[#This Row],[Customer ID]], Table1[Customer ID],0))</f>
        <v>Abrahan Mussen</v>
      </c>
      <c r="G183" s="2" t="str">
        <f>IF(INDEX(Table1[Email], MATCH(OrdersData[[#This Row],[Customer ID]], Table1[Customer ID],0))=0,"",INDEX(Table1[Email], MATCH(OrdersData[[#This Row],[Customer ID]], Table1[Customer ID],0)))</f>
        <v>amussen50@51.la</v>
      </c>
      <c r="H183" s="2" t="str">
        <f>INDEX(Table1[Country], MATCH(OrdersData[[#This Row],[Customer ID]], Table1[Customer ID],0))</f>
        <v>United States</v>
      </c>
      <c r="I183" t="str">
        <f>INDEX(products!B:B, MATCH($D:$D, products!$A:$A,0))</f>
        <v>Ara</v>
      </c>
      <c r="J183" t="str">
        <f>INDEX(products!C:C, MATCH($D:$D, products!$A:$A,0))</f>
        <v>D</v>
      </c>
      <c r="K183" s="6">
        <f>INDEX(products!D:D, MATCH($D:$D, products!$A:$A,0))</f>
        <v>0.5</v>
      </c>
      <c r="L183" s="8">
        <f>INDEX(products!E:E, MATCH($D:$D, products!$A:$A,0))</f>
        <v>5.97</v>
      </c>
      <c r="M183" s="8">
        <f t="shared" si="4"/>
        <v>29.849999999999998</v>
      </c>
      <c r="N183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183" t="str">
        <f t="shared" si="5"/>
        <v>Dark</v>
      </c>
    </row>
    <row r="184" spans="1:15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INDEX(Table1[Customer Name], MATCH(OrdersData[[#This Row],[Customer ID]], Table1[Customer ID],0))</f>
        <v>Anny Mundford</v>
      </c>
      <c r="G184" s="2" t="str">
        <f>IF(INDEX(Table1[Email], MATCH(OrdersData[[#This Row],[Customer ID]], Table1[Customer ID],0))=0,"",INDEX(Table1[Email], MATCH(OrdersData[[#This Row],[Customer ID]], Table1[Customer ID],0)))</f>
        <v>amundford52@nbcnews.com</v>
      </c>
      <c r="H184" s="2" t="str">
        <f>INDEX(Table1[Country], MATCH(OrdersData[[#This Row],[Customer ID]], Table1[Customer ID],0))</f>
        <v>United States</v>
      </c>
      <c r="I184" t="str">
        <f>INDEX(products!B:B, MATCH($D:$D, products!$A:$A,0))</f>
        <v>Rob</v>
      </c>
      <c r="J184" t="str">
        <f>INDEX(products!C:C, MATCH($D:$D, products!$A:$A,0))</f>
        <v>D</v>
      </c>
      <c r="K184" s="6">
        <f>INDEX(products!D:D, MATCH($D:$D, products!$A:$A,0))</f>
        <v>0.5</v>
      </c>
      <c r="L184" s="8">
        <f>INDEX(products!E:E, MATCH($D:$D, products!$A:$A,0))</f>
        <v>5.3699999999999992</v>
      </c>
      <c r="M184" s="8">
        <f t="shared" si="4"/>
        <v>32.22</v>
      </c>
      <c r="N184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184" t="str">
        <f t="shared" si="5"/>
        <v>Dark</v>
      </c>
    </row>
    <row r="185" spans="1:15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INDEX(Table1[Customer Name], MATCH(OrdersData[[#This Row],[Customer ID]], Table1[Customer ID],0))</f>
        <v>Tory Walas</v>
      </c>
      <c r="G185" s="2" t="str">
        <f>IF(INDEX(Table1[Email], MATCH(OrdersData[[#This Row],[Customer ID]], Table1[Customer ID],0))=0,"",INDEX(Table1[Email], MATCH(OrdersData[[#This Row],[Customer ID]], Table1[Customer ID],0)))</f>
        <v>twalas53@google.ca</v>
      </c>
      <c r="H185" s="2" t="str">
        <f>INDEX(Table1[Country], MATCH(OrdersData[[#This Row],[Customer ID]], Table1[Customer ID],0))</f>
        <v>United States</v>
      </c>
      <c r="I185" t="str">
        <f>INDEX(products!B:B, MATCH($D:$D, products!$A:$A,0))</f>
        <v>Exc</v>
      </c>
      <c r="J185" t="str">
        <f>INDEX(products!C:C, MATCH($D:$D, products!$A:$A,0))</f>
        <v>M</v>
      </c>
      <c r="K185" s="6">
        <f>INDEX(products!D:D, MATCH($D:$D, products!$A:$A,0))</f>
        <v>0.2</v>
      </c>
      <c r="L185" s="8">
        <f>INDEX(products!E:E, MATCH($D:$D, products!$A:$A,0))</f>
        <v>4.125</v>
      </c>
      <c r="M185" s="8">
        <f t="shared" si="4"/>
        <v>8.25</v>
      </c>
      <c r="N185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85" t="str">
        <f t="shared" si="5"/>
        <v>Medium</v>
      </c>
    </row>
    <row r="186" spans="1:15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INDEX(Table1[Customer Name], MATCH(OrdersData[[#This Row],[Customer ID]], Table1[Customer ID],0))</f>
        <v>Isa Blazewicz</v>
      </c>
      <c r="G186" s="2" t="str">
        <f>IF(INDEX(Table1[Email], MATCH(OrdersData[[#This Row],[Customer ID]], Table1[Customer ID],0))=0,"",INDEX(Table1[Email], MATCH(OrdersData[[#This Row],[Customer ID]], Table1[Customer ID],0)))</f>
        <v>iblazewicz54@thetimes.co.uk</v>
      </c>
      <c r="H186" s="2" t="str">
        <f>INDEX(Table1[Country], MATCH(OrdersData[[#This Row],[Customer ID]], Table1[Customer ID],0))</f>
        <v>United States</v>
      </c>
      <c r="I186" t="str">
        <f>INDEX(products!B:B, MATCH($D:$D, products!$A:$A,0))</f>
        <v>Ara</v>
      </c>
      <c r="J186" t="str">
        <f>INDEX(products!C:C, MATCH($D:$D, products!$A:$A,0))</f>
        <v>L</v>
      </c>
      <c r="K186" s="6">
        <f>INDEX(products!D:D, MATCH($D:$D, products!$A:$A,0))</f>
        <v>0.5</v>
      </c>
      <c r="L186" s="8">
        <f>INDEX(products!E:E, MATCH($D:$D, products!$A:$A,0))</f>
        <v>7.77</v>
      </c>
      <c r="M186" s="8">
        <f t="shared" si="4"/>
        <v>31.08</v>
      </c>
      <c r="N186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186" t="str">
        <f t="shared" si="5"/>
        <v>Light</v>
      </c>
    </row>
    <row r="187" spans="1:15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INDEX(Table1[Customer Name], MATCH(OrdersData[[#This Row],[Customer ID]], Table1[Customer ID],0))</f>
        <v>Angie Rizzetti</v>
      </c>
      <c r="G187" s="2" t="str">
        <f>IF(INDEX(Table1[Email], MATCH(OrdersData[[#This Row],[Customer ID]], Table1[Customer ID],0))=0,"",INDEX(Table1[Email], MATCH(OrdersData[[#This Row],[Customer ID]], Table1[Customer ID],0)))</f>
        <v>arizzetti55@naver.com</v>
      </c>
      <c r="H187" s="2" t="str">
        <f>INDEX(Table1[Country], MATCH(OrdersData[[#This Row],[Customer ID]], Table1[Customer ID],0))</f>
        <v>United States</v>
      </c>
      <c r="I187" t="str">
        <f>INDEX(products!B:B, MATCH($D:$D, products!$A:$A,0))</f>
        <v>Exc</v>
      </c>
      <c r="J187" t="str">
        <f>INDEX(products!C:C, MATCH($D:$D, products!$A:$A,0))</f>
        <v>D</v>
      </c>
      <c r="K187" s="6">
        <f>INDEX(products!D:D, MATCH($D:$D, products!$A:$A,0))</f>
        <v>0.5</v>
      </c>
      <c r="L187" s="8">
        <f>INDEX(products!E:E, MATCH($D:$D, products!$A:$A,0))</f>
        <v>7.29</v>
      </c>
      <c r="M187" s="8">
        <f t="shared" si="4"/>
        <v>36.450000000000003</v>
      </c>
      <c r="N187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87" t="str">
        <f t="shared" si="5"/>
        <v>Dark</v>
      </c>
    </row>
    <row r="188" spans="1:15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INDEX(Table1[Customer Name], MATCH(OrdersData[[#This Row],[Customer ID]], Table1[Customer ID],0))</f>
        <v>Mord Meriet</v>
      </c>
      <c r="G188" s="2" t="str">
        <f>IF(INDEX(Table1[Email], MATCH(OrdersData[[#This Row],[Customer ID]], Table1[Customer ID],0))=0,"",INDEX(Table1[Email], MATCH(OrdersData[[#This Row],[Customer ID]], Table1[Customer ID],0)))</f>
        <v>mmeriet56@noaa.gov</v>
      </c>
      <c r="H188" s="2" t="str">
        <f>INDEX(Table1[Country], MATCH(OrdersData[[#This Row],[Customer ID]], Table1[Customer ID],0))</f>
        <v>United States</v>
      </c>
      <c r="I188" t="str">
        <f>INDEX(products!B:B, MATCH($D:$D, products!$A:$A,0))</f>
        <v>Rob</v>
      </c>
      <c r="J188" t="str">
        <f>INDEX(products!C:C, MATCH($D:$D, products!$A:$A,0))</f>
        <v>M</v>
      </c>
      <c r="K188" s="6">
        <f>INDEX(products!D:D, MATCH($D:$D, products!$A:$A,0))</f>
        <v>2.5</v>
      </c>
      <c r="L188" s="8">
        <f>INDEX(products!E:E, MATCH($D:$D, products!$A:$A,0))</f>
        <v>22.884999999999998</v>
      </c>
      <c r="M188" s="8">
        <f t="shared" si="4"/>
        <v>68.655000000000001</v>
      </c>
      <c r="N188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188" t="str">
        <f t="shared" si="5"/>
        <v>Medium</v>
      </c>
    </row>
    <row r="189" spans="1:15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INDEX(Table1[Customer Name], MATCH(OrdersData[[#This Row],[Customer ID]], Table1[Customer ID],0))</f>
        <v>Lawrence Pratt</v>
      </c>
      <c r="G189" s="2" t="str">
        <f>IF(INDEX(Table1[Email], MATCH(OrdersData[[#This Row],[Customer ID]], Table1[Customer ID],0))=0,"",INDEX(Table1[Email], MATCH(OrdersData[[#This Row],[Customer ID]], Table1[Customer ID],0)))</f>
        <v>lpratt57@netvibes.com</v>
      </c>
      <c r="H189" s="2" t="str">
        <f>INDEX(Table1[Country], MATCH(OrdersData[[#This Row],[Customer ID]], Table1[Customer ID],0))</f>
        <v>United States</v>
      </c>
      <c r="I189" t="str">
        <f>INDEX(products!B:B, MATCH($D:$D, products!$A:$A,0))</f>
        <v>Lib</v>
      </c>
      <c r="J189" t="str">
        <f>INDEX(products!C:C, MATCH($D:$D, products!$A:$A,0))</f>
        <v>M</v>
      </c>
      <c r="K189" s="6">
        <f>INDEX(products!D:D, MATCH($D:$D, products!$A:$A,0))</f>
        <v>0.5</v>
      </c>
      <c r="L189" s="8">
        <f>INDEX(products!E:E, MATCH($D:$D, products!$A:$A,0))</f>
        <v>8.73</v>
      </c>
      <c r="M189" s="8">
        <f t="shared" si="4"/>
        <v>43.650000000000006</v>
      </c>
      <c r="N189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189" t="str">
        <f t="shared" si="5"/>
        <v>Medium</v>
      </c>
    </row>
    <row r="190" spans="1:15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INDEX(Table1[Customer Name], MATCH(OrdersData[[#This Row],[Customer ID]], Table1[Customer ID],0))</f>
        <v>Astrix Kitchingham</v>
      </c>
      <c r="G190" s="2" t="str">
        <f>IF(INDEX(Table1[Email], MATCH(OrdersData[[#This Row],[Customer ID]], Table1[Customer ID],0))=0,"",INDEX(Table1[Email], MATCH(OrdersData[[#This Row],[Customer ID]], Table1[Customer ID],0)))</f>
        <v>akitchingham58@com.com</v>
      </c>
      <c r="H190" s="2" t="str">
        <f>INDEX(Table1[Country], MATCH(OrdersData[[#This Row],[Customer ID]], Table1[Customer ID],0))</f>
        <v>United States</v>
      </c>
      <c r="I190" t="str">
        <f>INDEX(products!B:B, MATCH($D:$D, products!$A:$A,0))</f>
        <v>Exc</v>
      </c>
      <c r="J190" t="str">
        <f>INDEX(products!C:C, MATCH($D:$D, products!$A:$A,0))</f>
        <v>L</v>
      </c>
      <c r="K190" s="6">
        <f>INDEX(products!D:D, MATCH($D:$D, products!$A:$A,0))</f>
        <v>0.2</v>
      </c>
      <c r="L190" s="8">
        <f>INDEX(products!E:E, MATCH($D:$D, products!$A:$A,0))</f>
        <v>4.4550000000000001</v>
      </c>
      <c r="M190" s="8">
        <f t="shared" si="4"/>
        <v>4.4550000000000001</v>
      </c>
      <c r="N190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90" t="str">
        <f t="shared" si="5"/>
        <v>Light</v>
      </c>
    </row>
    <row r="191" spans="1:15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INDEX(Table1[Customer Name], MATCH(OrdersData[[#This Row],[Customer ID]], Table1[Customer ID],0))</f>
        <v>Burnard Bartholin</v>
      </c>
      <c r="G191" s="2" t="str">
        <f>IF(INDEX(Table1[Email], MATCH(OrdersData[[#This Row],[Customer ID]], Table1[Customer ID],0))=0,"",INDEX(Table1[Email], MATCH(OrdersData[[#This Row],[Customer ID]], Table1[Customer ID],0)))</f>
        <v>bbartholin59@xinhuanet.com</v>
      </c>
      <c r="H191" s="2" t="str">
        <f>INDEX(Table1[Country], MATCH(OrdersData[[#This Row],[Customer ID]], Table1[Customer ID],0))</f>
        <v>United States</v>
      </c>
      <c r="I191" t="str">
        <f>INDEX(products!B:B, MATCH($D:$D, products!$A:$A,0))</f>
        <v>Lib</v>
      </c>
      <c r="J191" t="str">
        <f>INDEX(products!C:C, MATCH($D:$D, products!$A:$A,0))</f>
        <v>M</v>
      </c>
      <c r="K191" s="6">
        <f>INDEX(products!D:D, MATCH($D:$D, products!$A:$A,0))</f>
        <v>1</v>
      </c>
      <c r="L191" s="8">
        <f>INDEX(products!E:E, MATCH($D:$D, products!$A:$A,0))</f>
        <v>14.55</v>
      </c>
      <c r="M191" s="8">
        <f t="shared" si="4"/>
        <v>43.650000000000006</v>
      </c>
      <c r="N191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191" t="str">
        <f t="shared" si="5"/>
        <v>Medium</v>
      </c>
    </row>
    <row r="192" spans="1:15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INDEX(Table1[Customer Name], MATCH(OrdersData[[#This Row],[Customer ID]], Table1[Customer ID],0))</f>
        <v>Madelene Prinn</v>
      </c>
      <c r="G192" s="2" t="str">
        <f>IF(INDEX(Table1[Email], MATCH(OrdersData[[#This Row],[Customer ID]], Table1[Customer ID],0))=0,"",INDEX(Table1[Email], MATCH(OrdersData[[#This Row],[Customer ID]], Table1[Customer ID],0)))</f>
        <v>mprinn5a@usa.gov</v>
      </c>
      <c r="H192" s="2" t="str">
        <f>INDEX(Table1[Country], MATCH(OrdersData[[#This Row],[Customer ID]], Table1[Customer ID],0))</f>
        <v>United States</v>
      </c>
      <c r="I192" t="str">
        <f>INDEX(products!B:B, MATCH($D:$D, products!$A:$A,0))</f>
        <v>Lib</v>
      </c>
      <c r="J192" t="str">
        <f>INDEX(products!C:C, MATCH($D:$D, products!$A:$A,0))</f>
        <v>M</v>
      </c>
      <c r="K192" s="6">
        <f>INDEX(products!D:D, MATCH($D:$D, products!$A:$A,0))</f>
        <v>2.5</v>
      </c>
      <c r="L192" s="8">
        <f>INDEX(products!E:E, MATCH($D:$D, products!$A:$A,0))</f>
        <v>33.464999999999996</v>
      </c>
      <c r="M192" s="8">
        <f t="shared" si="4"/>
        <v>33.464999999999996</v>
      </c>
      <c r="N192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192" t="str">
        <f t="shared" si="5"/>
        <v>Medium</v>
      </c>
    </row>
    <row r="193" spans="1:15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INDEX(Table1[Customer Name], MATCH(OrdersData[[#This Row],[Customer ID]], Table1[Customer ID],0))</f>
        <v>Alisun Baudino</v>
      </c>
      <c r="G193" s="2" t="str">
        <f>IF(INDEX(Table1[Email], MATCH(OrdersData[[#This Row],[Customer ID]], Table1[Customer ID],0))=0,"",INDEX(Table1[Email], MATCH(OrdersData[[#This Row],[Customer ID]], Table1[Customer ID],0)))</f>
        <v>abaudino5b@netvibes.com</v>
      </c>
      <c r="H193" s="2" t="str">
        <f>INDEX(Table1[Country], MATCH(OrdersData[[#This Row],[Customer ID]], Table1[Customer ID],0))</f>
        <v>United States</v>
      </c>
      <c r="I193" t="str">
        <f>INDEX(products!B:B, MATCH($D:$D, products!$A:$A,0))</f>
        <v>Lib</v>
      </c>
      <c r="J193" t="str">
        <f>INDEX(products!C:C, MATCH($D:$D, products!$A:$A,0))</f>
        <v>D</v>
      </c>
      <c r="K193" s="6">
        <f>INDEX(products!D:D, MATCH($D:$D, products!$A:$A,0))</f>
        <v>0.2</v>
      </c>
      <c r="L193" s="8">
        <f>INDEX(products!E:E, MATCH($D:$D, products!$A:$A,0))</f>
        <v>3.8849999999999998</v>
      </c>
      <c r="M193" s="8">
        <f t="shared" si="4"/>
        <v>19.424999999999997</v>
      </c>
      <c r="N193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193" t="str">
        <f t="shared" si="5"/>
        <v>Dark</v>
      </c>
    </row>
    <row r="194" spans="1:15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INDEX(Table1[Customer Name], MATCH(OrdersData[[#This Row],[Customer ID]], Table1[Customer ID],0))</f>
        <v>Philipa Petrushanko</v>
      </c>
      <c r="G194" s="2" t="str">
        <f>IF(INDEX(Table1[Email], MATCH(OrdersData[[#This Row],[Customer ID]], Table1[Customer ID],0))=0,"",INDEX(Table1[Email], MATCH(OrdersData[[#This Row],[Customer ID]], Table1[Customer ID],0)))</f>
        <v>ppetrushanko5c@blinklist.com</v>
      </c>
      <c r="H194" s="2" t="str">
        <f>INDEX(Table1[Country], MATCH(OrdersData[[#This Row],[Customer ID]], Table1[Customer ID],0))</f>
        <v>Ireland</v>
      </c>
      <c r="I194" t="str">
        <f>INDEX(products!B:B, MATCH($D:$D, products!$A:$A,0))</f>
        <v>Exc</v>
      </c>
      <c r="J194" t="str">
        <f>INDEX(products!C:C, MATCH($D:$D, products!$A:$A,0))</f>
        <v>D</v>
      </c>
      <c r="K194" s="6">
        <f>INDEX(products!D:D, MATCH($D:$D, products!$A:$A,0))</f>
        <v>1</v>
      </c>
      <c r="L194" s="8">
        <f>INDEX(products!E:E, MATCH($D:$D, products!$A:$A,0))</f>
        <v>12.15</v>
      </c>
      <c r="M194" s="8">
        <f t="shared" ref="M194:M257" si="6">L:L*E:E</f>
        <v>72.900000000000006</v>
      </c>
      <c r="N19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94" t="str">
        <f t="shared" ref="O194:O257" si="7">IF(J:J="M","Medium",IF(J:J="L","Light",IF(J:J="D","Dark","")))</f>
        <v>Dark</v>
      </c>
    </row>
    <row r="195" spans="1:15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INDEX(Table1[Customer Name], MATCH(OrdersData[[#This Row],[Customer ID]], Table1[Customer ID],0))</f>
        <v>Kimberli Mustchin</v>
      </c>
      <c r="G195" s="2" t="str">
        <f>IF(INDEX(Table1[Email], MATCH(OrdersData[[#This Row],[Customer ID]], Table1[Customer ID],0))=0,"",INDEX(Table1[Email], MATCH(OrdersData[[#This Row],[Customer ID]], Table1[Customer ID],0)))</f>
        <v/>
      </c>
      <c r="H195" s="2" t="str">
        <f>INDEX(Table1[Country], MATCH(OrdersData[[#This Row],[Customer ID]], Table1[Customer ID],0))</f>
        <v>United States</v>
      </c>
      <c r="I195" t="str">
        <f>INDEX(products!B:B, MATCH($D:$D, products!$A:$A,0))</f>
        <v>Exc</v>
      </c>
      <c r="J195" t="str">
        <f>INDEX(products!C:C, MATCH($D:$D, products!$A:$A,0))</f>
        <v>L</v>
      </c>
      <c r="K195" s="6">
        <f>INDEX(products!D:D, MATCH($D:$D, products!$A:$A,0))</f>
        <v>1</v>
      </c>
      <c r="L195" s="8">
        <f>INDEX(products!E:E, MATCH($D:$D, products!$A:$A,0))</f>
        <v>14.85</v>
      </c>
      <c r="M195" s="8">
        <f t="shared" si="6"/>
        <v>44.55</v>
      </c>
      <c r="N195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95" t="str">
        <f t="shared" si="7"/>
        <v>Light</v>
      </c>
    </row>
    <row r="196" spans="1:15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INDEX(Table1[Customer Name], MATCH(OrdersData[[#This Row],[Customer ID]], Table1[Customer ID],0))</f>
        <v>Emlynne Laird</v>
      </c>
      <c r="G196" s="2" t="str">
        <f>IF(INDEX(Table1[Email], MATCH(OrdersData[[#This Row],[Customer ID]], Table1[Customer ID],0))=0,"",INDEX(Table1[Email], MATCH(OrdersData[[#This Row],[Customer ID]], Table1[Customer ID],0)))</f>
        <v>elaird5e@bing.com</v>
      </c>
      <c r="H196" s="2" t="str">
        <f>INDEX(Table1[Country], MATCH(OrdersData[[#This Row],[Customer ID]], Table1[Customer ID],0))</f>
        <v>United States</v>
      </c>
      <c r="I196" t="str">
        <f>INDEX(products!B:B, MATCH($D:$D, products!$A:$A,0))</f>
        <v>Exc</v>
      </c>
      <c r="J196" t="str">
        <f>INDEX(products!C:C, MATCH($D:$D, products!$A:$A,0))</f>
        <v>D</v>
      </c>
      <c r="K196" s="6">
        <f>INDEX(products!D:D, MATCH($D:$D, products!$A:$A,0))</f>
        <v>0.5</v>
      </c>
      <c r="L196" s="8">
        <f>INDEX(products!E:E, MATCH($D:$D, products!$A:$A,0))</f>
        <v>7.29</v>
      </c>
      <c r="M196" s="8">
        <f t="shared" si="6"/>
        <v>36.450000000000003</v>
      </c>
      <c r="N196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96" t="str">
        <f t="shared" si="7"/>
        <v>Dark</v>
      </c>
    </row>
    <row r="197" spans="1:15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INDEX(Table1[Customer Name], MATCH(OrdersData[[#This Row],[Customer ID]], Table1[Customer ID],0))</f>
        <v>Marlena Howsden</v>
      </c>
      <c r="G197" s="2" t="str">
        <f>IF(INDEX(Table1[Email], MATCH(OrdersData[[#This Row],[Customer ID]], Table1[Customer ID],0))=0,"",INDEX(Table1[Email], MATCH(OrdersData[[#This Row],[Customer ID]], Table1[Customer ID],0)))</f>
        <v>mhowsden5f@infoseek.co.jp</v>
      </c>
      <c r="H197" s="2" t="str">
        <f>INDEX(Table1[Country], MATCH(OrdersData[[#This Row],[Customer ID]], Table1[Customer ID],0))</f>
        <v>United States</v>
      </c>
      <c r="I197" t="str">
        <f>INDEX(products!B:B, MATCH($D:$D, products!$A:$A,0))</f>
        <v>Ara</v>
      </c>
      <c r="J197" t="str">
        <f>INDEX(products!C:C, MATCH($D:$D, products!$A:$A,0))</f>
        <v>L</v>
      </c>
      <c r="K197" s="6">
        <f>INDEX(products!D:D, MATCH($D:$D, products!$A:$A,0))</f>
        <v>1</v>
      </c>
      <c r="L197" s="8">
        <f>INDEX(products!E:E, MATCH($D:$D, products!$A:$A,0))</f>
        <v>12.95</v>
      </c>
      <c r="M197" s="8">
        <f t="shared" si="6"/>
        <v>38.849999999999994</v>
      </c>
      <c r="N197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197" t="str">
        <f t="shared" si="7"/>
        <v>Light</v>
      </c>
    </row>
    <row r="198" spans="1:15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INDEX(Table1[Customer Name], MATCH(OrdersData[[#This Row],[Customer ID]], Table1[Customer ID],0))</f>
        <v>Nealson Cuttler</v>
      </c>
      <c r="G198" s="2" t="str">
        <f>IF(INDEX(Table1[Email], MATCH(OrdersData[[#This Row],[Customer ID]], Table1[Customer ID],0))=0,"",INDEX(Table1[Email], MATCH(OrdersData[[#This Row],[Customer ID]], Table1[Customer ID],0)))</f>
        <v>ncuttler5g@parallels.com</v>
      </c>
      <c r="H198" s="2" t="str">
        <f>INDEX(Table1[Country], MATCH(OrdersData[[#This Row],[Customer ID]], Table1[Customer ID],0))</f>
        <v>United States</v>
      </c>
      <c r="I198" t="str">
        <f>INDEX(products!B:B, MATCH($D:$D, products!$A:$A,0))</f>
        <v>Exc</v>
      </c>
      <c r="J198" t="str">
        <f>INDEX(products!C:C, MATCH($D:$D, products!$A:$A,0))</f>
        <v>L</v>
      </c>
      <c r="K198" s="6">
        <f>INDEX(products!D:D, MATCH($D:$D, products!$A:$A,0))</f>
        <v>0.5</v>
      </c>
      <c r="L198" s="8">
        <f>INDEX(products!E:E, MATCH($D:$D, products!$A:$A,0))</f>
        <v>8.91</v>
      </c>
      <c r="M198" s="8">
        <f t="shared" si="6"/>
        <v>53.46</v>
      </c>
      <c r="N198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98" t="str">
        <f t="shared" si="7"/>
        <v>Light</v>
      </c>
    </row>
    <row r="199" spans="1:15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INDEX(Table1[Customer Name], MATCH(OrdersData[[#This Row],[Customer ID]], Table1[Customer ID],0))</f>
        <v>Nealson Cuttler</v>
      </c>
      <c r="G199" s="2" t="str">
        <f>IF(INDEX(Table1[Email], MATCH(OrdersData[[#This Row],[Customer ID]], Table1[Customer ID],0))=0,"",INDEX(Table1[Email], MATCH(OrdersData[[#This Row],[Customer ID]], Table1[Customer ID],0)))</f>
        <v>ncuttler5g@parallels.com</v>
      </c>
      <c r="H199" s="2" t="str">
        <f>INDEX(Table1[Country], MATCH(OrdersData[[#This Row],[Customer ID]], Table1[Customer ID],0))</f>
        <v>United States</v>
      </c>
      <c r="I199" t="str">
        <f>INDEX(products!B:B, MATCH($D:$D, products!$A:$A,0))</f>
        <v>Lib</v>
      </c>
      <c r="J199" t="str">
        <f>INDEX(products!C:C, MATCH($D:$D, products!$A:$A,0))</f>
        <v>D</v>
      </c>
      <c r="K199" s="6">
        <f>INDEX(products!D:D, MATCH($D:$D, products!$A:$A,0))</f>
        <v>2.5</v>
      </c>
      <c r="L199" s="8">
        <f>INDEX(products!E:E, MATCH($D:$D, products!$A:$A,0))</f>
        <v>29.784999999999997</v>
      </c>
      <c r="M199" s="8">
        <f t="shared" si="6"/>
        <v>59.569999999999993</v>
      </c>
      <c r="N199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199" t="str">
        <f t="shared" si="7"/>
        <v>Dark</v>
      </c>
    </row>
    <row r="200" spans="1:15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INDEX(Table1[Customer Name], MATCH(OrdersData[[#This Row],[Customer ID]], Table1[Customer ID],0))</f>
        <v>Nealson Cuttler</v>
      </c>
      <c r="G200" s="2" t="str">
        <f>IF(INDEX(Table1[Email], MATCH(OrdersData[[#This Row],[Customer ID]], Table1[Customer ID],0))=0,"",INDEX(Table1[Email], MATCH(OrdersData[[#This Row],[Customer ID]], Table1[Customer ID],0)))</f>
        <v>ncuttler5g@parallels.com</v>
      </c>
      <c r="H200" s="2" t="str">
        <f>INDEX(Table1[Country], MATCH(OrdersData[[#This Row],[Customer ID]], Table1[Customer ID],0))</f>
        <v>United States</v>
      </c>
      <c r="I200" t="str">
        <f>INDEX(products!B:B, MATCH($D:$D, products!$A:$A,0))</f>
        <v>Lib</v>
      </c>
      <c r="J200" t="str">
        <f>INDEX(products!C:C, MATCH($D:$D, products!$A:$A,0))</f>
        <v>D</v>
      </c>
      <c r="K200" s="6">
        <f>INDEX(products!D:D, MATCH($D:$D, products!$A:$A,0))</f>
        <v>2.5</v>
      </c>
      <c r="L200" s="8">
        <f>INDEX(products!E:E, MATCH($D:$D, products!$A:$A,0))</f>
        <v>29.784999999999997</v>
      </c>
      <c r="M200" s="8">
        <f t="shared" si="6"/>
        <v>89.35499999999999</v>
      </c>
      <c r="N200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200" t="str">
        <f t="shared" si="7"/>
        <v>Dark</v>
      </c>
    </row>
    <row r="201" spans="1:15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INDEX(Table1[Customer Name], MATCH(OrdersData[[#This Row],[Customer ID]], Table1[Customer ID],0))</f>
        <v>Nealson Cuttler</v>
      </c>
      <c r="G201" s="2" t="str">
        <f>IF(INDEX(Table1[Email], MATCH(OrdersData[[#This Row],[Customer ID]], Table1[Customer ID],0))=0,"",INDEX(Table1[Email], MATCH(OrdersData[[#This Row],[Customer ID]], Table1[Customer ID],0)))</f>
        <v>ncuttler5g@parallels.com</v>
      </c>
      <c r="H201" s="2" t="str">
        <f>INDEX(Table1[Country], MATCH(OrdersData[[#This Row],[Customer ID]], Table1[Customer ID],0))</f>
        <v>United States</v>
      </c>
      <c r="I201" t="str">
        <f>INDEX(products!B:B, MATCH($D:$D, products!$A:$A,0))</f>
        <v>Lib</v>
      </c>
      <c r="J201" t="str">
        <f>INDEX(products!C:C, MATCH($D:$D, products!$A:$A,0))</f>
        <v>L</v>
      </c>
      <c r="K201" s="6">
        <f>INDEX(products!D:D, MATCH($D:$D, products!$A:$A,0))</f>
        <v>0.5</v>
      </c>
      <c r="L201" s="8">
        <f>INDEX(products!E:E, MATCH($D:$D, products!$A:$A,0))</f>
        <v>9.51</v>
      </c>
      <c r="M201" s="8">
        <f t="shared" si="6"/>
        <v>38.04</v>
      </c>
      <c r="N201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201" t="str">
        <f t="shared" si="7"/>
        <v>Light</v>
      </c>
    </row>
    <row r="202" spans="1:15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INDEX(Table1[Customer Name], MATCH(OrdersData[[#This Row],[Customer ID]], Table1[Customer ID],0))</f>
        <v>Nealson Cuttler</v>
      </c>
      <c r="G202" s="2" t="str">
        <f>IF(INDEX(Table1[Email], MATCH(OrdersData[[#This Row],[Customer ID]], Table1[Customer ID],0))=0,"",INDEX(Table1[Email], MATCH(OrdersData[[#This Row],[Customer ID]], Table1[Customer ID],0)))</f>
        <v>ncuttler5g@parallels.com</v>
      </c>
      <c r="H202" s="2" t="str">
        <f>INDEX(Table1[Country], MATCH(OrdersData[[#This Row],[Customer ID]], Table1[Customer ID],0))</f>
        <v>United States</v>
      </c>
      <c r="I202" t="str">
        <f>INDEX(products!B:B, MATCH($D:$D, products!$A:$A,0))</f>
        <v>Exc</v>
      </c>
      <c r="J202" t="str">
        <f>INDEX(products!C:C, MATCH($D:$D, products!$A:$A,0))</f>
        <v>M</v>
      </c>
      <c r="K202" s="6">
        <f>INDEX(products!D:D, MATCH($D:$D, products!$A:$A,0))</f>
        <v>1</v>
      </c>
      <c r="L202" s="8">
        <f>INDEX(products!E:E, MATCH($D:$D, products!$A:$A,0))</f>
        <v>13.75</v>
      </c>
      <c r="M202" s="8">
        <f t="shared" si="6"/>
        <v>41.25</v>
      </c>
      <c r="N202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202" t="str">
        <f t="shared" si="7"/>
        <v>Medium</v>
      </c>
    </row>
    <row r="203" spans="1:15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INDEX(Table1[Customer Name], MATCH(OrdersData[[#This Row],[Customer ID]], Table1[Customer ID],0))</f>
        <v>Adriana Lazarus</v>
      </c>
      <c r="G203" s="2" t="str">
        <f>IF(INDEX(Table1[Email], MATCH(OrdersData[[#This Row],[Customer ID]], Table1[Customer ID],0))=0,"",INDEX(Table1[Email], MATCH(OrdersData[[#This Row],[Customer ID]], Table1[Customer ID],0)))</f>
        <v/>
      </c>
      <c r="H203" s="2" t="str">
        <f>INDEX(Table1[Country], MATCH(OrdersData[[#This Row],[Customer ID]], Table1[Customer ID],0))</f>
        <v>United States</v>
      </c>
      <c r="I203" t="str">
        <f>INDEX(products!B:B, MATCH($D:$D, products!$A:$A,0))</f>
        <v>Lib</v>
      </c>
      <c r="J203" t="str">
        <f>INDEX(products!C:C, MATCH($D:$D, products!$A:$A,0))</f>
        <v>L</v>
      </c>
      <c r="K203" s="6">
        <f>INDEX(products!D:D, MATCH($D:$D, products!$A:$A,0))</f>
        <v>0.5</v>
      </c>
      <c r="L203" s="8">
        <f>INDEX(products!E:E, MATCH($D:$D, products!$A:$A,0))</f>
        <v>9.51</v>
      </c>
      <c r="M203" s="8">
        <f t="shared" si="6"/>
        <v>57.06</v>
      </c>
      <c r="N203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203" t="str">
        <f t="shared" si="7"/>
        <v>Light</v>
      </c>
    </row>
    <row r="204" spans="1:15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INDEX(Table1[Customer Name], MATCH(OrdersData[[#This Row],[Customer ID]], Table1[Customer ID],0))</f>
        <v>Tallie felip</v>
      </c>
      <c r="G204" s="2" t="str">
        <f>IF(INDEX(Table1[Email], MATCH(OrdersData[[#This Row],[Customer ID]], Table1[Customer ID],0))=0,"",INDEX(Table1[Email], MATCH(OrdersData[[#This Row],[Customer ID]], Table1[Customer ID],0)))</f>
        <v>tfelip5m@typepad.com</v>
      </c>
      <c r="H204" s="2" t="str">
        <f>INDEX(Table1[Country], MATCH(OrdersData[[#This Row],[Customer ID]], Table1[Customer ID],0))</f>
        <v>United States</v>
      </c>
      <c r="I204" t="str">
        <f>INDEX(products!B:B, MATCH($D:$D, products!$A:$A,0))</f>
        <v>Lib</v>
      </c>
      <c r="J204" t="str">
        <f>INDEX(products!C:C, MATCH($D:$D, products!$A:$A,0))</f>
        <v>D</v>
      </c>
      <c r="K204" s="6">
        <f>INDEX(products!D:D, MATCH($D:$D, products!$A:$A,0))</f>
        <v>2.5</v>
      </c>
      <c r="L204" s="8">
        <f>INDEX(products!E:E, MATCH($D:$D, products!$A:$A,0))</f>
        <v>29.784999999999997</v>
      </c>
      <c r="M204" s="8">
        <f t="shared" si="6"/>
        <v>178.70999999999998</v>
      </c>
      <c r="N204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204" t="str">
        <f t="shared" si="7"/>
        <v>Dark</v>
      </c>
    </row>
    <row r="205" spans="1:15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INDEX(Table1[Customer Name], MATCH(OrdersData[[#This Row],[Customer ID]], Table1[Customer ID],0))</f>
        <v>Vanna Le - Count</v>
      </c>
      <c r="G205" s="2" t="str">
        <f>IF(INDEX(Table1[Email], MATCH(OrdersData[[#This Row],[Customer ID]], Table1[Customer ID],0))=0,"",INDEX(Table1[Email], MATCH(OrdersData[[#This Row],[Customer ID]], Table1[Customer ID],0)))</f>
        <v>vle5n@disqus.com</v>
      </c>
      <c r="H205" s="2" t="str">
        <f>INDEX(Table1[Country], MATCH(OrdersData[[#This Row],[Customer ID]], Table1[Customer ID],0))</f>
        <v>United States</v>
      </c>
      <c r="I205" t="str">
        <f>INDEX(products!B:B, MATCH($D:$D, products!$A:$A,0))</f>
        <v>Lib</v>
      </c>
      <c r="J205" t="str">
        <f>INDEX(products!C:C, MATCH($D:$D, products!$A:$A,0))</f>
        <v>L</v>
      </c>
      <c r="K205" s="6">
        <f>INDEX(products!D:D, MATCH($D:$D, products!$A:$A,0))</f>
        <v>0.2</v>
      </c>
      <c r="L205" s="8">
        <f>INDEX(products!E:E, MATCH($D:$D, products!$A:$A,0))</f>
        <v>4.7549999999999999</v>
      </c>
      <c r="M205" s="8">
        <f t="shared" si="6"/>
        <v>4.7549999999999999</v>
      </c>
      <c r="N205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205" t="str">
        <f t="shared" si="7"/>
        <v>Light</v>
      </c>
    </row>
    <row r="206" spans="1:15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INDEX(Table1[Customer Name], MATCH(OrdersData[[#This Row],[Customer ID]], Table1[Customer ID],0))</f>
        <v>Sarette Ducarel</v>
      </c>
      <c r="G206" s="2" t="str">
        <f>IF(INDEX(Table1[Email], MATCH(OrdersData[[#This Row],[Customer ID]], Table1[Customer ID],0))=0,"",INDEX(Table1[Email], MATCH(OrdersData[[#This Row],[Customer ID]], Table1[Customer ID],0)))</f>
        <v/>
      </c>
      <c r="H206" s="2" t="str">
        <f>INDEX(Table1[Country], MATCH(OrdersData[[#This Row],[Customer ID]], Table1[Customer ID],0))</f>
        <v>United States</v>
      </c>
      <c r="I206" t="str">
        <f>INDEX(products!B:B, MATCH($D:$D, products!$A:$A,0))</f>
        <v>Exc</v>
      </c>
      <c r="J206" t="str">
        <f>INDEX(products!C:C, MATCH($D:$D, products!$A:$A,0))</f>
        <v>M</v>
      </c>
      <c r="K206" s="6">
        <f>INDEX(products!D:D, MATCH($D:$D, products!$A:$A,0))</f>
        <v>1</v>
      </c>
      <c r="L206" s="8">
        <f>INDEX(products!E:E, MATCH($D:$D, products!$A:$A,0))</f>
        <v>13.75</v>
      </c>
      <c r="M206" s="8">
        <f t="shared" si="6"/>
        <v>82.5</v>
      </c>
      <c r="N206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206" t="str">
        <f t="shared" si="7"/>
        <v>Medium</v>
      </c>
    </row>
    <row r="207" spans="1:15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INDEX(Table1[Customer Name], MATCH(OrdersData[[#This Row],[Customer ID]], Table1[Customer ID],0))</f>
        <v>Kendra Glison</v>
      </c>
      <c r="G207" s="2" t="str">
        <f>IF(INDEX(Table1[Email], MATCH(OrdersData[[#This Row],[Customer ID]], Table1[Customer ID],0))=0,"",INDEX(Table1[Email], MATCH(OrdersData[[#This Row],[Customer ID]], Table1[Customer ID],0)))</f>
        <v/>
      </c>
      <c r="H207" s="2" t="str">
        <f>INDEX(Table1[Country], MATCH(OrdersData[[#This Row],[Customer ID]], Table1[Customer ID],0))</f>
        <v>United States</v>
      </c>
      <c r="I207" t="str">
        <f>INDEX(products!B:B, MATCH($D:$D, products!$A:$A,0))</f>
        <v>Rob</v>
      </c>
      <c r="J207" t="str">
        <f>INDEX(products!C:C, MATCH($D:$D, products!$A:$A,0))</f>
        <v>D</v>
      </c>
      <c r="K207" s="6">
        <f>INDEX(products!D:D, MATCH($D:$D, products!$A:$A,0))</f>
        <v>0.2</v>
      </c>
      <c r="L207" s="8">
        <f>INDEX(products!E:E, MATCH($D:$D, products!$A:$A,0))</f>
        <v>2.6849999999999996</v>
      </c>
      <c r="M207" s="8">
        <f t="shared" si="6"/>
        <v>8.0549999999999997</v>
      </c>
      <c r="N207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207" t="str">
        <f t="shared" si="7"/>
        <v>Dark</v>
      </c>
    </row>
    <row r="208" spans="1:15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INDEX(Table1[Customer Name], MATCH(OrdersData[[#This Row],[Customer ID]], Table1[Customer ID],0))</f>
        <v>Nertie Poolman</v>
      </c>
      <c r="G208" s="2" t="str">
        <f>IF(INDEX(Table1[Email], MATCH(OrdersData[[#This Row],[Customer ID]], Table1[Customer ID],0))=0,"",INDEX(Table1[Email], MATCH(OrdersData[[#This Row],[Customer ID]], Table1[Customer ID],0)))</f>
        <v>npoolman5q@howstuffworks.com</v>
      </c>
      <c r="H208" s="2" t="str">
        <f>INDEX(Table1[Country], MATCH(OrdersData[[#This Row],[Customer ID]], Table1[Customer ID],0))</f>
        <v>United States</v>
      </c>
      <c r="I208" t="str">
        <f>INDEX(products!B:B, MATCH($D:$D, products!$A:$A,0))</f>
        <v>Ara</v>
      </c>
      <c r="J208" t="str">
        <f>INDEX(products!C:C, MATCH($D:$D, products!$A:$A,0))</f>
        <v>M</v>
      </c>
      <c r="K208" s="6">
        <f>INDEX(products!D:D, MATCH($D:$D, products!$A:$A,0))</f>
        <v>1</v>
      </c>
      <c r="L208" s="8">
        <f>INDEX(products!E:E, MATCH($D:$D, products!$A:$A,0))</f>
        <v>11.25</v>
      </c>
      <c r="M208" s="8">
        <f t="shared" si="6"/>
        <v>22.5</v>
      </c>
      <c r="N208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208" t="str">
        <f t="shared" si="7"/>
        <v>Medium</v>
      </c>
    </row>
    <row r="209" spans="1:15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INDEX(Table1[Customer Name], MATCH(OrdersData[[#This Row],[Customer ID]], Table1[Customer ID],0))</f>
        <v>Orbadiah Duny</v>
      </c>
      <c r="G209" s="2" t="str">
        <f>IF(INDEX(Table1[Email], MATCH(OrdersData[[#This Row],[Customer ID]], Table1[Customer ID],0))=0,"",INDEX(Table1[Email], MATCH(OrdersData[[#This Row],[Customer ID]], Table1[Customer ID],0)))</f>
        <v>oduny5r@constantcontact.com</v>
      </c>
      <c r="H209" s="2" t="str">
        <f>INDEX(Table1[Country], MATCH(OrdersData[[#This Row],[Customer ID]], Table1[Customer ID],0))</f>
        <v>United States</v>
      </c>
      <c r="I209" t="str">
        <f>INDEX(products!B:B, MATCH($D:$D, products!$A:$A,0))</f>
        <v>Ara</v>
      </c>
      <c r="J209" t="str">
        <f>INDEX(products!C:C, MATCH($D:$D, products!$A:$A,0))</f>
        <v>M</v>
      </c>
      <c r="K209" s="6">
        <f>INDEX(products!D:D, MATCH($D:$D, products!$A:$A,0))</f>
        <v>0.5</v>
      </c>
      <c r="L209" s="8">
        <f>INDEX(products!E:E, MATCH($D:$D, products!$A:$A,0))</f>
        <v>6.75</v>
      </c>
      <c r="M209" s="8">
        <f t="shared" si="6"/>
        <v>40.5</v>
      </c>
      <c r="N209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209" t="str">
        <f t="shared" si="7"/>
        <v>Medium</v>
      </c>
    </row>
    <row r="210" spans="1:15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INDEX(Table1[Customer Name], MATCH(OrdersData[[#This Row],[Customer ID]], Table1[Customer ID],0))</f>
        <v>Constance Halfhide</v>
      </c>
      <c r="G210" s="2" t="str">
        <f>IF(INDEX(Table1[Email], MATCH(OrdersData[[#This Row],[Customer ID]], Table1[Customer ID],0))=0,"",INDEX(Table1[Email], MATCH(OrdersData[[#This Row],[Customer ID]], Table1[Customer ID],0)))</f>
        <v>chalfhide5s@google.ru</v>
      </c>
      <c r="H210" s="2" t="str">
        <f>INDEX(Table1[Country], MATCH(OrdersData[[#This Row],[Customer ID]], Table1[Customer ID],0))</f>
        <v>Ireland</v>
      </c>
      <c r="I210" t="str">
        <f>INDEX(products!B:B, MATCH($D:$D, products!$A:$A,0))</f>
        <v>Exc</v>
      </c>
      <c r="J210" t="str">
        <f>INDEX(products!C:C, MATCH($D:$D, products!$A:$A,0))</f>
        <v>D</v>
      </c>
      <c r="K210" s="6">
        <f>INDEX(products!D:D, MATCH($D:$D, products!$A:$A,0))</f>
        <v>0.5</v>
      </c>
      <c r="L210" s="8">
        <f>INDEX(products!E:E, MATCH($D:$D, products!$A:$A,0))</f>
        <v>7.29</v>
      </c>
      <c r="M210" s="8">
        <f t="shared" si="6"/>
        <v>29.16</v>
      </c>
      <c r="N210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210" t="str">
        <f t="shared" si="7"/>
        <v>Dark</v>
      </c>
    </row>
    <row r="211" spans="1:15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INDEX(Table1[Customer Name], MATCH(OrdersData[[#This Row],[Customer ID]], Table1[Customer ID],0))</f>
        <v>Fransisco Malecky</v>
      </c>
      <c r="G211" s="2" t="str">
        <f>IF(INDEX(Table1[Email], MATCH(OrdersData[[#This Row],[Customer ID]], Table1[Customer ID],0))=0,"",INDEX(Table1[Email], MATCH(OrdersData[[#This Row],[Customer ID]], Table1[Customer ID],0)))</f>
        <v>fmalecky5t@list-manage.com</v>
      </c>
      <c r="H211" s="2" t="str">
        <f>INDEX(Table1[Country], MATCH(OrdersData[[#This Row],[Customer ID]], Table1[Customer ID],0))</f>
        <v>United Kingdom</v>
      </c>
      <c r="I211" t="str">
        <f>INDEX(products!B:B, MATCH($D:$D, products!$A:$A,0))</f>
        <v>Ara</v>
      </c>
      <c r="J211" t="str">
        <f>INDEX(products!C:C, MATCH($D:$D, products!$A:$A,0))</f>
        <v>M</v>
      </c>
      <c r="K211" s="6">
        <f>INDEX(products!D:D, MATCH($D:$D, products!$A:$A,0))</f>
        <v>0.5</v>
      </c>
      <c r="L211" s="8">
        <f>INDEX(products!E:E, MATCH($D:$D, products!$A:$A,0))</f>
        <v>6.75</v>
      </c>
      <c r="M211" s="8">
        <f t="shared" si="6"/>
        <v>6.75</v>
      </c>
      <c r="N211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211" t="str">
        <f t="shared" si="7"/>
        <v>Medium</v>
      </c>
    </row>
    <row r="212" spans="1:15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INDEX(Table1[Customer Name], MATCH(OrdersData[[#This Row],[Customer ID]], Table1[Customer ID],0))</f>
        <v>Anselma Attwater</v>
      </c>
      <c r="G212" s="2" t="str">
        <f>IF(INDEX(Table1[Email], MATCH(OrdersData[[#This Row],[Customer ID]], Table1[Customer ID],0))=0,"",INDEX(Table1[Email], MATCH(OrdersData[[#This Row],[Customer ID]], Table1[Customer ID],0)))</f>
        <v>aattwater5u@wikia.com</v>
      </c>
      <c r="H212" s="2" t="str">
        <f>INDEX(Table1[Country], MATCH(OrdersData[[#This Row],[Customer ID]], Table1[Customer ID],0))</f>
        <v>United States</v>
      </c>
      <c r="I212" t="str">
        <f>INDEX(products!B:B, MATCH($D:$D, products!$A:$A,0))</f>
        <v>Lib</v>
      </c>
      <c r="J212" t="str">
        <f>INDEX(products!C:C, MATCH($D:$D, products!$A:$A,0))</f>
        <v>D</v>
      </c>
      <c r="K212" s="6">
        <f>INDEX(products!D:D, MATCH($D:$D, products!$A:$A,0))</f>
        <v>1</v>
      </c>
      <c r="L212" s="8">
        <f>INDEX(products!E:E, MATCH($D:$D, products!$A:$A,0))</f>
        <v>12.95</v>
      </c>
      <c r="M212" s="8">
        <f t="shared" si="6"/>
        <v>51.8</v>
      </c>
      <c r="N212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212" t="str">
        <f t="shared" si="7"/>
        <v>Dark</v>
      </c>
    </row>
    <row r="213" spans="1:15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INDEX(Table1[Customer Name], MATCH(OrdersData[[#This Row],[Customer ID]], Table1[Customer ID],0))</f>
        <v>Minette Whellans</v>
      </c>
      <c r="G213" s="2" t="str">
        <f>IF(INDEX(Table1[Email], MATCH(OrdersData[[#This Row],[Customer ID]], Table1[Customer ID],0))=0,"",INDEX(Table1[Email], MATCH(OrdersData[[#This Row],[Customer ID]], Table1[Customer ID],0)))</f>
        <v>mwhellans5v@mapquest.com</v>
      </c>
      <c r="H213" s="2" t="str">
        <f>INDEX(Table1[Country], MATCH(OrdersData[[#This Row],[Customer ID]], Table1[Customer ID],0))</f>
        <v>United States</v>
      </c>
      <c r="I213" t="str">
        <f>INDEX(products!B:B, MATCH($D:$D, products!$A:$A,0))</f>
        <v>Exc</v>
      </c>
      <c r="J213" t="str">
        <f>INDEX(products!C:C, MATCH($D:$D, products!$A:$A,0))</f>
        <v>L</v>
      </c>
      <c r="K213" s="6">
        <f>INDEX(products!D:D, MATCH($D:$D, products!$A:$A,0))</f>
        <v>0.5</v>
      </c>
      <c r="L213" s="8">
        <f>INDEX(products!E:E, MATCH($D:$D, products!$A:$A,0))</f>
        <v>8.91</v>
      </c>
      <c r="M213" s="8">
        <f t="shared" si="6"/>
        <v>53.46</v>
      </c>
      <c r="N213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213" t="str">
        <f t="shared" si="7"/>
        <v>Light</v>
      </c>
    </row>
    <row r="214" spans="1:15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INDEX(Table1[Customer Name], MATCH(OrdersData[[#This Row],[Customer ID]], Table1[Customer ID],0))</f>
        <v>Dael Camilletti</v>
      </c>
      <c r="G214" s="2" t="str">
        <f>IF(INDEX(Table1[Email], MATCH(OrdersData[[#This Row],[Customer ID]], Table1[Customer ID],0))=0,"",INDEX(Table1[Email], MATCH(OrdersData[[#This Row],[Customer ID]], Table1[Customer ID],0)))</f>
        <v>dcamilletti5w@businesswire.com</v>
      </c>
      <c r="H214" s="2" t="str">
        <f>INDEX(Table1[Country], MATCH(OrdersData[[#This Row],[Customer ID]], Table1[Customer ID],0))</f>
        <v>United States</v>
      </c>
      <c r="I214" t="str">
        <f>INDEX(products!B:B, MATCH($D:$D, products!$A:$A,0))</f>
        <v>Exc</v>
      </c>
      <c r="J214" t="str">
        <f>INDEX(products!C:C, MATCH($D:$D, products!$A:$A,0))</f>
        <v>D</v>
      </c>
      <c r="K214" s="6">
        <f>INDEX(products!D:D, MATCH($D:$D, products!$A:$A,0))</f>
        <v>0.2</v>
      </c>
      <c r="L214" s="8">
        <f>INDEX(products!E:E, MATCH($D:$D, products!$A:$A,0))</f>
        <v>3.645</v>
      </c>
      <c r="M214" s="8">
        <f t="shared" si="6"/>
        <v>14.58</v>
      </c>
      <c r="N21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214" t="str">
        <f t="shared" si="7"/>
        <v>Dark</v>
      </c>
    </row>
    <row r="215" spans="1:15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INDEX(Table1[Customer Name], MATCH(OrdersData[[#This Row],[Customer ID]], Table1[Customer ID],0))</f>
        <v>Emiline Galgey</v>
      </c>
      <c r="G215" s="2" t="str">
        <f>IF(INDEX(Table1[Email], MATCH(OrdersData[[#This Row],[Customer ID]], Table1[Customer ID],0))=0,"",INDEX(Table1[Email], MATCH(OrdersData[[#This Row],[Customer ID]], Table1[Customer ID],0)))</f>
        <v>egalgey5x@wufoo.com</v>
      </c>
      <c r="H215" s="2" t="str">
        <f>INDEX(Table1[Country], MATCH(OrdersData[[#This Row],[Customer ID]], Table1[Customer ID],0))</f>
        <v>United States</v>
      </c>
      <c r="I215" t="str">
        <f>INDEX(products!B:B, MATCH($D:$D, products!$A:$A,0))</f>
        <v>Rob</v>
      </c>
      <c r="J215" t="str">
        <f>INDEX(products!C:C, MATCH($D:$D, products!$A:$A,0))</f>
        <v>D</v>
      </c>
      <c r="K215" s="6">
        <f>INDEX(products!D:D, MATCH($D:$D, products!$A:$A,0))</f>
        <v>2.5</v>
      </c>
      <c r="L215" s="8">
        <f>INDEX(products!E:E, MATCH($D:$D, products!$A:$A,0))</f>
        <v>20.584999999999997</v>
      </c>
      <c r="M215" s="8">
        <f t="shared" si="6"/>
        <v>20.584999999999997</v>
      </c>
      <c r="N215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215" t="str">
        <f t="shared" si="7"/>
        <v>Dark</v>
      </c>
    </row>
    <row r="216" spans="1:15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INDEX(Table1[Customer Name], MATCH(OrdersData[[#This Row],[Customer ID]], Table1[Customer ID],0))</f>
        <v>Murdock Hame</v>
      </c>
      <c r="G216" s="2" t="str">
        <f>IF(INDEX(Table1[Email], MATCH(OrdersData[[#This Row],[Customer ID]], Table1[Customer ID],0))=0,"",INDEX(Table1[Email], MATCH(OrdersData[[#This Row],[Customer ID]], Table1[Customer ID],0)))</f>
        <v>mhame5y@newsvine.com</v>
      </c>
      <c r="H216" s="2" t="str">
        <f>INDEX(Table1[Country], MATCH(OrdersData[[#This Row],[Customer ID]], Table1[Customer ID],0))</f>
        <v>Ireland</v>
      </c>
      <c r="I216" t="str">
        <f>INDEX(products!B:B, MATCH($D:$D, products!$A:$A,0))</f>
        <v>Lib</v>
      </c>
      <c r="J216" t="str">
        <f>INDEX(products!C:C, MATCH($D:$D, products!$A:$A,0))</f>
        <v>L</v>
      </c>
      <c r="K216" s="6">
        <f>INDEX(products!D:D, MATCH($D:$D, products!$A:$A,0))</f>
        <v>1</v>
      </c>
      <c r="L216" s="8">
        <f>INDEX(products!E:E, MATCH($D:$D, products!$A:$A,0))</f>
        <v>15.85</v>
      </c>
      <c r="M216" s="8">
        <f t="shared" si="6"/>
        <v>31.7</v>
      </c>
      <c r="N216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216" t="str">
        <f t="shared" si="7"/>
        <v>Light</v>
      </c>
    </row>
    <row r="217" spans="1:15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INDEX(Table1[Customer Name], MATCH(OrdersData[[#This Row],[Customer ID]], Table1[Customer ID],0))</f>
        <v>Ilka Gurnee</v>
      </c>
      <c r="G217" s="2" t="str">
        <f>IF(INDEX(Table1[Email], MATCH(OrdersData[[#This Row],[Customer ID]], Table1[Customer ID],0))=0,"",INDEX(Table1[Email], MATCH(OrdersData[[#This Row],[Customer ID]], Table1[Customer ID],0)))</f>
        <v>igurnee5z@usnews.com</v>
      </c>
      <c r="H217" s="2" t="str">
        <f>INDEX(Table1[Country], MATCH(OrdersData[[#This Row],[Customer ID]], Table1[Customer ID],0))</f>
        <v>United States</v>
      </c>
      <c r="I217" t="str">
        <f>INDEX(products!B:B, MATCH($D:$D, products!$A:$A,0))</f>
        <v>Lib</v>
      </c>
      <c r="J217" t="str">
        <f>INDEX(products!C:C, MATCH($D:$D, products!$A:$A,0))</f>
        <v>D</v>
      </c>
      <c r="K217" s="6">
        <f>INDEX(products!D:D, MATCH($D:$D, products!$A:$A,0))</f>
        <v>0.2</v>
      </c>
      <c r="L217" s="8">
        <f>INDEX(products!E:E, MATCH($D:$D, products!$A:$A,0))</f>
        <v>3.8849999999999998</v>
      </c>
      <c r="M217" s="8">
        <f t="shared" si="6"/>
        <v>23.31</v>
      </c>
      <c r="N217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217" t="str">
        <f t="shared" si="7"/>
        <v>Dark</v>
      </c>
    </row>
    <row r="218" spans="1:15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INDEX(Table1[Customer Name], MATCH(OrdersData[[#This Row],[Customer ID]], Table1[Customer ID],0))</f>
        <v>Alfy Snowding</v>
      </c>
      <c r="G218" s="2" t="str">
        <f>IF(INDEX(Table1[Email], MATCH(OrdersData[[#This Row],[Customer ID]], Table1[Customer ID],0))=0,"",INDEX(Table1[Email], MATCH(OrdersData[[#This Row],[Customer ID]], Table1[Customer ID],0)))</f>
        <v>asnowding60@comsenz.com</v>
      </c>
      <c r="H218" s="2" t="str">
        <f>INDEX(Table1[Country], MATCH(OrdersData[[#This Row],[Customer ID]], Table1[Customer ID],0))</f>
        <v>United States</v>
      </c>
      <c r="I218" t="str">
        <f>INDEX(products!B:B, MATCH($D:$D, products!$A:$A,0))</f>
        <v>Lib</v>
      </c>
      <c r="J218" t="str">
        <f>INDEX(products!C:C, MATCH($D:$D, products!$A:$A,0))</f>
        <v>M</v>
      </c>
      <c r="K218" s="6">
        <f>INDEX(products!D:D, MATCH($D:$D, products!$A:$A,0))</f>
        <v>1</v>
      </c>
      <c r="L218" s="8">
        <f>INDEX(products!E:E, MATCH($D:$D, products!$A:$A,0))</f>
        <v>14.55</v>
      </c>
      <c r="M218" s="8">
        <f t="shared" si="6"/>
        <v>58.2</v>
      </c>
      <c r="N218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218" t="str">
        <f t="shared" si="7"/>
        <v>Medium</v>
      </c>
    </row>
    <row r="219" spans="1:15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INDEX(Table1[Customer Name], MATCH(OrdersData[[#This Row],[Customer ID]], Table1[Customer ID],0))</f>
        <v>Godfry Poinsett</v>
      </c>
      <c r="G219" s="2" t="str">
        <f>IF(INDEX(Table1[Email], MATCH(OrdersData[[#This Row],[Customer ID]], Table1[Customer ID],0))=0,"",INDEX(Table1[Email], MATCH(OrdersData[[#This Row],[Customer ID]], Table1[Customer ID],0)))</f>
        <v>gpoinsett61@berkeley.edu</v>
      </c>
      <c r="H219" s="2" t="str">
        <f>INDEX(Table1[Country], MATCH(OrdersData[[#This Row],[Customer ID]], Table1[Customer ID],0))</f>
        <v>United States</v>
      </c>
      <c r="I219" t="str">
        <f>INDEX(products!B:B, MATCH($D:$D, products!$A:$A,0))</f>
        <v>Exc</v>
      </c>
      <c r="J219" t="str">
        <f>INDEX(products!C:C, MATCH($D:$D, products!$A:$A,0))</f>
        <v>L</v>
      </c>
      <c r="K219" s="6">
        <f>INDEX(products!D:D, MATCH($D:$D, products!$A:$A,0))</f>
        <v>0.5</v>
      </c>
      <c r="L219" s="8">
        <f>INDEX(products!E:E, MATCH($D:$D, products!$A:$A,0))</f>
        <v>8.91</v>
      </c>
      <c r="M219" s="8">
        <f t="shared" si="6"/>
        <v>35.64</v>
      </c>
      <c r="N219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219" t="str">
        <f t="shared" si="7"/>
        <v>Light</v>
      </c>
    </row>
    <row r="220" spans="1:15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INDEX(Table1[Customer Name], MATCH(OrdersData[[#This Row],[Customer ID]], Table1[Customer ID],0))</f>
        <v>Rem Furman</v>
      </c>
      <c r="G220" s="2" t="str">
        <f>IF(INDEX(Table1[Email], MATCH(OrdersData[[#This Row],[Customer ID]], Table1[Customer ID],0))=0,"",INDEX(Table1[Email], MATCH(OrdersData[[#This Row],[Customer ID]], Table1[Customer ID],0)))</f>
        <v>rfurman62@t.co</v>
      </c>
      <c r="H220" s="2" t="str">
        <f>INDEX(Table1[Country], MATCH(OrdersData[[#This Row],[Customer ID]], Table1[Customer ID],0))</f>
        <v>Ireland</v>
      </c>
      <c r="I220" t="str">
        <f>INDEX(products!B:B, MATCH($D:$D, products!$A:$A,0))</f>
        <v>Ara</v>
      </c>
      <c r="J220" t="str">
        <f>INDEX(products!C:C, MATCH($D:$D, products!$A:$A,0))</f>
        <v>M</v>
      </c>
      <c r="K220" s="6">
        <f>INDEX(products!D:D, MATCH($D:$D, products!$A:$A,0))</f>
        <v>1</v>
      </c>
      <c r="L220" s="8">
        <f>INDEX(products!E:E, MATCH($D:$D, products!$A:$A,0))</f>
        <v>11.25</v>
      </c>
      <c r="M220" s="8">
        <f t="shared" si="6"/>
        <v>56.25</v>
      </c>
      <c r="N220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220" t="str">
        <f t="shared" si="7"/>
        <v>Medium</v>
      </c>
    </row>
    <row r="221" spans="1:15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INDEX(Table1[Customer Name], MATCH(OrdersData[[#This Row],[Customer ID]], Table1[Customer ID],0))</f>
        <v>Charis Crosier</v>
      </c>
      <c r="G221" s="2" t="str">
        <f>IF(INDEX(Table1[Email], MATCH(OrdersData[[#This Row],[Customer ID]], Table1[Customer ID],0))=0,"",INDEX(Table1[Email], MATCH(OrdersData[[#This Row],[Customer ID]], Table1[Customer ID],0)))</f>
        <v>ccrosier63@xrea.com</v>
      </c>
      <c r="H221" s="2" t="str">
        <f>INDEX(Table1[Country], MATCH(OrdersData[[#This Row],[Customer ID]], Table1[Customer ID],0))</f>
        <v>United States</v>
      </c>
      <c r="I221" t="str">
        <f>INDEX(products!B:B, MATCH($D:$D, products!$A:$A,0))</f>
        <v>Rob</v>
      </c>
      <c r="J221" t="str">
        <f>INDEX(products!C:C, MATCH($D:$D, products!$A:$A,0))</f>
        <v>L</v>
      </c>
      <c r="K221" s="6">
        <f>INDEX(products!D:D, MATCH($D:$D, products!$A:$A,0))</f>
        <v>0.2</v>
      </c>
      <c r="L221" s="8">
        <f>INDEX(products!E:E, MATCH($D:$D, products!$A:$A,0))</f>
        <v>3.5849999999999995</v>
      </c>
      <c r="M221" s="8">
        <f t="shared" si="6"/>
        <v>10.754999999999999</v>
      </c>
      <c r="N221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221" t="str">
        <f t="shared" si="7"/>
        <v>Light</v>
      </c>
    </row>
    <row r="222" spans="1:15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INDEX(Table1[Customer Name], MATCH(OrdersData[[#This Row],[Customer ID]], Table1[Customer ID],0))</f>
        <v>Charis Crosier</v>
      </c>
      <c r="G222" s="2" t="str">
        <f>IF(INDEX(Table1[Email], MATCH(OrdersData[[#This Row],[Customer ID]], Table1[Customer ID],0))=0,"",INDEX(Table1[Email], MATCH(OrdersData[[#This Row],[Customer ID]], Table1[Customer ID],0)))</f>
        <v>ccrosier63@xrea.com</v>
      </c>
      <c r="H222" s="2" t="str">
        <f>INDEX(Table1[Country], MATCH(OrdersData[[#This Row],[Customer ID]], Table1[Customer ID],0))</f>
        <v>United States</v>
      </c>
      <c r="I222" t="str">
        <f>INDEX(products!B:B, MATCH($D:$D, products!$A:$A,0))</f>
        <v>Rob</v>
      </c>
      <c r="J222" t="str">
        <f>INDEX(products!C:C, MATCH($D:$D, products!$A:$A,0))</f>
        <v>M</v>
      </c>
      <c r="K222" s="6">
        <f>INDEX(products!D:D, MATCH($D:$D, products!$A:$A,0))</f>
        <v>0.2</v>
      </c>
      <c r="L222" s="8">
        <f>INDEX(products!E:E, MATCH($D:$D, products!$A:$A,0))</f>
        <v>2.9849999999999999</v>
      </c>
      <c r="M222" s="8">
        <f t="shared" si="6"/>
        <v>14.924999999999999</v>
      </c>
      <c r="N222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222" t="str">
        <f t="shared" si="7"/>
        <v>Medium</v>
      </c>
    </row>
    <row r="223" spans="1:15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INDEX(Table1[Customer Name], MATCH(OrdersData[[#This Row],[Customer ID]], Table1[Customer ID],0))</f>
        <v>Lenka Rushmer</v>
      </c>
      <c r="G223" s="2" t="str">
        <f>IF(INDEX(Table1[Email], MATCH(OrdersData[[#This Row],[Customer ID]], Table1[Customer ID],0))=0,"",INDEX(Table1[Email], MATCH(OrdersData[[#This Row],[Customer ID]], Table1[Customer ID],0)))</f>
        <v>lrushmer65@europa.eu</v>
      </c>
      <c r="H223" s="2" t="str">
        <f>INDEX(Table1[Country], MATCH(OrdersData[[#This Row],[Customer ID]], Table1[Customer ID],0))</f>
        <v>United States</v>
      </c>
      <c r="I223" t="str">
        <f>INDEX(products!B:B, MATCH($D:$D, products!$A:$A,0))</f>
        <v>Ara</v>
      </c>
      <c r="J223" t="str">
        <f>INDEX(products!C:C, MATCH($D:$D, products!$A:$A,0))</f>
        <v>L</v>
      </c>
      <c r="K223" s="6">
        <f>INDEX(products!D:D, MATCH($D:$D, products!$A:$A,0))</f>
        <v>1</v>
      </c>
      <c r="L223" s="8">
        <f>INDEX(products!E:E, MATCH($D:$D, products!$A:$A,0))</f>
        <v>12.95</v>
      </c>
      <c r="M223" s="8">
        <f t="shared" si="6"/>
        <v>77.699999999999989</v>
      </c>
      <c r="N223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223" t="str">
        <f t="shared" si="7"/>
        <v>Light</v>
      </c>
    </row>
    <row r="224" spans="1:15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INDEX(Table1[Customer Name], MATCH(OrdersData[[#This Row],[Customer ID]], Table1[Customer ID],0))</f>
        <v>Waneta Edinborough</v>
      </c>
      <c r="G224" s="2" t="str">
        <f>IF(INDEX(Table1[Email], MATCH(OrdersData[[#This Row],[Customer ID]], Table1[Customer ID],0))=0,"",INDEX(Table1[Email], MATCH(OrdersData[[#This Row],[Customer ID]], Table1[Customer ID],0)))</f>
        <v>wedinborough66@github.io</v>
      </c>
      <c r="H224" s="2" t="str">
        <f>INDEX(Table1[Country], MATCH(OrdersData[[#This Row],[Customer ID]], Table1[Customer ID],0))</f>
        <v>United States</v>
      </c>
      <c r="I224" t="str">
        <f>INDEX(products!B:B, MATCH($D:$D, products!$A:$A,0))</f>
        <v>Lib</v>
      </c>
      <c r="J224" t="str">
        <f>INDEX(products!C:C, MATCH($D:$D, products!$A:$A,0))</f>
        <v>D</v>
      </c>
      <c r="K224" s="6">
        <f>INDEX(products!D:D, MATCH($D:$D, products!$A:$A,0))</f>
        <v>0.5</v>
      </c>
      <c r="L224" s="8">
        <f>INDEX(products!E:E, MATCH($D:$D, products!$A:$A,0))</f>
        <v>7.77</v>
      </c>
      <c r="M224" s="8">
        <f t="shared" si="6"/>
        <v>23.31</v>
      </c>
      <c r="N224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224" t="str">
        <f t="shared" si="7"/>
        <v>Dark</v>
      </c>
    </row>
    <row r="225" spans="1:15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INDEX(Table1[Customer Name], MATCH(OrdersData[[#This Row],[Customer ID]], Table1[Customer ID],0))</f>
        <v>Bobbe Piggott</v>
      </c>
      <c r="G225" s="2" t="str">
        <f>IF(INDEX(Table1[Email], MATCH(OrdersData[[#This Row],[Customer ID]], Table1[Customer ID],0))=0,"",INDEX(Table1[Email], MATCH(OrdersData[[#This Row],[Customer ID]], Table1[Customer ID],0)))</f>
        <v/>
      </c>
      <c r="H225" s="2" t="str">
        <f>INDEX(Table1[Country], MATCH(OrdersData[[#This Row],[Customer ID]], Table1[Customer ID],0))</f>
        <v>United States</v>
      </c>
      <c r="I225" t="str">
        <f>INDEX(products!B:B, MATCH($D:$D, products!$A:$A,0))</f>
        <v>Exc</v>
      </c>
      <c r="J225" t="str">
        <f>INDEX(products!C:C, MATCH($D:$D, products!$A:$A,0))</f>
        <v>L</v>
      </c>
      <c r="K225" s="6">
        <f>INDEX(products!D:D, MATCH($D:$D, products!$A:$A,0))</f>
        <v>1</v>
      </c>
      <c r="L225" s="8">
        <f>INDEX(products!E:E, MATCH($D:$D, products!$A:$A,0))</f>
        <v>14.85</v>
      </c>
      <c r="M225" s="8">
        <f t="shared" si="6"/>
        <v>59.4</v>
      </c>
      <c r="N225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225" t="str">
        <f t="shared" si="7"/>
        <v>Light</v>
      </c>
    </row>
    <row r="226" spans="1:15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INDEX(Table1[Customer Name], MATCH(OrdersData[[#This Row],[Customer ID]], Table1[Customer ID],0))</f>
        <v>Ketty Bromehead</v>
      </c>
      <c r="G226" s="2" t="str">
        <f>IF(INDEX(Table1[Email], MATCH(OrdersData[[#This Row],[Customer ID]], Table1[Customer ID],0))=0,"",INDEX(Table1[Email], MATCH(OrdersData[[#This Row],[Customer ID]], Table1[Customer ID],0)))</f>
        <v>kbromehead68@un.org</v>
      </c>
      <c r="H226" s="2" t="str">
        <f>INDEX(Table1[Country], MATCH(OrdersData[[#This Row],[Customer ID]], Table1[Customer ID],0))</f>
        <v>United States</v>
      </c>
      <c r="I226" t="str">
        <f>INDEX(products!B:B, MATCH($D:$D, products!$A:$A,0))</f>
        <v>Lib</v>
      </c>
      <c r="J226" t="str">
        <f>INDEX(products!C:C, MATCH($D:$D, products!$A:$A,0))</f>
        <v>D</v>
      </c>
      <c r="K226" s="6">
        <f>INDEX(products!D:D, MATCH($D:$D, products!$A:$A,0))</f>
        <v>2.5</v>
      </c>
      <c r="L226" s="8">
        <f>INDEX(products!E:E, MATCH($D:$D, products!$A:$A,0))</f>
        <v>29.784999999999997</v>
      </c>
      <c r="M226" s="8">
        <f t="shared" si="6"/>
        <v>119.13999999999999</v>
      </c>
      <c r="N226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226" t="str">
        <f t="shared" si="7"/>
        <v>Dark</v>
      </c>
    </row>
    <row r="227" spans="1:15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INDEX(Table1[Customer Name], MATCH(OrdersData[[#This Row],[Customer ID]], Table1[Customer ID],0))</f>
        <v>Elsbeth Westerman</v>
      </c>
      <c r="G227" s="2" t="str">
        <f>IF(INDEX(Table1[Email], MATCH(OrdersData[[#This Row],[Customer ID]], Table1[Customer ID],0))=0,"",INDEX(Table1[Email], MATCH(OrdersData[[#This Row],[Customer ID]], Table1[Customer ID],0)))</f>
        <v>ewesterman69@si.edu</v>
      </c>
      <c r="H227" s="2" t="str">
        <f>INDEX(Table1[Country], MATCH(OrdersData[[#This Row],[Customer ID]], Table1[Customer ID],0))</f>
        <v>Ireland</v>
      </c>
      <c r="I227" t="str">
        <f>INDEX(products!B:B, MATCH($D:$D, products!$A:$A,0))</f>
        <v>Rob</v>
      </c>
      <c r="J227" t="str">
        <f>INDEX(products!C:C, MATCH($D:$D, products!$A:$A,0))</f>
        <v>L</v>
      </c>
      <c r="K227" s="6">
        <f>INDEX(products!D:D, MATCH($D:$D, products!$A:$A,0))</f>
        <v>0.2</v>
      </c>
      <c r="L227" s="8">
        <f>INDEX(products!E:E, MATCH($D:$D, products!$A:$A,0))</f>
        <v>3.5849999999999995</v>
      </c>
      <c r="M227" s="8">
        <f t="shared" si="6"/>
        <v>14.339999999999998</v>
      </c>
      <c r="N227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227" t="str">
        <f t="shared" si="7"/>
        <v>Light</v>
      </c>
    </row>
    <row r="228" spans="1:15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INDEX(Table1[Customer Name], MATCH(OrdersData[[#This Row],[Customer ID]], Table1[Customer ID],0))</f>
        <v>Anabelle Hutchens</v>
      </c>
      <c r="G228" s="2" t="str">
        <f>IF(INDEX(Table1[Email], MATCH(OrdersData[[#This Row],[Customer ID]], Table1[Customer ID],0))=0,"",INDEX(Table1[Email], MATCH(OrdersData[[#This Row],[Customer ID]], Table1[Customer ID],0)))</f>
        <v>ahutchens6a@amazonaws.com</v>
      </c>
      <c r="H228" s="2" t="str">
        <f>INDEX(Table1[Country], MATCH(OrdersData[[#This Row],[Customer ID]], Table1[Customer ID],0))</f>
        <v>United States</v>
      </c>
      <c r="I228" t="str">
        <f>INDEX(products!B:B, MATCH($D:$D, products!$A:$A,0))</f>
        <v>Ara</v>
      </c>
      <c r="J228" t="str">
        <f>INDEX(products!C:C, MATCH($D:$D, products!$A:$A,0))</f>
        <v>M</v>
      </c>
      <c r="K228" s="6">
        <f>INDEX(products!D:D, MATCH($D:$D, products!$A:$A,0))</f>
        <v>2.5</v>
      </c>
      <c r="L228" s="8">
        <f>INDEX(products!E:E, MATCH($D:$D, products!$A:$A,0))</f>
        <v>25.874999999999996</v>
      </c>
      <c r="M228" s="8">
        <f t="shared" si="6"/>
        <v>129.37499999999997</v>
      </c>
      <c r="N228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228" t="str">
        <f t="shared" si="7"/>
        <v>Medium</v>
      </c>
    </row>
    <row r="229" spans="1:15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INDEX(Table1[Customer Name], MATCH(OrdersData[[#This Row],[Customer ID]], Table1[Customer ID],0))</f>
        <v>Noak Wyvill</v>
      </c>
      <c r="G229" s="2" t="str">
        <f>IF(INDEX(Table1[Email], MATCH(OrdersData[[#This Row],[Customer ID]], Table1[Customer ID],0))=0,"",INDEX(Table1[Email], MATCH(OrdersData[[#This Row],[Customer ID]], Table1[Customer ID],0)))</f>
        <v>nwyvill6b@naver.com</v>
      </c>
      <c r="H229" s="2" t="str">
        <f>INDEX(Table1[Country], MATCH(OrdersData[[#This Row],[Customer ID]], Table1[Customer ID],0))</f>
        <v>United Kingdom</v>
      </c>
      <c r="I229" t="str">
        <f>INDEX(products!B:B, MATCH($D:$D, products!$A:$A,0))</f>
        <v>Rob</v>
      </c>
      <c r="J229" t="str">
        <f>INDEX(products!C:C, MATCH($D:$D, products!$A:$A,0))</f>
        <v>D</v>
      </c>
      <c r="K229" s="6">
        <f>INDEX(products!D:D, MATCH($D:$D, products!$A:$A,0))</f>
        <v>0.2</v>
      </c>
      <c r="L229" s="8">
        <f>INDEX(products!E:E, MATCH($D:$D, products!$A:$A,0))</f>
        <v>2.6849999999999996</v>
      </c>
      <c r="M229" s="8">
        <f t="shared" si="6"/>
        <v>16.11</v>
      </c>
      <c r="N229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229" t="str">
        <f t="shared" si="7"/>
        <v>Dark</v>
      </c>
    </row>
    <row r="230" spans="1:15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INDEX(Table1[Customer Name], MATCH(OrdersData[[#This Row],[Customer ID]], Table1[Customer ID],0))</f>
        <v>Beltran Mathon</v>
      </c>
      <c r="G230" s="2" t="str">
        <f>IF(INDEX(Table1[Email], MATCH(OrdersData[[#This Row],[Customer ID]], Table1[Customer ID],0))=0,"",INDEX(Table1[Email], MATCH(OrdersData[[#This Row],[Customer ID]], Table1[Customer ID],0)))</f>
        <v>bmathon6c@barnesandnoble.com</v>
      </c>
      <c r="H230" s="2" t="str">
        <f>INDEX(Table1[Country], MATCH(OrdersData[[#This Row],[Customer ID]], Table1[Customer ID],0))</f>
        <v>United States</v>
      </c>
      <c r="I230" t="str">
        <f>INDEX(products!B:B, MATCH($D:$D, products!$A:$A,0))</f>
        <v>Rob</v>
      </c>
      <c r="J230" t="str">
        <f>INDEX(products!C:C, MATCH($D:$D, products!$A:$A,0))</f>
        <v>L</v>
      </c>
      <c r="K230" s="6">
        <f>INDEX(products!D:D, MATCH($D:$D, products!$A:$A,0))</f>
        <v>0.2</v>
      </c>
      <c r="L230" s="8">
        <f>INDEX(products!E:E, MATCH($D:$D, products!$A:$A,0))</f>
        <v>3.5849999999999995</v>
      </c>
      <c r="M230" s="8">
        <f t="shared" si="6"/>
        <v>17.924999999999997</v>
      </c>
      <c r="N230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230" t="str">
        <f t="shared" si="7"/>
        <v>Light</v>
      </c>
    </row>
    <row r="231" spans="1:15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INDEX(Table1[Customer Name], MATCH(OrdersData[[#This Row],[Customer ID]], Table1[Customer ID],0))</f>
        <v>Kristos Streight</v>
      </c>
      <c r="G231" s="2" t="str">
        <f>IF(INDEX(Table1[Email], MATCH(OrdersData[[#This Row],[Customer ID]], Table1[Customer ID],0))=0,"",INDEX(Table1[Email], MATCH(OrdersData[[#This Row],[Customer ID]], Table1[Customer ID],0)))</f>
        <v>kstreight6d@about.com</v>
      </c>
      <c r="H231" s="2" t="str">
        <f>INDEX(Table1[Country], MATCH(OrdersData[[#This Row],[Customer ID]], Table1[Customer ID],0))</f>
        <v>United States</v>
      </c>
      <c r="I231" t="str">
        <f>INDEX(products!B:B, MATCH($D:$D, products!$A:$A,0))</f>
        <v>Lib</v>
      </c>
      <c r="J231" t="str">
        <f>INDEX(products!C:C, MATCH($D:$D, products!$A:$A,0))</f>
        <v>M</v>
      </c>
      <c r="K231" s="6">
        <f>INDEX(products!D:D, MATCH($D:$D, products!$A:$A,0))</f>
        <v>0.2</v>
      </c>
      <c r="L231" s="8">
        <f>INDEX(products!E:E, MATCH($D:$D, products!$A:$A,0))</f>
        <v>4.3650000000000002</v>
      </c>
      <c r="M231" s="8">
        <f t="shared" si="6"/>
        <v>8.73</v>
      </c>
      <c r="N231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231" t="str">
        <f t="shared" si="7"/>
        <v>Medium</v>
      </c>
    </row>
    <row r="232" spans="1:15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INDEX(Table1[Customer Name], MATCH(OrdersData[[#This Row],[Customer ID]], Table1[Customer ID],0))</f>
        <v>Portie Cutchie</v>
      </c>
      <c r="G232" s="2" t="str">
        <f>IF(INDEX(Table1[Email], MATCH(OrdersData[[#This Row],[Customer ID]], Table1[Customer ID],0))=0,"",INDEX(Table1[Email], MATCH(OrdersData[[#This Row],[Customer ID]], Table1[Customer ID],0)))</f>
        <v>pcutchie6e@globo.com</v>
      </c>
      <c r="H232" s="2" t="str">
        <f>INDEX(Table1[Country], MATCH(OrdersData[[#This Row],[Customer ID]], Table1[Customer ID],0))</f>
        <v>United States</v>
      </c>
      <c r="I232" t="str">
        <f>INDEX(products!B:B, MATCH($D:$D, products!$A:$A,0))</f>
        <v>Ara</v>
      </c>
      <c r="J232" t="str">
        <f>INDEX(products!C:C, MATCH($D:$D, products!$A:$A,0))</f>
        <v>M</v>
      </c>
      <c r="K232" s="6">
        <f>INDEX(products!D:D, MATCH($D:$D, products!$A:$A,0))</f>
        <v>2.5</v>
      </c>
      <c r="L232" s="8">
        <f>INDEX(products!E:E, MATCH($D:$D, products!$A:$A,0))</f>
        <v>25.874999999999996</v>
      </c>
      <c r="M232" s="8">
        <f t="shared" si="6"/>
        <v>51.749999999999993</v>
      </c>
      <c r="N232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232" t="str">
        <f t="shared" si="7"/>
        <v>Medium</v>
      </c>
    </row>
    <row r="233" spans="1:15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INDEX(Table1[Customer Name], MATCH(OrdersData[[#This Row],[Customer ID]], Table1[Customer ID],0))</f>
        <v>Sinclare Edsell</v>
      </c>
      <c r="G233" s="2" t="str">
        <f>IF(INDEX(Table1[Email], MATCH(OrdersData[[#This Row],[Customer ID]], Table1[Customer ID],0))=0,"",INDEX(Table1[Email], MATCH(OrdersData[[#This Row],[Customer ID]], Table1[Customer ID],0)))</f>
        <v/>
      </c>
      <c r="H233" s="2" t="str">
        <f>INDEX(Table1[Country], MATCH(OrdersData[[#This Row],[Customer ID]], Table1[Customer ID],0))</f>
        <v>United States</v>
      </c>
      <c r="I233" t="str">
        <f>INDEX(products!B:B, MATCH($D:$D, products!$A:$A,0))</f>
        <v>Lib</v>
      </c>
      <c r="J233" t="str">
        <f>INDEX(products!C:C, MATCH($D:$D, products!$A:$A,0))</f>
        <v>M</v>
      </c>
      <c r="K233" s="6">
        <f>INDEX(products!D:D, MATCH($D:$D, products!$A:$A,0))</f>
        <v>0.2</v>
      </c>
      <c r="L233" s="8">
        <f>INDEX(products!E:E, MATCH($D:$D, products!$A:$A,0))</f>
        <v>4.3650000000000002</v>
      </c>
      <c r="M233" s="8">
        <f t="shared" si="6"/>
        <v>8.73</v>
      </c>
      <c r="N233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233" t="str">
        <f t="shared" si="7"/>
        <v>Medium</v>
      </c>
    </row>
    <row r="234" spans="1:15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INDEX(Table1[Customer Name], MATCH(OrdersData[[#This Row],[Customer ID]], Table1[Customer ID],0))</f>
        <v>Conny Gheraldi</v>
      </c>
      <c r="G234" s="2" t="str">
        <f>IF(INDEX(Table1[Email], MATCH(OrdersData[[#This Row],[Customer ID]], Table1[Customer ID],0))=0,"",INDEX(Table1[Email], MATCH(OrdersData[[#This Row],[Customer ID]], Table1[Customer ID],0)))</f>
        <v>cgheraldi6g@opera.com</v>
      </c>
      <c r="H234" s="2" t="str">
        <f>INDEX(Table1[Country], MATCH(OrdersData[[#This Row],[Customer ID]], Table1[Customer ID],0))</f>
        <v>United Kingdom</v>
      </c>
      <c r="I234" t="str">
        <f>INDEX(products!B:B, MATCH($D:$D, products!$A:$A,0))</f>
        <v>Lib</v>
      </c>
      <c r="J234" t="str">
        <f>INDEX(products!C:C, MATCH($D:$D, products!$A:$A,0))</f>
        <v>L</v>
      </c>
      <c r="K234" s="6">
        <f>INDEX(products!D:D, MATCH($D:$D, products!$A:$A,0))</f>
        <v>0.2</v>
      </c>
      <c r="L234" s="8">
        <f>INDEX(products!E:E, MATCH($D:$D, products!$A:$A,0))</f>
        <v>4.7549999999999999</v>
      </c>
      <c r="M234" s="8">
        <f t="shared" si="6"/>
        <v>23.774999999999999</v>
      </c>
      <c r="N234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234" t="str">
        <f t="shared" si="7"/>
        <v>Light</v>
      </c>
    </row>
    <row r="235" spans="1:15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INDEX(Table1[Customer Name], MATCH(OrdersData[[#This Row],[Customer ID]], Table1[Customer ID],0))</f>
        <v>Beryle Kenwell</v>
      </c>
      <c r="G235" s="2" t="str">
        <f>IF(INDEX(Table1[Email], MATCH(OrdersData[[#This Row],[Customer ID]], Table1[Customer ID],0))=0,"",INDEX(Table1[Email], MATCH(OrdersData[[#This Row],[Customer ID]], Table1[Customer ID],0)))</f>
        <v>bkenwell6h@over-blog.com</v>
      </c>
      <c r="H235" s="2" t="str">
        <f>INDEX(Table1[Country], MATCH(OrdersData[[#This Row],[Customer ID]], Table1[Customer ID],0))</f>
        <v>United States</v>
      </c>
      <c r="I235" t="str">
        <f>INDEX(products!B:B, MATCH($D:$D, products!$A:$A,0))</f>
        <v>Exc</v>
      </c>
      <c r="J235" t="str">
        <f>INDEX(products!C:C, MATCH($D:$D, products!$A:$A,0))</f>
        <v>M</v>
      </c>
      <c r="K235" s="6">
        <f>INDEX(products!D:D, MATCH($D:$D, products!$A:$A,0))</f>
        <v>0.2</v>
      </c>
      <c r="L235" s="8">
        <f>INDEX(products!E:E, MATCH($D:$D, products!$A:$A,0))</f>
        <v>4.125</v>
      </c>
      <c r="M235" s="8">
        <f t="shared" si="6"/>
        <v>20.625</v>
      </c>
      <c r="N235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235" t="str">
        <f t="shared" si="7"/>
        <v>Medium</v>
      </c>
    </row>
    <row r="236" spans="1:15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INDEX(Table1[Customer Name], MATCH(OrdersData[[#This Row],[Customer ID]], Table1[Customer ID],0))</f>
        <v>Tomas Sutty</v>
      </c>
      <c r="G236" s="2" t="str">
        <f>IF(INDEX(Table1[Email], MATCH(OrdersData[[#This Row],[Customer ID]], Table1[Customer ID],0))=0,"",INDEX(Table1[Email], MATCH(OrdersData[[#This Row],[Customer ID]], Table1[Customer ID],0)))</f>
        <v>tsutty6i@google.es</v>
      </c>
      <c r="H236" s="2" t="str">
        <f>INDEX(Table1[Country], MATCH(OrdersData[[#This Row],[Customer ID]], Table1[Customer ID],0))</f>
        <v>United States</v>
      </c>
      <c r="I236" t="str">
        <f>INDEX(products!B:B, MATCH($D:$D, products!$A:$A,0))</f>
        <v>Lib</v>
      </c>
      <c r="J236" t="str">
        <f>INDEX(products!C:C, MATCH($D:$D, products!$A:$A,0))</f>
        <v>L</v>
      </c>
      <c r="K236" s="6">
        <f>INDEX(products!D:D, MATCH($D:$D, products!$A:$A,0))</f>
        <v>2.5</v>
      </c>
      <c r="L236" s="8">
        <f>INDEX(products!E:E, MATCH($D:$D, products!$A:$A,0))</f>
        <v>36.454999999999998</v>
      </c>
      <c r="M236" s="8">
        <f t="shared" si="6"/>
        <v>36.454999999999998</v>
      </c>
      <c r="N236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236" t="str">
        <f t="shared" si="7"/>
        <v>Light</v>
      </c>
    </row>
    <row r="237" spans="1:15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INDEX(Table1[Customer Name], MATCH(OrdersData[[#This Row],[Customer ID]], Table1[Customer ID],0))</f>
        <v>Samuele Ales0</v>
      </c>
      <c r="G237" s="2" t="str">
        <f>IF(INDEX(Table1[Email], MATCH(OrdersData[[#This Row],[Customer ID]], Table1[Customer ID],0))=0,"",INDEX(Table1[Email], MATCH(OrdersData[[#This Row],[Customer ID]], Table1[Customer ID],0)))</f>
        <v/>
      </c>
      <c r="H237" s="2" t="str">
        <f>INDEX(Table1[Country], MATCH(OrdersData[[#This Row],[Customer ID]], Table1[Customer ID],0))</f>
        <v>Ireland</v>
      </c>
      <c r="I237" t="str">
        <f>INDEX(products!B:B, MATCH($D:$D, products!$A:$A,0))</f>
        <v>Lib</v>
      </c>
      <c r="J237" t="str">
        <f>INDEX(products!C:C, MATCH($D:$D, products!$A:$A,0))</f>
        <v>L</v>
      </c>
      <c r="K237" s="6">
        <f>INDEX(products!D:D, MATCH($D:$D, products!$A:$A,0))</f>
        <v>2.5</v>
      </c>
      <c r="L237" s="8">
        <f>INDEX(products!E:E, MATCH($D:$D, products!$A:$A,0))</f>
        <v>36.454999999999998</v>
      </c>
      <c r="M237" s="8">
        <f t="shared" si="6"/>
        <v>182.27499999999998</v>
      </c>
      <c r="N237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237" t="str">
        <f t="shared" si="7"/>
        <v>Light</v>
      </c>
    </row>
    <row r="238" spans="1:15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INDEX(Table1[Customer Name], MATCH(OrdersData[[#This Row],[Customer ID]], Table1[Customer ID],0))</f>
        <v>Carlie Harce</v>
      </c>
      <c r="G238" s="2" t="str">
        <f>IF(INDEX(Table1[Email], MATCH(OrdersData[[#This Row],[Customer ID]], Table1[Customer ID],0))=0,"",INDEX(Table1[Email], MATCH(OrdersData[[#This Row],[Customer ID]], Table1[Customer ID],0)))</f>
        <v>charce6k@cafepress.com</v>
      </c>
      <c r="H238" s="2" t="str">
        <f>INDEX(Table1[Country], MATCH(OrdersData[[#This Row],[Customer ID]], Table1[Customer ID],0))</f>
        <v>Ireland</v>
      </c>
      <c r="I238" t="str">
        <f>INDEX(products!B:B, MATCH($D:$D, products!$A:$A,0))</f>
        <v>Lib</v>
      </c>
      <c r="J238" t="str">
        <f>INDEX(products!C:C, MATCH($D:$D, products!$A:$A,0))</f>
        <v>D</v>
      </c>
      <c r="K238" s="6">
        <f>INDEX(products!D:D, MATCH($D:$D, products!$A:$A,0))</f>
        <v>2.5</v>
      </c>
      <c r="L238" s="8">
        <f>INDEX(products!E:E, MATCH($D:$D, products!$A:$A,0))</f>
        <v>29.784999999999997</v>
      </c>
      <c r="M238" s="8">
        <f t="shared" si="6"/>
        <v>89.35499999999999</v>
      </c>
      <c r="N238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238" t="str">
        <f t="shared" si="7"/>
        <v>Dark</v>
      </c>
    </row>
    <row r="239" spans="1:15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INDEX(Table1[Customer Name], MATCH(OrdersData[[#This Row],[Customer ID]], Table1[Customer ID],0))</f>
        <v>Craggy Bril</v>
      </c>
      <c r="G239" s="2" t="str">
        <f>IF(INDEX(Table1[Email], MATCH(OrdersData[[#This Row],[Customer ID]], Table1[Customer ID],0))=0,"",INDEX(Table1[Email], MATCH(OrdersData[[#This Row],[Customer ID]], Table1[Customer ID],0)))</f>
        <v/>
      </c>
      <c r="H239" s="2" t="str">
        <f>INDEX(Table1[Country], MATCH(OrdersData[[#This Row],[Customer ID]], Table1[Customer ID],0))</f>
        <v>United States</v>
      </c>
      <c r="I239" t="str">
        <f>INDEX(products!B:B, MATCH($D:$D, products!$A:$A,0))</f>
        <v>Rob</v>
      </c>
      <c r="J239" t="str">
        <f>INDEX(products!C:C, MATCH($D:$D, products!$A:$A,0))</f>
        <v>L</v>
      </c>
      <c r="K239" s="6">
        <f>INDEX(products!D:D, MATCH($D:$D, products!$A:$A,0))</f>
        <v>0.2</v>
      </c>
      <c r="L239" s="8">
        <f>INDEX(products!E:E, MATCH($D:$D, products!$A:$A,0))</f>
        <v>3.5849999999999995</v>
      </c>
      <c r="M239" s="8">
        <f t="shared" si="6"/>
        <v>3.5849999999999995</v>
      </c>
      <c r="N239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239" t="str">
        <f t="shared" si="7"/>
        <v>Light</v>
      </c>
    </row>
    <row r="240" spans="1:15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INDEX(Table1[Customer Name], MATCH(OrdersData[[#This Row],[Customer ID]], Table1[Customer ID],0))</f>
        <v>Friederike Drysdale</v>
      </c>
      <c r="G240" s="2" t="str">
        <f>IF(INDEX(Table1[Email], MATCH(OrdersData[[#This Row],[Customer ID]], Table1[Customer ID],0))=0,"",INDEX(Table1[Email], MATCH(OrdersData[[#This Row],[Customer ID]], Table1[Customer ID],0)))</f>
        <v>fdrysdale6m@symantec.com</v>
      </c>
      <c r="H240" s="2" t="str">
        <f>INDEX(Table1[Country], MATCH(OrdersData[[#This Row],[Customer ID]], Table1[Customer ID],0))</f>
        <v>United States</v>
      </c>
      <c r="I240" t="str">
        <f>INDEX(products!B:B, MATCH($D:$D, products!$A:$A,0))</f>
        <v>Rob</v>
      </c>
      <c r="J240" t="str">
        <f>INDEX(products!C:C, MATCH($D:$D, products!$A:$A,0))</f>
        <v>M</v>
      </c>
      <c r="K240" s="6">
        <f>INDEX(products!D:D, MATCH($D:$D, products!$A:$A,0))</f>
        <v>2.5</v>
      </c>
      <c r="L240" s="8">
        <f>INDEX(products!E:E, MATCH($D:$D, products!$A:$A,0))</f>
        <v>22.884999999999998</v>
      </c>
      <c r="M240" s="8">
        <f t="shared" si="6"/>
        <v>45.769999999999996</v>
      </c>
      <c r="N240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240" t="str">
        <f t="shared" si="7"/>
        <v>Medium</v>
      </c>
    </row>
    <row r="241" spans="1:15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INDEX(Table1[Customer Name], MATCH(OrdersData[[#This Row],[Customer ID]], Table1[Customer ID],0))</f>
        <v>Devon Magowan</v>
      </c>
      <c r="G241" s="2" t="str">
        <f>IF(INDEX(Table1[Email], MATCH(OrdersData[[#This Row],[Customer ID]], Table1[Customer ID],0))=0,"",INDEX(Table1[Email], MATCH(OrdersData[[#This Row],[Customer ID]], Table1[Customer ID],0)))</f>
        <v>dmagowan6n@fc2.com</v>
      </c>
      <c r="H241" s="2" t="str">
        <f>INDEX(Table1[Country], MATCH(OrdersData[[#This Row],[Customer ID]], Table1[Customer ID],0))</f>
        <v>United States</v>
      </c>
      <c r="I241" t="str">
        <f>INDEX(products!B:B, MATCH($D:$D, products!$A:$A,0))</f>
        <v>Exc</v>
      </c>
      <c r="J241" t="str">
        <f>INDEX(products!C:C, MATCH($D:$D, products!$A:$A,0))</f>
        <v>L</v>
      </c>
      <c r="K241" s="6">
        <f>INDEX(products!D:D, MATCH($D:$D, products!$A:$A,0))</f>
        <v>1</v>
      </c>
      <c r="L241" s="8">
        <f>INDEX(products!E:E, MATCH($D:$D, products!$A:$A,0))</f>
        <v>14.85</v>
      </c>
      <c r="M241" s="8">
        <f t="shared" si="6"/>
        <v>59.4</v>
      </c>
      <c r="N241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241" t="str">
        <f t="shared" si="7"/>
        <v>Light</v>
      </c>
    </row>
    <row r="242" spans="1:15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INDEX(Table1[Customer Name], MATCH(OrdersData[[#This Row],[Customer ID]], Table1[Customer ID],0))</f>
        <v>Codi Littrell</v>
      </c>
      <c r="G242" s="2" t="str">
        <f>IF(INDEX(Table1[Email], MATCH(OrdersData[[#This Row],[Customer ID]], Table1[Customer ID],0))=0,"",INDEX(Table1[Email], MATCH(OrdersData[[#This Row],[Customer ID]], Table1[Customer ID],0)))</f>
        <v/>
      </c>
      <c r="H242" s="2" t="str">
        <f>INDEX(Table1[Country], MATCH(OrdersData[[#This Row],[Customer ID]], Table1[Customer ID],0))</f>
        <v>United States</v>
      </c>
      <c r="I242" t="str">
        <f>INDEX(products!B:B, MATCH($D:$D, products!$A:$A,0))</f>
        <v>Ara</v>
      </c>
      <c r="J242" t="str">
        <f>INDEX(products!C:C, MATCH($D:$D, products!$A:$A,0))</f>
        <v>M</v>
      </c>
      <c r="K242" s="6">
        <f>INDEX(products!D:D, MATCH($D:$D, products!$A:$A,0))</f>
        <v>2.5</v>
      </c>
      <c r="L242" s="8">
        <f>INDEX(products!E:E, MATCH($D:$D, products!$A:$A,0))</f>
        <v>25.874999999999996</v>
      </c>
      <c r="M242" s="8">
        <f t="shared" si="6"/>
        <v>155.24999999999997</v>
      </c>
      <c r="N242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242" t="str">
        <f t="shared" si="7"/>
        <v>Medium</v>
      </c>
    </row>
    <row r="243" spans="1:15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INDEX(Table1[Customer Name], MATCH(OrdersData[[#This Row],[Customer ID]], Table1[Customer ID],0))</f>
        <v>Christel Speak</v>
      </c>
      <c r="G243" s="2" t="str">
        <f>IF(INDEX(Table1[Email], MATCH(OrdersData[[#This Row],[Customer ID]], Table1[Customer ID],0))=0,"",INDEX(Table1[Email], MATCH(OrdersData[[#This Row],[Customer ID]], Table1[Customer ID],0)))</f>
        <v/>
      </c>
      <c r="H243" s="2" t="str">
        <f>INDEX(Table1[Country], MATCH(OrdersData[[#This Row],[Customer ID]], Table1[Customer ID],0))</f>
        <v>United States</v>
      </c>
      <c r="I243" t="str">
        <f>INDEX(products!B:B, MATCH($D:$D, products!$A:$A,0))</f>
        <v>Rob</v>
      </c>
      <c r="J243" t="str">
        <f>INDEX(products!C:C, MATCH($D:$D, products!$A:$A,0))</f>
        <v>M</v>
      </c>
      <c r="K243" s="6">
        <f>INDEX(products!D:D, MATCH($D:$D, products!$A:$A,0))</f>
        <v>2.5</v>
      </c>
      <c r="L243" s="8">
        <f>INDEX(products!E:E, MATCH($D:$D, products!$A:$A,0))</f>
        <v>22.884999999999998</v>
      </c>
      <c r="M243" s="8">
        <f t="shared" si="6"/>
        <v>45.769999999999996</v>
      </c>
      <c r="N243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243" t="str">
        <f t="shared" si="7"/>
        <v>Medium</v>
      </c>
    </row>
    <row r="244" spans="1:15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INDEX(Table1[Customer Name], MATCH(OrdersData[[#This Row],[Customer ID]], Table1[Customer ID],0))</f>
        <v>Sibella Rushbrooke</v>
      </c>
      <c r="G244" s="2" t="str">
        <f>IF(INDEX(Table1[Email], MATCH(OrdersData[[#This Row],[Customer ID]], Table1[Customer ID],0))=0,"",INDEX(Table1[Email], MATCH(OrdersData[[#This Row],[Customer ID]], Table1[Customer ID],0)))</f>
        <v>srushbrooke6q@youku.com</v>
      </c>
      <c r="H244" s="2" t="str">
        <f>INDEX(Table1[Country], MATCH(OrdersData[[#This Row],[Customer ID]], Table1[Customer ID],0))</f>
        <v>United States</v>
      </c>
      <c r="I244" t="str">
        <f>INDEX(products!B:B, MATCH($D:$D, products!$A:$A,0))</f>
        <v>Exc</v>
      </c>
      <c r="J244" t="str">
        <f>INDEX(products!C:C, MATCH($D:$D, products!$A:$A,0))</f>
        <v>D</v>
      </c>
      <c r="K244" s="6">
        <f>INDEX(products!D:D, MATCH($D:$D, products!$A:$A,0))</f>
        <v>1</v>
      </c>
      <c r="L244" s="8">
        <f>INDEX(products!E:E, MATCH($D:$D, products!$A:$A,0))</f>
        <v>12.15</v>
      </c>
      <c r="M244" s="8">
        <f t="shared" si="6"/>
        <v>36.450000000000003</v>
      </c>
      <c r="N24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244" t="str">
        <f t="shared" si="7"/>
        <v>Dark</v>
      </c>
    </row>
    <row r="245" spans="1:15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INDEX(Table1[Customer Name], MATCH(OrdersData[[#This Row],[Customer ID]], Table1[Customer ID],0))</f>
        <v>Tammie Drynan</v>
      </c>
      <c r="G245" s="2" t="str">
        <f>IF(INDEX(Table1[Email], MATCH(OrdersData[[#This Row],[Customer ID]], Table1[Customer ID],0))=0,"",INDEX(Table1[Email], MATCH(OrdersData[[#This Row],[Customer ID]], Table1[Customer ID],0)))</f>
        <v>tdrynan6r@deviantart.com</v>
      </c>
      <c r="H245" s="2" t="str">
        <f>INDEX(Table1[Country], MATCH(OrdersData[[#This Row],[Customer ID]], Table1[Customer ID],0))</f>
        <v>United States</v>
      </c>
      <c r="I245" t="str">
        <f>INDEX(products!B:B, MATCH($D:$D, products!$A:$A,0))</f>
        <v>Exc</v>
      </c>
      <c r="J245" t="str">
        <f>INDEX(products!C:C, MATCH($D:$D, products!$A:$A,0))</f>
        <v>D</v>
      </c>
      <c r="K245" s="6">
        <f>INDEX(products!D:D, MATCH($D:$D, products!$A:$A,0))</f>
        <v>0.5</v>
      </c>
      <c r="L245" s="8">
        <f>INDEX(products!E:E, MATCH($D:$D, products!$A:$A,0))</f>
        <v>7.29</v>
      </c>
      <c r="M245" s="8">
        <f t="shared" si="6"/>
        <v>29.16</v>
      </c>
      <c r="N245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245" t="str">
        <f t="shared" si="7"/>
        <v>Dark</v>
      </c>
    </row>
    <row r="246" spans="1:15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INDEX(Table1[Customer Name], MATCH(OrdersData[[#This Row],[Customer ID]], Table1[Customer ID],0))</f>
        <v>Effie Yurkov</v>
      </c>
      <c r="G246" s="2" t="str">
        <f>IF(INDEX(Table1[Email], MATCH(OrdersData[[#This Row],[Customer ID]], Table1[Customer ID],0))=0,"",INDEX(Table1[Email], MATCH(OrdersData[[#This Row],[Customer ID]], Table1[Customer ID],0)))</f>
        <v>eyurkov6s@hud.gov</v>
      </c>
      <c r="H246" s="2" t="str">
        <f>INDEX(Table1[Country], MATCH(OrdersData[[#This Row],[Customer ID]], Table1[Customer ID],0))</f>
        <v>United States</v>
      </c>
      <c r="I246" t="str">
        <f>INDEX(products!B:B, MATCH($D:$D, products!$A:$A,0))</f>
        <v>Lib</v>
      </c>
      <c r="J246" t="str">
        <f>INDEX(products!C:C, MATCH($D:$D, products!$A:$A,0))</f>
        <v>M</v>
      </c>
      <c r="K246" s="6">
        <f>INDEX(products!D:D, MATCH($D:$D, products!$A:$A,0))</f>
        <v>2.5</v>
      </c>
      <c r="L246" s="8">
        <f>INDEX(products!E:E, MATCH($D:$D, products!$A:$A,0))</f>
        <v>33.464999999999996</v>
      </c>
      <c r="M246" s="8">
        <f t="shared" si="6"/>
        <v>133.85999999999999</v>
      </c>
      <c r="N246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246" t="str">
        <f t="shared" si="7"/>
        <v>Medium</v>
      </c>
    </row>
    <row r="247" spans="1:15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INDEX(Table1[Customer Name], MATCH(OrdersData[[#This Row],[Customer ID]], Table1[Customer ID],0))</f>
        <v>Lexie Mallan</v>
      </c>
      <c r="G247" s="2" t="str">
        <f>IF(INDEX(Table1[Email], MATCH(OrdersData[[#This Row],[Customer ID]], Table1[Customer ID],0))=0,"",INDEX(Table1[Email], MATCH(OrdersData[[#This Row],[Customer ID]], Table1[Customer ID],0)))</f>
        <v>lmallan6t@state.gov</v>
      </c>
      <c r="H247" s="2" t="str">
        <f>INDEX(Table1[Country], MATCH(OrdersData[[#This Row],[Customer ID]], Table1[Customer ID],0))</f>
        <v>United States</v>
      </c>
      <c r="I247" t="str">
        <f>INDEX(products!B:B, MATCH($D:$D, products!$A:$A,0))</f>
        <v>Lib</v>
      </c>
      <c r="J247" t="str">
        <f>INDEX(products!C:C, MATCH($D:$D, products!$A:$A,0))</f>
        <v>L</v>
      </c>
      <c r="K247" s="6">
        <f>INDEX(products!D:D, MATCH($D:$D, products!$A:$A,0))</f>
        <v>0.2</v>
      </c>
      <c r="L247" s="8">
        <f>INDEX(products!E:E, MATCH($D:$D, products!$A:$A,0))</f>
        <v>4.7549999999999999</v>
      </c>
      <c r="M247" s="8">
        <f t="shared" si="6"/>
        <v>23.774999999999999</v>
      </c>
      <c r="N247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247" t="str">
        <f t="shared" si="7"/>
        <v>Light</v>
      </c>
    </row>
    <row r="248" spans="1:15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INDEX(Table1[Customer Name], MATCH(OrdersData[[#This Row],[Customer ID]], Table1[Customer ID],0))</f>
        <v>Georgena Bentjens</v>
      </c>
      <c r="G248" s="2" t="str">
        <f>IF(INDEX(Table1[Email], MATCH(OrdersData[[#This Row],[Customer ID]], Table1[Customer ID],0))=0,"",INDEX(Table1[Email], MATCH(OrdersData[[#This Row],[Customer ID]], Table1[Customer ID],0)))</f>
        <v>gbentjens6u@netlog.com</v>
      </c>
      <c r="H248" s="2" t="str">
        <f>INDEX(Table1[Country], MATCH(OrdersData[[#This Row],[Customer ID]], Table1[Customer ID],0))</f>
        <v>United Kingdom</v>
      </c>
      <c r="I248" t="str">
        <f>INDEX(products!B:B, MATCH($D:$D, products!$A:$A,0))</f>
        <v>Lib</v>
      </c>
      <c r="J248" t="str">
        <f>INDEX(products!C:C, MATCH($D:$D, products!$A:$A,0))</f>
        <v>D</v>
      </c>
      <c r="K248" s="6">
        <f>INDEX(products!D:D, MATCH($D:$D, products!$A:$A,0))</f>
        <v>1</v>
      </c>
      <c r="L248" s="8">
        <f>INDEX(products!E:E, MATCH($D:$D, products!$A:$A,0))</f>
        <v>12.95</v>
      </c>
      <c r="M248" s="8">
        <f t="shared" si="6"/>
        <v>38.849999999999994</v>
      </c>
      <c r="N248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248" t="str">
        <f t="shared" si="7"/>
        <v>Dark</v>
      </c>
    </row>
    <row r="249" spans="1:15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INDEX(Table1[Customer Name], MATCH(OrdersData[[#This Row],[Customer ID]], Table1[Customer ID],0))</f>
        <v>Delmar Beasant</v>
      </c>
      <c r="G249" s="2" t="str">
        <f>IF(INDEX(Table1[Email], MATCH(OrdersData[[#This Row],[Customer ID]], Table1[Customer ID],0))=0,"",INDEX(Table1[Email], MATCH(OrdersData[[#This Row],[Customer ID]], Table1[Customer ID],0)))</f>
        <v/>
      </c>
      <c r="H249" s="2" t="str">
        <f>INDEX(Table1[Country], MATCH(OrdersData[[#This Row],[Customer ID]], Table1[Customer ID],0))</f>
        <v>Ireland</v>
      </c>
      <c r="I249" t="str">
        <f>INDEX(products!B:B, MATCH($D:$D, products!$A:$A,0))</f>
        <v>Rob</v>
      </c>
      <c r="J249" t="str">
        <f>INDEX(products!C:C, MATCH($D:$D, products!$A:$A,0))</f>
        <v>L</v>
      </c>
      <c r="K249" s="6">
        <f>INDEX(products!D:D, MATCH($D:$D, products!$A:$A,0))</f>
        <v>0.2</v>
      </c>
      <c r="L249" s="8">
        <f>INDEX(products!E:E, MATCH($D:$D, products!$A:$A,0))</f>
        <v>3.5849999999999995</v>
      </c>
      <c r="M249" s="8">
        <f t="shared" si="6"/>
        <v>21.509999999999998</v>
      </c>
      <c r="N249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249" t="str">
        <f t="shared" si="7"/>
        <v>Light</v>
      </c>
    </row>
    <row r="250" spans="1:15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INDEX(Table1[Customer Name], MATCH(OrdersData[[#This Row],[Customer ID]], Table1[Customer ID],0))</f>
        <v>Lyn Entwistle</v>
      </c>
      <c r="G250" s="2" t="str">
        <f>IF(INDEX(Table1[Email], MATCH(OrdersData[[#This Row],[Customer ID]], Table1[Customer ID],0))=0,"",INDEX(Table1[Email], MATCH(OrdersData[[#This Row],[Customer ID]], Table1[Customer ID],0)))</f>
        <v>lentwistle6w@omniture.com</v>
      </c>
      <c r="H250" s="2" t="str">
        <f>INDEX(Table1[Country], MATCH(OrdersData[[#This Row],[Customer ID]], Table1[Customer ID],0))</f>
        <v>United States</v>
      </c>
      <c r="I250" t="str">
        <f>INDEX(products!B:B, MATCH($D:$D, products!$A:$A,0))</f>
        <v>Ara</v>
      </c>
      <c r="J250" t="str">
        <f>INDEX(products!C:C, MATCH($D:$D, products!$A:$A,0))</f>
        <v>D</v>
      </c>
      <c r="K250" s="6">
        <f>INDEX(products!D:D, MATCH($D:$D, products!$A:$A,0))</f>
        <v>1</v>
      </c>
      <c r="L250" s="8">
        <f>INDEX(products!E:E, MATCH($D:$D, products!$A:$A,0))</f>
        <v>9.9499999999999993</v>
      </c>
      <c r="M250" s="8">
        <f t="shared" si="6"/>
        <v>9.9499999999999993</v>
      </c>
      <c r="N250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250" t="str">
        <f t="shared" si="7"/>
        <v>Dark</v>
      </c>
    </row>
    <row r="251" spans="1:15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INDEX(Table1[Customer Name], MATCH(OrdersData[[#This Row],[Customer ID]], Table1[Customer ID],0))</f>
        <v>Zacharias Kiffe</v>
      </c>
      <c r="G251" s="2" t="str">
        <f>IF(INDEX(Table1[Email], MATCH(OrdersData[[#This Row],[Customer ID]], Table1[Customer ID],0))=0,"",INDEX(Table1[Email], MATCH(OrdersData[[#This Row],[Customer ID]], Table1[Customer ID],0)))</f>
        <v>zkiffe74@cyberchimps.com</v>
      </c>
      <c r="H251" s="2" t="str">
        <f>INDEX(Table1[Country], MATCH(OrdersData[[#This Row],[Customer ID]], Table1[Customer ID],0))</f>
        <v>United States</v>
      </c>
      <c r="I251" t="str">
        <f>INDEX(products!B:B, MATCH($D:$D, products!$A:$A,0))</f>
        <v>Lib</v>
      </c>
      <c r="J251" t="str">
        <f>INDEX(products!C:C, MATCH($D:$D, products!$A:$A,0))</f>
        <v>L</v>
      </c>
      <c r="K251" s="6">
        <f>INDEX(products!D:D, MATCH($D:$D, products!$A:$A,0))</f>
        <v>1</v>
      </c>
      <c r="L251" s="8">
        <f>INDEX(products!E:E, MATCH($D:$D, products!$A:$A,0))</f>
        <v>15.85</v>
      </c>
      <c r="M251" s="8">
        <f t="shared" si="6"/>
        <v>15.85</v>
      </c>
      <c r="N251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251" t="str">
        <f t="shared" si="7"/>
        <v>Light</v>
      </c>
    </row>
    <row r="252" spans="1:15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INDEX(Table1[Customer Name], MATCH(OrdersData[[#This Row],[Customer ID]], Table1[Customer ID],0))</f>
        <v>Mercedes Acott</v>
      </c>
      <c r="G252" s="2" t="str">
        <f>IF(INDEX(Table1[Email], MATCH(OrdersData[[#This Row],[Customer ID]], Table1[Customer ID],0))=0,"",INDEX(Table1[Email], MATCH(OrdersData[[#This Row],[Customer ID]], Table1[Customer ID],0)))</f>
        <v>macott6y@pagesperso-orange.fr</v>
      </c>
      <c r="H252" s="2" t="str">
        <f>INDEX(Table1[Country], MATCH(OrdersData[[#This Row],[Customer ID]], Table1[Customer ID],0))</f>
        <v>United States</v>
      </c>
      <c r="I252" t="str">
        <f>INDEX(products!B:B, MATCH($D:$D, products!$A:$A,0))</f>
        <v>Rob</v>
      </c>
      <c r="J252" t="str">
        <f>INDEX(products!C:C, MATCH($D:$D, products!$A:$A,0))</f>
        <v>M</v>
      </c>
      <c r="K252" s="6">
        <f>INDEX(products!D:D, MATCH($D:$D, products!$A:$A,0))</f>
        <v>0.2</v>
      </c>
      <c r="L252" s="8">
        <f>INDEX(products!E:E, MATCH($D:$D, products!$A:$A,0))</f>
        <v>2.9849999999999999</v>
      </c>
      <c r="M252" s="8">
        <f t="shared" si="6"/>
        <v>2.9849999999999999</v>
      </c>
      <c r="N252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252" t="str">
        <f t="shared" si="7"/>
        <v>Medium</v>
      </c>
    </row>
    <row r="253" spans="1:15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INDEX(Table1[Customer Name], MATCH(OrdersData[[#This Row],[Customer ID]], Table1[Customer ID],0))</f>
        <v>Connor Heaviside</v>
      </c>
      <c r="G253" s="2" t="str">
        <f>IF(INDEX(Table1[Email], MATCH(OrdersData[[#This Row],[Customer ID]], Table1[Customer ID],0))=0,"",INDEX(Table1[Email], MATCH(OrdersData[[#This Row],[Customer ID]], Table1[Customer ID],0)))</f>
        <v>cheaviside6z@rediff.com</v>
      </c>
      <c r="H253" s="2" t="str">
        <f>INDEX(Table1[Country], MATCH(OrdersData[[#This Row],[Customer ID]], Table1[Customer ID],0))</f>
        <v>United States</v>
      </c>
      <c r="I253" t="str">
        <f>INDEX(products!B:B, MATCH($D:$D, products!$A:$A,0))</f>
        <v>Exc</v>
      </c>
      <c r="J253" t="str">
        <f>INDEX(products!C:C, MATCH($D:$D, products!$A:$A,0))</f>
        <v>M</v>
      </c>
      <c r="K253" s="6">
        <f>INDEX(products!D:D, MATCH($D:$D, products!$A:$A,0))</f>
        <v>1</v>
      </c>
      <c r="L253" s="8">
        <f>INDEX(products!E:E, MATCH($D:$D, products!$A:$A,0))</f>
        <v>13.75</v>
      </c>
      <c r="M253" s="8">
        <f t="shared" si="6"/>
        <v>68.75</v>
      </c>
      <c r="N253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253" t="str">
        <f t="shared" si="7"/>
        <v>Medium</v>
      </c>
    </row>
    <row r="254" spans="1:15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INDEX(Table1[Customer Name], MATCH(OrdersData[[#This Row],[Customer ID]], Table1[Customer ID],0))</f>
        <v>Devy Bulbrook</v>
      </c>
      <c r="G254" s="2" t="str">
        <f>IF(INDEX(Table1[Email], MATCH(OrdersData[[#This Row],[Customer ID]], Table1[Customer ID],0))=0,"",INDEX(Table1[Email], MATCH(OrdersData[[#This Row],[Customer ID]], Table1[Customer ID],0)))</f>
        <v/>
      </c>
      <c r="H254" s="2" t="str">
        <f>INDEX(Table1[Country], MATCH(OrdersData[[#This Row],[Customer ID]], Table1[Customer ID],0))</f>
        <v>United States</v>
      </c>
      <c r="I254" t="str">
        <f>INDEX(products!B:B, MATCH($D:$D, products!$A:$A,0))</f>
        <v>Ara</v>
      </c>
      <c r="J254" t="str">
        <f>INDEX(products!C:C, MATCH($D:$D, products!$A:$A,0))</f>
        <v>D</v>
      </c>
      <c r="K254" s="6">
        <f>INDEX(products!D:D, MATCH($D:$D, products!$A:$A,0))</f>
        <v>1</v>
      </c>
      <c r="L254" s="8">
        <f>INDEX(products!E:E, MATCH($D:$D, products!$A:$A,0))</f>
        <v>9.9499999999999993</v>
      </c>
      <c r="M254" s="8">
        <f t="shared" si="6"/>
        <v>29.849999999999998</v>
      </c>
      <c r="N254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254" t="str">
        <f t="shared" si="7"/>
        <v>Dark</v>
      </c>
    </row>
    <row r="255" spans="1:15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INDEX(Table1[Customer Name], MATCH(OrdersData[[#This Row],[Customer ID]], Table1[Customer ID],0))</f>
        <v>Leia Kernan</v>
      </c>
      <c r="G255" s="2" t="str">
        <f>IF(INDEX(Table1[Email], MATCH(OrdersData[[#This Row],[Customer ID]], Table1[Customer ID],0))=0,"",INDEX(Table1[Email], MATCH(OrdersData[[#This Row],[Customer ID]], Table1[Customer ID],0)))</f>
        <v>lkernan71@wsj.com</v>
      </c>
      <c r="H255" s="2" t="str">
        <f>INDEX(Table1[Country], MATCH(OrdersData[[#This Row],[Customer ID]], Table1[Customer ID],0))</f>
        <v>United States</v>
      </c>
      <c r="I255" t="str">
        <f>INDEX(products!B:B, MATCH($D:$D, products!$A:$A,0))</f>
        <v>Lib</v>
      </c>
      <c r="J255" t="str">
        <f>INDEX(products!C:C, MATCH($D:$D, products!$A:$A,0))</f>
        <v>M</v>
      </c>
      <c r="K255" s="6">
        <f>INDEX(products!D:D, MATCH($D:$D, products!$A:$A,0))</f>
        <v>1</v>
      </c>
      <c r="L255" s="8">
        <f>INDEX(products!E:E, MATCH($D:$D, products!$A:$A,0))</f>
        <v>14.55</v>
      </c>
      <c r="M255" s="8">
        <f t="shared" si="6"/>
        <v>58.2</v>
      </c>
      <c r="N255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255" t="str">
        <f t="shared" si="7"/>
        <v>Medium</v>
      </c>
    </row>
    <row r="256" spans="1:15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INDEX(Table1[Customer Name], MATCH(OrdersData[[#This Row],[Customer ID]], Table1[Customer ID],0))</f>
        <v>Rosaline McLae</v>
      </c>
      <c r="G256" s="2" t="str">
        <f>IF(INDEX(Table1[Email], MATCH(OrdersData[[#This Row],[Customer ID]], Table1[Customer ID],0))=0,"",INDEX(Table1[Email], MATCH(OrdersData[[#This Row],[Customer ID]], Table1[Customer ID],0)))</f>
        <v>rmclae72@dailymotion.com</v>
      </c>
      <c r="H256" s="2" t="str">
        <f>INDEX(Table1[Country], MATCH(OrdersData[[#This Row],[Customer ID]], Table1[Customer ID],0))</f>
        <v>United Kingdom</v>
      </c>
      <c r="I256" t="str">
        <f>INDEX(products!B:B, MATCH($D:$D, products!$A:$A,0))</f>
        <v>Rob</v>
      </c>
      <c r="J256" t="str">
        <f>INDEX(products!C:C, MATCH($D:$D, products!$A:$A,0))</f>
        <v>L</v>
      </c>
      <c r="K256" s="6">
        <f>INDEX(products!D:D, MATCH($D:$D, products!$A:$A,0))</f>
        <v>0.5</v>
      </c>
      <c r="L256" s="8">
        <f>INDEX(products!E:E, MATCH($D:$D, products!$A:$A,0))</f>
        <v>7.169999999999999</v>
      </c>
      <c r="M256" s="8">
        <f t="shared" si="6"/>
        <v>28.679999999999996</v>
      </c>
      <c r="N256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256" t="str">
        <f t="shared" si="7"/>
        <v>Light</v>
      </c>
    </row>
    <row r="257" spans="1:15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INDEX(Table1[Customer Name], MATCH(OrdersData[[#This Row],[Customer ID]], Table1[Customer ID],0))</f>
        <v>Cleve Blowfelde</v>
      </c>
      <c r="G257" s="2" t="str">
        <f>IF(INDEX(Table1[Email], MATCH(OrdersData[[#This Row],[Customer ID]], Table1[Customer ID],0))=0,"",INDEX(Table1[Email], MATCH(OrdersData[[#This Row],[Customer ID]], Table1[Customer ID],0)))</f>
        <v>cblowfelde73@ustream.tv</v>
      </c>
      <c r="H257" s="2" t="str">
        <f>INDEX(Table1[Country], MATCH(OrdersData[[#This Row],[Customer ID]], Table1[Customer ID],0))</f>
        <v>United States</v>
      </c>
      <c r="I257" t="str">
        <f>INDEX(products!B:B, MATCH($D:$D, products!$A:$A,0))</f>
        <v>Rob</v>
      </c>
      <c r="J257" t="str">
        <f>INDEX(products!C:C, MATCH($D:$D, products!$A:$A,0))</f>
        <v>L</v>
      </c>
      <c r="K257" s="6">
        <f>INDEX(products!D:D, MATCH($D:$D, products!$A:$A,0))</f>
        <v>0.5</v>
      </c>
      <c r="L257" s="8">
        <f>INDEX(products!E:E, MATCH($D:$D, products!$A:$A,0))</f>
        <v>7.169999999999999</v>
      </c>
      <c r="M257" s="8">
        <f t="shared" si="6"/>
        <v>21.509999999999998</v>
      </c>
      <c r="N257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257" t="str">
        <f t="shared" si="7"/>
        <v>Light</v>
      </c>
    </row>
    <row r="258" spans="1:15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INDEX(Table1[Customer Name], MATCH(OrdersData[[#This Row],[Customer ID]], Table1[Customer ID],0))</f>
        <v>Zacharias Kiffe</v>
      </c>
      <c r="G258" s="2" t="str">
        <f>IF(INDEX(Table1[Email], MATCH(OrdersData[[#This Row],[Customer ID]], Table1[Customer ID],0))=0,"",INDEX(Table1[Email], MATCH(OrdersData[[#This Row],[Customer ID]], Table1[Customer ID],0)))</f>
        <v>zkiffe74@cyberchimps.com</v>
      </c>
      <c r="H258" s="2" t="str">
        <f>INDEX(Table1[Country], MATCH(OrdersData[[#This Row],[Customer ID]], Table1[Customer ID],0))</f>
        <v>United States</v>
      </c>
      <c r="I258" t="str">
        <f>INDEX(products!B:B, MATCH($D:$D, products!$A:$A,0))</f>
        <v>Lib</v>
      </c>
      <c r="J258" t="str">
        <f>INDEX(products!C:C, MATCH($D:$D, products!$A:$A,0))</f>
        <v>M</v>
      </c>
      <c r="K258" s="6">
        <f>INDEX(products!D:D, MATCH($D:$D, products!$A:$A,0))</f>
        <v>0.5</v>
      </c>
      <c r="L258" s="8">
        <f>INDEX(products!E:E, MATCH($D:$D, products!$A:$A,0))</f>
        <v>8.73</v>
      </c>
      <c r="M258" s="8">
        <f t="shared" ref="M258:M321" si="8">L:L*E:E</f>
        <v>17.46</v>
      </c>
      <c r="N258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258" t="str">
        <f t="shared" ref="O258:O321" si="9">IF(J:J="M","Medium",IF(J:J="L","Light",IF(J:J="D","Dark","")))</f>
        <v>Medium</v>
      </c>
    </row>
    <row r="259" spans="1:15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INDEX(Table1[Customer Name], MATCH(OrdersData[[#This Row],[Customer ID]], Table1[Customer ID],0))</f>
        <v>Denyse O'Calleran</v>
      </c>
      <c r="G259" s="2" t="str">
        <f>IF(INDEX(Table1[Email], MATCH(OrdersData[[#This Row],[Customer ID]], Table1[Customer ID],0))=0,"",INDEX(Table1[Email], MATCH(OrdersData[[#This Row],[Customer ID]], Table1[Customer ID],0)))</f>
        <v>docalleran75@ucla.edu</v>
      </c>
      <c r="H259" s="2" t="str">
        <f>INDEX(Table1[Country], MATCH(OrdersData[[#This Row],[Customer ID]], Table1[Customer ID],0))</f>
        <v>United States</v>
      </c>
      <c r="I259" t="str">
        <f>INDEX(products!B:B, MATCH($D:$D, products!$A:$A,0))</f>
        <v>Exc</v>
      </c>
      <c r="J259" t="str">
        <f>INDEX(products!C:C, MATCH($D:$D, products!$A:$A,0))</f>
        <v>D</v>
      </c>
      <c r="K259" s="6">
        <f>INDEX(products!D:D, MATCH($D:$D, products!$A:$A,0))</f>
        <v>2.5</v>
      </c>
      <c r="L259" s="8">
        <f>INDEX(products!E:E, MATCH($D:$D, products!$A:$A,0))</f>
        <v>27.945</v>
      </c>
      <c r="M259" s="8">
        <f t="shared" si="8"/>
        <v>27.945</v>
      </c>
      <c r="N259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259" t="str">
        <f t="shared" si="9"/>
        <v>Dark</v>
      </c>
    </row>
    <row r="260" spans="1:15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INDEX(Table1[Customer Name], MATCH(OrdersData[[#This Row],[Customer ID]], Table1[Customer ID],0))</f>
        <v>Cobby Cromwell</v>
      </c>
      <c r="G260" s="2" t="str">
        <f>IF(INDEX(Table1[Email], MATCH(OrdersData[[#This Row],[Customer ID]], Table1[Customer ID],0))=0,"",INDEX(Table1[Email], MATCH(OrdersData[[#This Row],[Customer ID]], Table1[Customer ID],0)))</f>
        <v>ccromwell76@desdev.cn</v>
      </c>
      <c r="H260" s="2" t="str">
        <f>INDEX(Table1[Country], MATCH(OrdersData[[#This Row],[Customer ID]], Table1[Customer ID],0))</f>
        <v>United States</v>
      </c>
      <c r="I260" t="str">
        <f>INDEX(products!B:B, MATCH($D:$D, products!$A:$A,0))</f>
        <v>Exc</v>
      </c>
      <c r="J260" t="str">
        <f>INDEX(products!C:C, MATCH($D:$D, products!$A:$A,0))</f>
        <v>D</v>
      </c>
      <c r="K260" s="6">
        <f>INDEX(products!D:D, MATCH($D:$D, products!$A:$A,0))</f>
        <v>2.5</v>
      </c>
      <c r="L260" s="8">
        <f>INDEX(products!E:E, MATCH($D:$D, products!$A:$A,0))</f>
        <v>27.945</v>
      </c>
      <c r="M260" s="8">
        <f t="shared" si="8"/>
        <v>139.72499999999999</v>
      </c>
      <c r="N260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260" t="str">
        <f t="shared" si="9"/>
        <v>Dark</v>
      </c>
    </row>
    <row r="261" spans="1:15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INDEX(Table1[Customer Name], MATCH(OrdersData[[#This Row],[Customer ID]], Table1[Customer ID],0))</f>
        <v>Irv Hay</v>
      </c>
      <c r="G261" s="2" t="str">
        <f>IF(INDEX(Table1[Email], MATCH(OrdersData[[#This Row],[Customer ID]], Table1[Customer ID],0))=0,"",INDEX(Table1[Email], MATCH(OrdersData[[#This Row],[Customer ID]], Table1[Customer ID],0)))</f>
        <v>ihay77@lulu.com</v>
      </c>
      <c r="H261" s="2" t="str">
        <f>INDEX(Table1[Country], MATCH(OrdersData[[#This Row],[Customer ID]], Table1[Customer ID],0))</f>
        <v>United Kingdom</v>
      </c>
      <c r="I261" t="str">
        <f>INDEX(products!B:B, MATCH($D:$D, products!$A:$A,0))</f>
        <v>Rob</v>
      </c>
      <c r="J261" t="str">
        <f>INDEX(products!C:C, MATCH($D:$D, products!$A:$A,0))</f>
        <v>M</v>
      </c>
      <c r="K261" s="6">
        <f>INDEX(products!D:D, MATCH($D:$D, products!$A:$A,0))</f>
        <v>0.2</v>
      </c>
      <c r="L261" s="8">
        <f>INDEX(products!E:E, MATCH($D:$D, products!$A:$A,0))</f>
        <v>2.9849999999999999</v>
      </c>
      <c r="M261" s="8">
        <f t="shared" si="8"/>
        <v>5.97</v>
      </c>
      <c r="N261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261" t="str">
        <f t="shared" si="9"/>
        <v>Medium</v>
      </c>
    </row>
    <row r="262" spans="1:15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INDEX(Table1[Customer Name], MATCH(OrdersData[[#This Row],[Customer ID]], Table1[Customer ID],0))</f>
        <v>Tani Taffarello</v>
      </c>
      <c r="G262" s="2" t="str">
        <f>IF(INDEX(Table1[Email], MATCH(OrdersData[[#This Row],[Customer ID]], Table1[Customer ID],0))=0,"",INDEX(Table1[Email], MATCH(OrdersData[[#This Row],[Customer ID]], Table1[Customer ID],0)))</f>
        <v>ttaffarello78@sciencedaily.com</v>
      </c>
      <c r="H262" s="2" t="str">
        <f>INDEX(Table1[Country], MATCH(OrdersData[[#This Row],[Customer ID]], Table1[Customer ID],0))</f>
        <v>United States</v>
      </c>
      <c r="I262" t="str">
        <f>INDEX(products!B:B, MATCH($D:$D, products!$A:$A,0))</f>
        <v>Rob</v>
      </c>
      <c r="J262" t="str">
        <f>INDEX(products!C:C, MATCH($D:$D, products!$A:$A,0))</f>
        <v>L</v>
      </c>
      <c r="K262" s="6">
        <f>INDEX(products!D:D, MATCH($D:$D, products!$A:$A,0))</f>
        <v>2.5</v>
      </c>
      <c r="L262" s="8">
        <f>INDEX(products!E:E, MATCH($D:$D, products!$A:$A,0))</f>
        <v>27.484999999999996</v>
      </c>
      <c r="M262" s="8">
        <f t="shared" si="8"/>
        <v>27.484999999999996</v>
      </c>
      <c r="N262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262" t="str">
        <f t="shared" si="9"/>
        <v>Light</v>
      </c>
    </row>
    <row r="263" spans="1:15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INDEX(Table1[Customer Name], MATCH(OrdersData[[#This Row],[Customer ID]], Table1[Customer ID],0))</f>
        <v>Monique Canty</v>
      </c>
      <c r="G263" s="2" t="str">
        <f>IF(INDEX(Table1[Email], MATCH(OrdersData[[#This Row],[Customer ID]], Table1[Customer ID],0))=0,"",INDEX(Table1[Email], MATCH(OrdersData[[#This Row],[Customer ID]], Table1[Customer ID],0)))</f>
        <v>mcanty79@jigsy.com</v>
      </c>
      <c r="H263" s="2" t="str">
        <f>INDEX(Table1[Country], MATCH(OrdersData[[#This Row],[Customer ID]], Table1[Customer ID],0))</f>
        <v>United States</v>
      </c>
      <c r="I263" t="str">
        <f>INDEX(products!B:B, MATCH($D:$D, products!$A:$A,0))</f>
        <v>Rob</v>
      </c>
      <c r="J263" t="str">
        <f>INDEX(products!C:C, MATCH($D:$D, products!$A:$A,0))</f>
        <v>L</v>
      </c>
      <c r="K263" s="6">
        <f>INDEX(products!D:D, MATCH($D:$D, products!$A:$A,0))</f>
        <v>1</v>
      </c>
      <c r="L263" s="8">
        <f>INDEX(products!E:E, MATCH($D:$D, products!$A:$A,0))</f>
        <v>11.95</v>
      </c>
      <c r="M263" s="8">
        <f t="shared" si="8"/>
        <v>59.75</v>
      </c>
      <c r="N263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263" t="str">
        <f t="shared" si="9"/>
        <v>Light</v>
      </c>
    </row>
    <row r="264" spans="1:15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INDEX(Table1[Customer Name], MATCH(OrdersData[[#This Row],[Customer ID]], Table1[Customer ID],0))</f>
        <v>Javier Kopke</v>
      </c>
      <c r="G264" s="2" t="str">
        <f>IF(INDEX(Table1[Email], MATCH(OrdersData[[#This Row],[Customer ID]], Table1[Customer ID],0))=0,"",INDEX(Table1[Email], MATCH(OrdersData[[#This Row],[Customer ID]], Table1[Customer ID],0)))</f>
        <v>jkopke7a@auda.org.au</v>
      </c>
      <c r="H264" s="2" t="str">
        <f>INDEX(Table1[Country], MATCH(OrdersData[[#This Row],[Customer ID]], Table1[Customer ID],0))</f>
        <v>United States</v>
      </c>
      <c r="I264" t="str">
        <f>INDEX(products!B:B, MATCH($D:$D, products!$A:$A,0))</f>
        <v>Exc</v>
      </c>
      <c r="J264" t="str">
        <f>INDEX(products!C:C, MATCH($D:$D, products!$A:$A,0))</f>
        <v>M</v>
      </c>
      <c r="K264" s="6">
        <f>INDEX(products!D:D, MATCH($D:$D, products!$A:$A,0))</f>
        <v>1</v>
      </c>
      <c r="L264" s="8">
        <f>INDEX(products!E:E, MATCH($D:$D, products!$A:$A,0))</f>
        <v>13.75</v>
      </c>
      <c r="M264" s="8">
        <f t="shared" si="8"/>
        <v>41.25</v>
      </c>
      <c r="N26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264" t="str">
        <f t="shared" si="9"/>
        <v>Medium</v>
      </c>
    </row>
    <row r="265" spans="1:15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INDEX(Table1[Customer Name], MATCH(OrdersData[[#This Row],[Customer ID]], Table1[Customer ID],0))</f>
        <v>Mar McIver</v>
      </c>
      <c r="G265" s="2" t="str">
        <f>IF(INDEX(Table1[Email], MATCH(OrdersData[[#This Row],[Customer ID]], Table1[Customer ID],0))=0,"",INDEX(Table1[Email], MATCH(OrdersData[[#This Row],[Customer ID]], Table1[Customer ID],0)))</f>
        <v/>
      </c>
      <c r="H265" s="2" t="str">
        <f>INDEX(Table1[Country], MATCH(OrdersData[[#This Row],[Customer ID]], Table1[Customer ID],0))</f>
        <v>United States</v>
      </c>
      <c r="I265" t="str">
        <f>INDEX(products!B:B, MATCH($D:$D, products!$A:$A,0))</f>
        <v>Lib</v>
      </c>
      <c r="J265" t="str">
        <f>INDEX(products!C:C, MATCH($D:$D, products!$A:$A,0))</f>
        <v>M</v>
      </c>
      <c r="K265" s="6">
        <f>INDEX(products!D:D, MATCH($D:$D, products!$A:$A,0))</f>
        <v>2.5</v>
      </c>
      <c r="L265" s="8">
        <f>INDEX(products!E:E, MATCH($D:$D, products!$A:$A,0))</f>
        <v>33.464999999999996</v>
      </c>
      <c r="M265" s="8">
        <f t="shared" si="8"/>
        <v>133.85999999999999</v>
      </c>
      <c r="N265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265" t="str">
        <f t="shared" si="9"/>
        <v>Medium</v>
      </c>
    </row>
    <row r="266" spans="1:15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INDEX(Table1[Customer Name], MATCH(OrdersData[[#This Row],[Customer ID]], Table1[Customer ID],0))</f>
        <v>Arabella Fransewich</v>
      </c>
      <c r="G266" s="2" t="str">
        <f>IF(INDEX(Table1[Email], MATCH(OrdersData[[#This Row],[Customer ID]], Table1[Customer ID],0))=0,"",INDEX(Table1[Email], MATCH(OrdersData[[#This Row],[Customer ID]], Table1[Customer ID],0)))</f>
        <v/>
      </c>
      <c r="H266" s="2" t="str">
        <f>INDEX(Table1[Country], MATCH(OrdersData[[#This Row],[Customer ID]], Table1[Customer ID],0))</f>
        <v>Ireland</v>
      </c>
      <c r="I266" t="str">
        <f>INDEX(products!B:B, MATCH($D:$D, products!$A:$A,0))</f>
        <v>Rob</v>
      </c>
      <c r="J266" t="str">
        <f>INDEX(products!C:C, MATCH($D:$D, products!$A:$A,0))</f>
        <v>L</v>
      </c>
      <c r="K266" s="6">
        <f>INDEX(products!D:D, MATCH($D:$D, products!$A:$A,0))</f>
        <v>1</v>
      </c>
      <c r="L266" s="8">
        <f>INDEX(products!E:E, MATCH($D:$D, products!$A:$A,0))</f>
        <v>11.95</v>
      </c>
      <c r="M266" s="8">
        <f t="shared" si="8"/>
        <v>59.75</v>
      </c>
      <c r="N266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266" t="str">
        <f t="shared" si="9"/>
        <v>Light</v>
      </c>
    </row>
    <row r="267" spans="1:15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INDEX(Table1[Customer Name], MATCH(OrdersData[[#This Row],[Customer ID]], Table1[Customer ID],0))</f>
        <v>Violette Hellmore</v>
      </c>
      <c r="G267" s="2" t="str">
        <f>IF(INDEX(Table1[Email], MATCH(OrdersData[[#This Row],[Customer ID]], Table1[Customer ID],0))=0,"",INDEX(Table1[Email], MATCH(OrdersData[[#This Row],[Customer ID]], Table1[Customer ID],0)))</f>
        <v>vhellmore7d@bbc.co.uk</v>
      </c>
      <c r="H267" s="2" t="str">
        <f>INDEX(Table1[Country], MATCH(OrdersData[[#This Row],[Customer ID]], Table1[Customer ID],0))</f>
        <v>United States</v>
      </c>
      <c r="I267" t="str">
        <f>INDEX(products!B:B, MATCH($D:$D, products!$A:$A,0))</f>
        <v>Ara</v>
      </c>
      <c r="J267" t="str">
        <f>INDEX(products!C:C, MATCH($D:$D, products!$A:$A,0))</f>
        <v>D</v>
      </c>
      <c r="K267" s="6">
        <f>INDEX(products!D:D, MATCH($D:$D, products!$A:$A,0))</f>
        <v>0.5</v>
      </c>
      <c r="L267" s="8">
        <f>INDEX(products!E:E, MATCH($D:$D, products!$A:$A,0))</f>
        <v>5.97</v>
      </c>
      <c r="M267" s="8">
        <f t="shared" si="8"/>
        <v>5.97</v>
      </c>
      <c r="N267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267" t="str">
        <f t="shared" si="9"/>
        <v>Dark</v>
      </c>
    </row>
    <row r="268" spans="1:15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INDEX(Table1[Customer Name], MATCH(OrdersData[[#This Row],[Customer ID]], Table1[Customer ID],0))</f>
        <v>Myles Seawright</v>
      </c>
      <c r="G268" s="2" t="str">
        <f>IF(INDEX(Table1[Email], MATCH(OrdersData[[#This Row],[Customer ID]], Table1[Customer ID],0))=0,"",INDEX(Table1[Email], MATCH(OrdersData[[#This Row],[Customer ID]], Table1[Customer ID],0)))</f>
        <v>mseawright7e@nbcnews.com</v>
      </c>
      <c r="H268" s="2" t="str">
        <f>INDEX(Table1[Country], MATCH(OrdersData[[#This Row],[Customer ID]], Table1[Customer ID],0))</f>
        <v>United Kingdom</v>
      </c>
      <c r="I268" t="str">
        <f>INDEX(products!B:B, MATCH($D:$D, products!$A:$A,0))</f>
        <v>Exc</v>
      </c>
      <c r="J268" t="str">
        <f>INDEX(products!C:C, MATCH($D:$D, products!$A:$A,0))</f>
        <v>D</v>
      </c>
      <c r="K268" s="6">
        <f>INDEX(products!D:D, MATCH($D:$D, products!$A:$A,0))</f>
        <v>1</v>
      </c>
      <c r="L268" s="8">
        <f>INDEX(products!E:E, MATCH($D:$D, products!$A:$A,0))</f>
        <v>12.15</v>
      </c>
      <c r="M268" s="8">
        <f t="shared" si="8"/>
        <v>24.3</v>
      </c>
      <c r="N268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268" t="str">
        <f t="shared" si="9"/>
        <v>Dark</v>
      </c>
    </row>
    <row r="269" spans="1:15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INDEX(Table1[Customer Name], MATCH(OrdersData[[#This Row],[Customer ID]], Table1[Customer ID],0))</f>
        <v>Silvana Northeast</v>
      </c>
      <c r="G269" s="2" t="str">
        <f>IF(INDEX(Table1[Email], MATCH(OrdersData[[#This Row],[Customer ID]], Table1[Customer ID],0))=0,"",INDEX(Table1[Email], MATCH(OrdersData[[#This Row],[Customer ID]], Table1[Customer ID],0)))</f>
        <v>snortheast7f@mashable.com</v>
      </c>
      <c r="H269" s="2" t="str">
        <f>INDEX(Table1[Country], MATCH(OrdersData[[#This Row],[Customer ID]], Table1[Customer ID],0))</f>
        <v>United States</v>
      </c>
      <c r="I269" t="str">
        <f>INDEX(products!B:B, MATCH($D:$D, products!$A:$A,0))</f>
        <v>Exc</v>
      </c>
      <c r="J269" t="str">
        <f>INDEX(products!C:C, MATCH($D:$D, products!$A:$A,0))</f>
        <v>D</v>
      </c>
      <c r="K269" s="6">
        <f>INDEX(products!D:D, MATCH($D:$D, products!$A:$A,0))</f>
        <v>0.2</v>
      </c>
      <c r="L269" s="8">
        <f>INDEX(products!E:E, MATCH($D:$D, products!$A:$A,0))</f>
        <v>3.645</v>
      </c>
      <c r="M269" s="8">
        <f t="shared" si="8"/>
        <v>21.87</v>
      </c>
      <c r="N269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269" t="str">
        <f t="shared" si="9"/>
        <v>Dark</v>
      </c>
    </row>
    <row r="270" spans="1:15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INDEX(Table1[Customer Name], MATCH(OrdersData[[#This Row],[Customer ID]], Table1[Customer ID],0))</f>
        <v>Anselma Attwater</v>
      </c>
      <c r="G270" s="2" t="str">
        <f>IF(INDEX(Table1[Email], MATCH(OrdersData[[#This Row],[Customer ID]], Table1[Customer ID],0))=0,"",INDEX(Table1[Email], MATCH(OrdersData[[#This Row],[Customer ID]], Table1[Customer ID],0)))</f>
        <v>aattwater5u@wikia.com</v>
      </c>
      <c r="H270" s="2" t="str">
        <f>INDEX(Table1[Country], MATCH(OrdersData[[#This Row],[Customer ID]], Table1[Customer ID],0))</f>
        <v>United States</v>
      </c>
      <c r="I270" t="str">
        <f>INDEX(products!B:B, MATCH($D:$D, products!$A:$A,0))</f>
        <v>Ara</v>
      </c>
      <c r="J270" t="str">
        <f>INDEX(products!C:C, MATCH($D:$D, products!$A:$A,0))</f>
        <v>D</v>
      </c>
      <c r="K270" s="6">
        <f>INDEX(products!D:D, MATCH($D:$D, products!$A:$A,0))</f>
        <v>1</v>
      </c>
      <c r="L270" s="8">
        <f>INDEX(products!E:E, MATCH($D:$D, products!$A:$A,0))</f>
        <v>9.9499999999999993</v>
      </c>
      <c r="M270" s="8">
        <f t="shared" si="8"/>
        <v>19.899999999999999</v>
      </c>
      <c r="N270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270" t="str">
        <f t="shared" si="9"/>
        <v>Dark</v>
      </c>
    </row>
    <row r="271" spans="1:15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INDEX(Table1[Customer Name], MATCH(OrdersData[[#This Row],[Customer ID]], Table1[Customer ID],0))</f>
        <v>Monica Fearon</v>
      </c>
      <c r="G271" s="2" t="str">
        <f>IF(INDEX(Table1[Email], MATCH(OrdersData[[#This Row],[Customer ID]], Table1[Customer ID],0))=0,"",INDEX(Table1[Email], MATCH(OrdersData[[#This Row],[Customer ID]], Table1[Customer ID],0)))</f>
        <v>mfearon7h@reverbnation.com</v>
      </c>
      <c r="H271" s="2" t="str">
        <f>INDEX(Table1[Country], MATCH(OrdersData[[#This Row],[Customer ID]], Table1[Customer ID],0))</f>
        <v>United States</v>
      </c>
      <c r="I271" t="str">
        <f>INDEX(products!B:B, MATCH($D:$D, products!$A:$A,0))</f>
        <v>Ara</v>
      </c>
      <c r="J271" t="str">
        <f>INDEX(products!C:C, MATCH($D:$D, products!$A:$A,0))</f>
        <v>D</v>
      </c>
      <c r="K271" s="6">
        <f>INDEX(products!D:D, MATCH($D:$D, products!$A:$A,0))</f>
        <v>0.2</v>
      </c>
      <c r="L271" s="8">
        <f>INDEX(products!E:E, MATCH($D:$D, products!$A:$A,0))</f>
        <v>2.9849999999999999</v>
      </c>
      <c r="M271" s="8">
        <f t="shared" si="8"/>
        <v>5.97</v>
      </c>
      <c r="N271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271" t="str">
        <f t="shared" si="9"/>
        <v>Dark</v>
      </c>
    </row>
    <row r="272" spans="1:15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INDEX(Table1[Customer Name], MATCH(OrdersData[[#This Row],[Customer ID]], Table1[Customer ID],0))</f>
        <v>Barney Chisnell</v>
      </c>
      <c r="G272" s="2" t="str">
        <f>IF(INDEX(Table1[Email], MATCH(OrdersData[[#This Row],[Customer ID]], Table1[Customer ID],0))=0,"",INDEX(Table1[Email], MATCH(OrdersData[[#This Row],[Customer ID]], Table1[Customer ID],0)))</f>
        <v/>
      </c>
      <c r="H272" s="2" t="str">
        <f>INDEX(Table1[Country], MATCH(OrdersData[[#This Row],[Customer ID]], Table1[Customer ID],0))</f>
        <v>Ireland</v>
      </c>
      <c r="I272" t="str">
        <f>INDEX(products!B:B, MATCH($D:$D, products!$A:$A,0))</f>
        <v>Exc</v>
      </c>
      <c r="J272" t="str">
        <f>INDEX(products!C:C, MATCH($D:$D, products!$A:$A,0))</f>
        <v>D</v>
      </c>
      <c r="K272" s="6">
        <f>INDEX(products!D:D, MATCH($D:$D, products!$A:$A,0))</f>
        <v>0.5</v>
      </c>
      <c r="L272" s="8">
        <f>INDEX(products!E:E, MATCH($D:$D, products!$A:$A,0))</f>
        <v>7.29</v>
      </c>
      <c r="M272" s="8">
        <f t="shared" si="8"/>
        <v>7.29</v>
      </c>
      <c r="N272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272" t="str">
        <f t="shared" si="9"/>
        <v>Dark</v>
      </c>
    </row>
    <row r="273" spans="1:15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INDEX(Table1[Customer Name], MATCH(OrdersData[[#This Row],[Customer ID]], Table1[Customer ID],0))</f>
        <v>Jasper Sisneros</v>
      </c>
      <c r="G273" s="2" t="str">
        <f>IF(INDEX(Table1[Email], MATCH(OrdersData[[#This Row],[Customer ID]], Table1[Customer ID],0))=0,"",INDEX(Table1[Email], MATCH(OrdersData[[#This Row],[Customer ID]], Table1[Customer ID],0)))</f>
        <v>jsisneros7j@a8.net</v>
      </c>
      <c r="H273" s="2" t="str">
        <f>INDEX(Table1[Country], MATCH(OrdersData[[#This Row],[Customer ID]], Table1[Customer ID],0))</f>
        <v>United States</v>
      </c>
      <c r="I273" t="str">
        <f>INDEX(products!B:B, MATCH($D:$D, products!$A:$A,0))</f>
        <v>Ara</v>
      </c>
      <c r="J273" t="str">
        <f>INDEX(products!C:C, MATCH($D:$D, products!$A:$A,0))</f>
        <v>D</v>
      </c>
      <c r="K273" s="6">
        <f>INDEX(products!D:D, MATCH($D:$D, products!$A:$A,0))</f>
        <v>0.2</v>
      </c>
      <c r="L273" s="8">
        <f>INDEX(products!E:E, MATCH($D:$D, products!$A:$A,0))</f>
        <v>2.9849999999999999</v>
      </c>
      <c r="M273" s="8">
        <f t="shared" si="8"/>
        <v>11.94</v>
      </c>
      <c r="N273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273" t="str">
        <f t="shared" si="9"/>
        <v>Dark</v>
      </c>
    </row>
    <row r="274" spans="1:15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INDEX(Table1[Customer Name], MATCH(OrdersData[[#This Row],[Customer ID]], Table1[Customer ID],0))</f>
        <v>Zachariah Carlson</v>
      </c>
      <c r="G274" s="2" t="str">
        <f>IF(INDEX(Table1[Email], MATCH(OrdersData[[#This Row],[Customer ID]], Table1[Customer ID],0))=0,"",INDEX(Table1[Email], MATCH(OrdersData[[#This Row],[Customer ID]], Table1[Customer ID],0)))</f>
        <v>zcarlson7k@bigcartel.com</v>
      </c>
      <c r="H274" s="2" t="str">
        <f>INDEX(Table1[Country], MATCH(OrdersData[[#This Row],[Customer ID]], Table1[Customer ID],0))</f>
        <v>Ireland</v>
      </c>
      <c r="I274" t="str">
        <f>INDEX(products!B:B, MATCH($D:$D, products!$A:$A,0))</f>
        <v>Rob</v>
      </c>
      <c r="J274" t="str">
        <f>INDEX(products!C:C, MATCH($D:$D, products!$A:$A,0))</f>
        <v>L</v>
      </c>
      <c r="K274" s="6">
        <f>INDEX(products!D:D, MATCH($D:$D, products!$A:$A,0))</f>
        <v>1</v>
      </c>
      <c r="L274" s="8">
        <f>INDEX(products!E:E, MATCH($D:$D, products!$A:$A,0))</f>
        <v>11.95</v>
      </c>
      <c r="M274" s="8">
        <f t="shared" si="8"/>
        <v>71.699999999999989</v>
      </c>
      <c r="N274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274" t="str">
        <f t="shared" si="9"/>
        <v>Light</v>
      </c>
    </row>
    <row r="275" spans="1:15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INDEX(Table1[Customer Name], MATCH(OrdersData[[#This Row],[Customer ID]], Table1[Customer ID],0))</f>
        <v>Warner Maddox</v>
      </c>
      <c r="G275" s="2" t="str">
        <f>IF(INDEX(Table1[Email], MATCH(OrdersData[[#This Row],[Customer ID]], Table1[Customer ID],0))=0,"",INDEX(Table1[Email], MATCH(OrdersData[[#This Row],[Customer ID]], Table1[Customer ID],0)))</f>
        <v>wmaddox7l@timesonline.co.uk</v>
      </c>
      <c r="H275" s="2" t="str">
        <f>INDEX(Table1[Country], MATCH(OrdersData[[#This Row],[Customer ID]], Table1[Customer ID],0))</f>
        <v>United States</v>
      </c>
      <c r="I275" t="str">
        <f>INDEX(products!B:B, MATCH($D:$D, products!$A:$A,0))</f>
        <v>Ara</v>
      </c>
      <c r="J275" t="str">
        <f>INDEX(products!C:C, MATCH($D:$D, products!$A:$A,0))</f>
        <v>L</v>
      </c>
      <c r="K275" s="6">
        <f>INDEX(products!D:D, MATCH($D:$D, products!$A:$A,0))</f>
        <v>0.2</v>
      </c>
      <c r="L275" s="8">
        <f>INDEX(products!E:E, MATCH($D:$D, products!$A:$A,0))</f>
        <v>3.8849999999999998</v>
      </c>
      <c r="M275" s="8">
        <f t="shared" si="8"/>
        <v>7.77</v>
      </c>
      <c r="N275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275" t="str">
        <f t="shared" si="9"/>
        <v>Light</v>
      </c>
    </row>
    <row r="276" spans="1:15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INDEX(Table1[Customer Name], MATCH(OrdersData[[#This Row],[Customer ID]], Table1[Customer ID],0))</f>
        <v>Donnie Hedlestone</v>
      </c>
      <c r="G276" s="2" t="str">
        <f>IF(INDEX(Table1[Email], MATCH(OrdersData[[#This Row],[Customer ID]], Table1[Customer ID],0))=0,"",INDEX(Table1[Email], MATCH(OrdersData[[#This Row],[Customer ID]], Table1[Customer ID],0)))</f>
        <v>dhedlestone7m@craigslist.org</v>
      </c>
      <c r="H276" s="2" t="str">
        <f>INDEX(Table1[Country], MATCH(OrdersData[[#This Row],[Customer ID]], Table1[Customer ID],0))</f>
        <v>United States</v>
      </c>
      <c r="I276" t="str">
        <f>INDEX(products!B:B, MATCH($D:$D, products!$A:$A,0))</f>
        <v>Ara</v>
      </c>
      <c r="J276" t="str">
        <f>INDEX(products!C:C, MATCH($D:$D, products!$A:$A,0))</f>
        <v>M</v>
      </c>
      <c r="K276" s="6">
        <f>INDEX(products!D:D, MATCH($D:$D, products!$A:$A,0))</f>
        <v>2.5</v>
      </c>
      <c r="L276" s="8">
        <f>INDEX(products!E:E, MATCH($D:$D, products!$A:$A,0))</f>
        <v>25.874999999999996</v>
      </c>
      <c r="M276" s="8">
        <f t="shared" si="8"/>
        <v>25.874999999999996</v>
      </c>
      <c r="N276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276" t="str">
        <f t="shared" si="9"/>
        <v>Medium</v>
      </c>
    </row>
    <row r="277" spans="1:15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INDEX(Table1[Customer Name], MATCH(OrdersData[[#This Row],[Customer ID]], Table1[Customer ID],0))</f>
        <v>Teddi Crowthe</v>
      </c>
      <c r="G277" s="2" t="str">
        <f>IF(INDEX(Table1[Email], MATCH(OrdersData[[#This Row],[Customer ID]], Table1[Customer ID],0))=0,"",INDEX(Table1[Email], MATCH(OrdersData[[#This Row],[Customer ID]], Table1[Customer ID],0)))</f>
        <v>tcrowthe7n@europa.eu</v>
      </c>
      <c r="H277" s="2" t="str">
        <f>INDEX(Table1[Country], MATCH(OrdersData[[#This Row],[Customer ID]], Table1[Customer ID],0))</f>
        <v>United States</v>
      </c>
      <c r="I277" t="str">
        <f>INDEX(products!B:B, MATCH($D:$D, products!$A:$A,0))</f>
        <v>Exc</v>
      </c>
      <c r="J277" t="str">
        <f>INDEX(products!C:C, MATCH($D:$D, products!$A:$A,0))</f>
        <v>L</v>
      </c>
      <c r="K277" s="6">
        <f>INDEX(products!D:D, MATCH($D:$D, products!$A:$A,0))</f>
        <v>2.5</v>
      </c>
      <c r="L277" s="8">
        <f>INDEX(products!E:E, MATCH($D:$D, products!$A:$A,0))</f>
        <v>34.154999999999994</v>
      </c>
      <c r="M277" s="8">
        <f t="shared" si="8"/>
        <v>204.92999999999995</v>
      </c>
      <c r="N277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277" t="str">
        <f t="shared" si="9"/>
        <v>Light</v>
      </c>
    </row>
    <row r="278" spans="1:15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INDEX(Table1[Customer Name], MATCH(OrdersData[[#This Row],[Customer ID]], Table1[Customer ID],0))</f>
        <v>Dorelia Bury</v>
      </c>
      <c r="G278" s="2" t="str">
        <f>IF(INDEX(Table1[Email], MATCH(OrdersData[[#This Row],[Customer ID]], Table1[Customer ID],0))=0,"",INDEX(Table1[Email], MATCH(OrdersData[[#This Row],[Customer ID]], Table1[Customer ID],0)))</f>
        <v>dbury7o@tinyurl.com</v>
      </c>
      <c r="H278" s="2" t="str">
        <f>INDEX(Table1[Country], MATCH(OrdersData[[#This Row],[Customer ID]], Table1[Customer ID],0))</f>
        <v>Ireland</v>
      </c>
      <c r="I278" t="str">
        <f>INDEX(products!B:B, MATCH($D:$D, products!$A:$A,0))</f>
        <v>Rob</v>
      </c>
      <c r="J278" t="str">
        <f>INDEX(products!C:C, MATCH($D:$D, products!$A:$A,0))</f>
        <v>L</v>
      </c>
      <c r="K278" s="6">
        <f>INDEX(products!D:D, MATCH($D:$D, products!$A:$A,0))</f>
        <v>2.5</v>
      </c>
      <c r="L278" s="8">
        <f>INDEX(products!E:E, MATCH($D:$D, products!$A:$A,0))</f>
        <v>27.484999999999996</v>
      </c>
      <c r="M278" s="8">
        <f t="shared" si="8"/>
        <v>109.93999999999998</v>
      </c>
      <c r="N278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278" t="str">
        <f t="shared" si="9"/>
        <v>Light</v>
      </c>
    </row>
    <row r="279" spans="1:15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INDEX(Table1[Customer Name], MATCH(OrdersData[[#This Row],[Customer ID]], Table1[Customer ID],0))</f>
        <v>Gussy Broadbear</v>
      </c>
      <c r="G279" s="2" t="str">
        <f>IF(INDEX(Table1[Email], MATCH(OrdersData[[#This Row],[Customer ID]], Table1[Customer ID],0))=0,"",INDEX(Table1[Email], MATCH(OrdersData[[#This Row],[Customer ID]], Table1[Customer ID],0)))</f>
        <v>gbroadbear7p@omniture.com</v>
      </c>
      <c r="H279" s="2" t="str">
        <f>INDEX(Table1[Country], MATCH(OrdersData[[#This Row],[Customer ID]], Table1[Customer ID],0))</f>
        <v>United States</v>
      </c>
      <c r="I279" t="str">
        <f>INDEX(products!B:B, MATCH($D:$D, products!$A:$A,0))</f>
        <v>Exc</v>
      </c>
      <c r="J279" t="str">
        <f>INDEX(products!C:C, MATCH($D:$D, products!$A:$A,0))</f>
        <v>L</v>
      </c>
      <c r="K279" s="6">
        <f>INDEX(products!D:D, MATCH($D:$D, products!$A:$A,0))</f>
        <v>1</v>
      </c>
      <c r="L279" s="8">
        <f>INDEX(products!E:E, MATCH($D:$D, products!$A:$A,0))</f>
        <v>14.85</v>
      </c>
      <c r="M279" s="8">
        <f t="shared" si="8"/>
        <v>89.1</v>
      </c>
      <c r="N279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279" t="str">
        <f t="shared" si="9"/>
        <v>Light</v>
      </c>
    </row>
    <row r="280" spans="1:15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INDEX(Table1[Customer Name], MATCH(OrdersData[[#This Row],[Customer ID]], Table1[Customer ID],0))</f>
        <v>Emlynne Palfrey</v>
      </c>
      <c r="G280" s="2" t="str">
        <f>IF(INDEX(Table1[Email], MATCH(OrdersData[[#This Row],[Customer ID]], Table1[Customer ID],0))=0,"",INDEX(Table1[Email], MATCH(OrdersData[[#This Row],[Customer ID]], Table1[Customer ID],0)))</f>
        <v>epalfrey7q@devhub.com</v>
      </c>
      <c r="H280" s="2" t="str">
        <f>INDEX(Table1[Country], MATCH(OrdersData[[#This Row],[Customer ID]], Table1[Customer ID],0))</f>
        <v>United States</v>
      </c>
      <c r="I280" t="str">
        <f>INDEX(products!B:B, MATCH($D:$D, products!$A:$A,0))</f>
        <v>Ara</v>
      </c>
      <c r="J280" t="str">
        <f>INDEX(products!C:C, MATCH($D:$D, products!$A:$A,0))</f>
        <v>L</v>
      </c>
      <c r="K280" s="6">
        <f>INDEX(products!D:D, MATCH($D:$D, products!$A:$A,0))</f>
        <v>0.2</v>
      </c>
      <c r="L280" s="8">
        <f>INDEX(products!E:E, MATCH($D:$D, products!$A:$A,0))</f>
        <v>3.8849999999999998</v>
      </c>
      <c r="M280" s="8">
        <f t="shared" si="8"/>
        <v>7.77</v>
      </c>
      <c r="N280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280" t="str">
        <f t="shared" si="9"/>
        <v>Light</v>
      </c>
    </row>
    <row r="281" spans="1:15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INDEX(Table1[Customer Name], MATCH(OrdersData[[#This Row],[Customer ID]], Table1[Customer ID],0))</f>
        <v>Parsifal Metrick</v>
      </c>
      <c r="G281" s="2" t="str">
        <f>IF(INDEX(Table1[Email], MATCH(OrdersData[[#This Row],[Customer ID]], Table1[Customer ID],0))=0,"",INDEX(Table1[Email], MATCH(OrdersData[[#This Row],[Customer ID]], Table1[Customer ID],0)))</f>
        <v>pmetrick7r@rakuten.co.jp</v>
      </c>
      <c r="H281" s="2" t="str">
        <f>INDEX(Table1[Country], MATCH(OrdersData[[#This Row],[Customer ID]], Table1[Customer ID],0))</f>
        <v>United States</v>
      </c>
      <c r="I281" t="str">
        <f>INDEX(products!B:B, MATCH($D:$D, products!$A:$A,0))</f>
        <v>Lib</v>
      </c>
      <c r="J281" t="str">
        <f>INDEX(products!C:C, MATCH($D:$D, products!$A:$A,0))</f>
        <v>M</v>
      </c>
      <c r="K281" s="6">
        <f>INDEX(products!D:D, MATCH($D:$D, products!$A:$A,0))</f>
        <v>2.5</v>
      </c>
      <c r="L281" s="8">
        <f>INDEX(products!E:E, MATCH($D:$D, products!$A:$A,0))</f>
        <v>33.464999999999996</v>
      </c>
      <c r="M281" s="8">
        <f t="shared" si="8"/>
        <v>33.464999999999996</v>
      </c>
      <c r="N281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281" t="str">
        <f t="shared" si="9"/>
        <v>Medium</v>
      </c>
    </row>
    <row r="282" spans="1:15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INDEX(Table1[Customer Name], MATCH(OrdersData[[#This Row],[Customer ID]], Table1[Customer ID],0))</f>
        <v>Christopher Grieveson</v>
      </c>
      <c r="G282" s="2" t="str">
        <f>IF(INDEX(Table1[Email], MATCH(OrdersData[[#This Row],[Customer ID]], Table1[Customer ID],0))=0,"",INDEX(Table1[Email], MATCH(OrdersData[[#This Row],[Customer ID]], Table1[Customer ID],0)))</f>
        <v/>
      </c>
      <c r="H282" s="2" t="str">
        <f>INDEX(Table1[Country], MATCH(OrdersData[[#This Row],[Customer ID]], Table1[Customer ID],0))</f>
        <v>United States</v>
      </c>
      <c r="I282" t="str">
        <f>INDEX(products!B:B, MATCH($D:$D, products!$A:$A,0))</f>
        <v>Exc</v>
      </c>
      <c r="J282" t="str">
        <f>INDEX(products!C:C, MATCH($D:$D, products!$A:$A,0))</f>
        <v>M</v>
      </c>
      <c r="K282" s="6">
        <f>INDEX(products!D:D, MATCH($D:$D, products!$A:$A,0))</f>
        <v>0.5</v>
      </c>
      <c r="L282" s="8">
        <f>INDEX(products!E:E, MATCH($D:$D, products!$A:$A,0))</f>
        <v>8.25</v>
      </c>
      <c r="M282" s="8">
        <f t="shared" si="8"/>
        <v>41.25</v>
      </c>
      <c r="N282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282" t="str">
        <f t="shared" si="9"/>
        <v>Medium</v>
      </c>
    </row>
    <row r="283" spans="1:15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INDEX(Table1[Customer Name], MATCH(OrdersData[[#This Row],[Customer ID]], Table1[Customer ID],0))</f>
        <v>Karlan Karby</v>
      </c>
      <c r="G283" s="2" t="str">
        <f>IF(INDEX(Table1[Email], MATCH(OrdersData[[#This Row],[Customer ID]], Table1[Customer ID],0))=0,"",INDEX(Table1[Email], MATCH(OrdersData[[#This Row],[Customer ID]], Table1[Customer ID],0)))</f>
        <v>kkarby7t@sbwire.com</v>
      </c>
      <c r="H283" s="2" t="str">
        <f>INDEX(Table1[Country], MATCH(OrdersData[[#This Row],[Customer ID]], Table1[Customer ID],0))</f>
        <v>United States</v>
      </c>
      <c r="I283" t="str">
        <f>INDEX(products!B:B, MATCH($D:$D, products!$A:$A,0))</f>
        <v>Exc</v>
      </c>
      <c r="J283" t="str">
        <f>INDEX(products!C:C, MATCH($D:$D, products!$A:$A,0))</f>
        <v>L</v>
      </c>
      <c r="K283" s="6">
        <f>INDEX(products!D:D, MATCH($D:$D, products!$A:$A,0))</f>
        <v>1</v>
      </c>
      <c r="L283" s="8">
        <f>INDEX(products!E:E, MATCH($D:$D, products!$A:$A,0))</f>
        <v>14.85</v>
      </c>
      <c r="M283" s="8">
        <f t="shared" si="8"/>
        <v>59.4</v>
      </c>
      <c r="N283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283" t="str">
        <f t="shared" si="9"/>
        <v>Light</v>
      </c>
    </row>
    <row r="284" spans="1:15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INDEX(Table1[Customer Name], MATCH(OrdersData[[#This Row],[Customer ID]], Table1[Customer ID],0))</f>
        <v>Flory Crumpe</v>
      </c>
      <c r="G284" s="2" t="str">
        <f>IF(INDEX(Table1[Email], MATCH(OrdersData[[#This Row],[Customer ID]], Table1[Customer ID],0))=0,"",INDEX(Table1[Email], MATCH(OrdersData[[#This Row],[Customer ID]], Table1[Customer ID],0)))</f>
        <v>fcrumpe7u@ftc.gov</v>
      </c>
      <c r="H284" s="2" t="str">
        <f>INDEX(Table1[Country], MATCH(OrdersData[[#This Row],[Customer ID]], Table1[Customer ID],0))</f>
        <v>United Kingdom</v>
      </c>
      <c r="I284" t="str">
        <f>INDEX(products!B:B, MATCH($D:$D, products!$A:$A,0))</f>
        <v>Ara</v>
      </c>
      <c r="J284" t="str">
        <f>INDEX(products!C:C, MATCH($D:$D, products!$A:$A,0))</f>
        <v>L</v>
      </c>
      <c r="K284" s="6">
        <f>INDEX(products!D:D, MATCH($D:$D, products!$A:$A,0))</f>
        <v>0.5</v>
      </c>
      <c r="L284" s="8">
        <f>INDEX(products!E:E, MATCH($D:$D, products!$A:$A,0))</f>
        <v>7.77</v>
      </c>
      <c r="M284" s="8">
        <f t="shared" si="8"/>
        <v>7.77</v>
      </c>
      <c r="N284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284" t="str">
        <f t="shared" si="9"/>
        <v>Light</v>
      </c>
    </row>
    <row r="285" spans="1:15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INDEX(Table1[Customer Name], MATCH(OrdersData[[#This Row],[Customer ID]], Table1[Customer ID],0))</f>
        <v>Amity Chatto</v>
      </c>
      <c r="G285" s="2" t="str">
        <f>IF(INDEX(Table1[Email], MATCH(OrdersData[[#This Row],[Customer ID]], Table1[Customer ID],0))=0,"",INDEX(Table1[Email], MATCH(OrdersData[[#This Row],[Customer ID]], Table1[Customer ID],0)))</f>
        <v>achatto7v@sakura.ne.jp</v>
      </c>
      <c r="H285" s="2" t="str">
        <f>INDEX(Table1[Country], MATCH(OrdersData[[#This Row],[Customer ID]], Table1[Customer ID],0))</f>
        <v>United Kingdom</v>
      </c>
      <c r="I285" t="str">
        <f>INDEX(products!B:B, MATCH($D:$D, products!$A:$A,0))</f>
        <v>Rob</v>
      </c>
      <c r="J285" t="str">
        <f>INDEX(products!C:C, MATCH($D:$D, products!$A:$A,0))</f>
        <v>D</v>
      </c>
      <c r="K285" s="6">
        <f>INDEX(products!D:D, MATCH($D:$D, products!$A:$A,0))</f>
        <v>0.5</v>
      </c>
      <c r="L285" s="8">
        <f>INDEX(products!E:E, MATCH($D:$D, products!$A:$A,0))</f>
        <v>5.3699999999999992</v>
      </c>
      <c r="M285" s="8">
        <f t="shared" si="8"/>
        <v>5.3699999999999992</v>
      </c>
      <c r="N285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285" t="str">
        <f t="shared" si="9"/>
        <v>Dark</v>
      </c>
    </row>
    <row r="286" spans="1:15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INDEX(Table1[Customer Name], MATCH(OrdersData[[#This Row],[Customer ID]], Table1[Customer ID],0))</f>
        <v>Nanine McCarthy</v>
      </c>
      <c r="G286" s="2" t="str">
        <f>IF(INDEX(Table1[Email], MATCH(OrdersData[[#This Row],[Customer ID]], Table1[Customer ID],0))=0,"",INDEX(Table1[Email], MATCH(OrdersData[[#This Row],[Customer ID]], Table1[Customer ID],0)))</f>
        <v/>
      </c>
      <c r="H286" s="2" t="str">
        <f>INDEX(Table1[Country], MATCH(OrdersData[[#This Row],[Customer ID]], Table1[Customer ID],0))</f>
        <v>United States</v>
      </c>
      <c r="I286" t="str">
        <f>INDEX(products!B:B, MATCH($D:$D, products!$A:$A,0))</f>
        <v>Exc</v>
      </c>
      <c r="J286" t="str">
        <f>INDEX(products!C:C, MATCH($D:$D, products!$A:$A,0))</f>
        <v>M</v>
      </c>
      <c r="K286" s="6">
        <f>INDEX(products!D:D, MATCH($D:$D, products!$A:$A,0))</f>
        <v>2.5</v>
      </c>
      <c r="L286" s="8">
        <f>INDEX(products!E:E, MATCH($D:$D, products!$A:$A,0))</f>
        <v>31.624999999999996</v>
      </c>
      <c r="M286" s="8">
        <f t="shared" si="8"/>
        <v>94.874999999999986</v>
      </c>
      <c r="N286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286" t="str">
        <f t="shared" si="9"/>
        <v>Medium</v>
      </c>
    </row>
    <row r="287" spans="1:15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INDEX(Table1[Customer Name], MATCH(OrdersData[[#This Row],[Customer ID]], Table1[Customer ID],0))</f>
        <v>Lyndsey Megany</v>
      </c>
      <c r="G287" s="2" t="str">
        <f>IF(INDEX(Table1[Email], MATCH(OrdersData[[#This Row],[Customer ID]], Table1[Customer ID],0))=0,"",INDEX(Table1[Email], MATCH(OrdersData[[#This Row],[Customer ID]], Table1[Customer ID],0)))</f>
        <v/>
      </c>
      <c r="H287" s="2" t="str">
        <f>INDEX(Table1[Country], MATCH(OrdersData[[#This Row],[Customer ID]], Table1[Customer ID],0))</f>
        <v>United States</v>
      </c>
      <c r="I287" t="str">
        <f>INDEX(products!B:B, MATCH($D:$D, products!$A:$A,0))</f>
        <v>Lib</v>
      </c>
      <c r="J287" t="str">
        <f>INDEX(products!C:C, MATCH($D:$D, products!$A:$A,0))</f>
        <v>L</v>
      </c>
      <c r="K287" s="6">
        <f>INDEX(products!D:D, MATCH($D:$D, products!$A:$A,0))</f>
        <v>2.5</v>
      </c>
      <c r="L287" s="8">
        <f>INDEX(products!E:E, MATCH($D:$D, products!$A:$A,0))</f>
        <v>36.454999999999998</v>
      </c>
      <c r="M287" s="8">
        <f t="shared" si="8"/>
        <v>36.454999999999998</v>
      </c>
      <c r="N287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287" t="str">
        <f t="shared" si="9"/>
        <v>Light</v>
      </c>
    </row>
    <row r="288" spans="1:15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INDEX(Table1[Customer Name], MATCH(OrdersData[[#This Row],[Customer ID]], Table1[Customer ID],0))</f>
        <v>Byram Mergue</v>
      </c>
      <c r="G288" s="2" t="str">
        <f>IF(INDEX(Table1[Email], MATCH(OrdersData[[#This Row],[Customer ID]], Table1[Customer ID],0))=0,"",INDEX(Table1[Email], MATCH(OrdersData[[#This Row],[Customer ID]], Table1[Customer ID],0)))</f>
        <v>bmergue7y@umn.edu</v>
      </c>
      <c r="H288" s="2" t="str">
        <f>INDEX(Table1[Country], MATCH(OrdersData[[#This Row],[Customer ID]], Table1[Customer ID],0))</f>
        <v>United States</v>
      </c>
      <c r="I288" t="str">
        <f>INDEX(products!B:B, MATCH($D:$D, products!$A:$A,0))</f>
        <v>Ara</v>
      </c>
      <c r="J288" t="str">
        <f>INDEX(products!C:C, MATCH($D:$D, products!$A:$A,0))</f>
        <v>M</v>
      </c>
      <c r="K288" s="6">
        <f>INDEX(products!D:D, MATCH($D:$D, products!$A:$A,0))</f>
        <v>0.2</v>
      </c>
      <c r="L288" s="8">
        <f>INDEX(products!E:E, MATCH($D:$D, products!$A:$A,0))</f>
        <v>3.375</v>
      </c>
      <c r="M288" s="8">
        <f t="shared" si="8"/>
        <v>13.5</v>
      </c>
      <c r="N288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288" t="str">
        <f t="shared" si="9"/>
        <v>Medium</v>
      </c>
    </row>
    <row r="289" spans="1:15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INDEX(Table1[Customer Name], MATCH(OrdersData[[#This Row],[Customer ID]], Table1[Customer ID],0))</f>
        <v>Kerr Patise</v>
      </c>
      <c r="G289" s="2" t="str">
        <f>IF(INDEX(Table1[Email], MATCH(OrdersData[[#This Row],[Customer ID]], Table1[Customer ID],0))=0,"",INDEX(Table1[Email], MATCH(OrdersData[[#This Row],[Customer ID]], Table1[Customer ID],0)))</f>
        <v>kpatise7z@jigsy.com</v>
      </c>
      <c r="H289" s="2" t="str">
        <f>INDEX(Table1[Country], MATCH(OrdersData[[#This Row],[Customer ID]], Table1[Customer ID],0))</f>
        <v>United States</v>
      </c>
      <c r="I289" t="str">
        <f>INDEX(products!B:B, MATCH($D:$D, products!$A:$A,0))</f>
        <v>Rob</v>
      </c>
      <c r="J289" t="str">
        <f>INDEX(products!C:C, MATCH($D:$D, products!$A:$A,0))</f>
        <v>L</v>
      </c>
      <c r="K289" s="6">
        <f>INDEX(products!D:D, MATCH($D:$D, products!$A:$A,0))</f>
        <v>0.2</v>
      </c>
      <c r="L289" s="8">
        <f>INDEX(products!E:E, MATCH($D:$D, products!$A:$A,0))</f>
        <v>3.5849999999999995</v>
      </c>
      <c r="M289" s="8">
        <f t="shared" si="8"/>
        <v>14.339999999999998</v>
      </c>
      <c r="N289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289" t="str">
        <f t="shared" si="9"/>
        <v>Light</v>
      </c>
    </row>
    <row r="290" spans="1:15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INDEX(Table1[Customer Name], MATCH(OrdersData[[#This Row],[Customer ID]], Table1[Customer ID],0))</f>
        <v>Mathew Goulter</v>
      </c>
      <c r="G290" s="2" t="str">
        <f>IF(INDEX(Table1[Email], MATCH(OrdersData[[#This Row],[Customer ID]], Table1[Customer ID],0))=0,"",INDEX(Table1[Email], MATCH(OrdersData[[#This Row],[Customer ID]], Table1[Customer ID],0)))</f>
        <v/>
      </c>
      <c r="H290" s="2" t="str">
        <f>INDEX(Table1[Country], MATCH(OrdersData[[#This Row],[Customer ID]], Table1[Customer ID],0))</f>
        <v>Ireland</v>
      </c>
      <c r="I290" t="str">
        <f>INDEX(products!B:B, MATCH($D:$D, products!$A:$A,0))</f>
        <v>Exc</v>
      </c>
      <c r="J290" t="str">
        <f>INDEX(products!C:C, MATCH($D:$D, products!$A:$A,0))</f>
        <v>M</v>
      </c>
      <c r="K290" s="6">
        <f>INDEX(products!D:D, MATCH($D:$D, products!$A:$A,0))</f>
        <v>0.5</v>
      </c>
      <c r="L290" s="8">
        <f>INDEX(products!E:E, MATCH($D:$D, products!$A:$A,0))</f>
        <v>8.25</v>
      </c>
      <c r="M290" s="8">
        <f t="shared" si="8"/>
        <v>8.25</v>
      </c>
      <c r="N290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290" t="str">
        <f t="shared" si="9"/>
        <v>Medium</v>
      </c>
    </row>
    <row r="291" spans="1:15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INDEX(Table1[Customer Name], MATCH(OrdersData[[#This Row],[Customer ID]], Table1[Customer ID],0))</f>
        <v>Marris Grcic</v>
      </c>
      <c r="G291" s="2" t="str">
        <f>IF(INDEX(Table1[Email], MATCH(OrdersData[[#This Row],[Customer ID]], Table1[Customer ID],0))=0,"",INDEX(Table1[Email], MATCH(OrdersData[[#This Row],[Customer ID]], Table1[Customer ID],0)))</f>
        <v/>
      </c>
      <c r="H291" s="2" t="str">
        <f>INDEX(Table1[Country], MATCH(OrdersData[[#This Row],[Customer ID]], Table1[Customer ID],0))</f>
        <v>United States</v>
      </c>
      <c r="I291" t="str">
        <f>INDEX(products!B:B, MATCH($D:$D, products!$A:$A,0))</f>
        <v>Rob</v>
      </c>
      <c r="J291" t="str">
        <f>INDEX(products!C:C, MATCH($D:$D, products!$A:$A,0))</f>
        <v>D</v>
      </c>
      <c r="K291" s="6">
        <f>INDEX(products!D:D, MATCH($D:$D, products!$A:$A,0))</f>
        <v>0.2</v>
      </c>
      <c r="L291" s="8">
        <f>INDEX(products!E:E, MATCH($D:$D, products!$A:$A,0))</f>
        <v>2.6849999999999996</v>
      </c>
      <c r="M291" s="8">
        <f t="shared" si="8"/>
        <v>13.424999999999997</v>
      </c>
      <c r="N291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291" t="str">
        <f t="shared" si="9"/>
        <v>Dark</v>
      </c>
    </row>
    <row r="292" spans="1:15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INDEX(Table1[Customer Name], MATCH(OrdersData[[#This Row],[Customer ID]], Table1[Customer ID],0))</f>
        <v>Domeniga Duke</v>
      </c>
      <c r="G292" s="2" t="str">
        <f>IF(INDEX(Table1[Email], MATCH(OrdersData[[#This Row],[Customer ID]], Table1[Customer ID],0))=0,"",INDEX(Table1[Email], MATCH(OrdersData[[#This Row],[Customer ID]], Table1[Customer ID],0)))</f>
        <v>dduke82@vkontakte.ru</v>
      </c>
      <c r="H292" s="2" t="str">
        <f>INDEX(Table1[Country], MATCH(OrdersData[[#This Row],[Customer ID]], Table1[Customer ID],0))</f>
        <v>United States</v>
      </c>
      <c r="I292" t="str">
        <f>INDEX(products!B:B, MATCH($D:$D, products!$A:$A,0))</f>
        <v>Ara</v>
      </c>
      <c r="J292" t="str">
        <f>INDEX(products!C:C, MATCH($D:$D, products!$A:$A,0))</f>
        <v>D</v>
      </c>
      <c r="K292" s="6">
        <f>INDEX(products!D:D, MATCH($D:$D, products!$A:$A,0))</f>
        <v>1</v>
      </c>
      <c r="L292" s="8">
        <f>INDEX(products!E:E, MATCH($D:$D, products!$A:$A,0))</f>
        <v>9.9499999999999993</v>
      </c>
      <c r="M292" s="8">
        <f t="shared" si="8"/>
        <v>49.75</v>
      </c>
      <c r="N292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292" t="str">
        <f t="shared" si="9"/>
        <v>Dark</v>
      </c>
    </row>
    <row r="293" spans="1:15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INDEX(Table1[Customer Name], MATCH(OrdersData[[#This Row],[Customer ID]], Table1[Customer ID],0))</f>
        <v>Violante Skouling</v>
      </c>
      <c r="G293" s="2" t="str">
        <f>IF(INDEX(Table1[Email], MATCH(OrdersData[[#This Row],[Customer ID]], Table1[Customer ID],0))=0,"",INDEX(Table1[Email], MATCH(OrdersData[[#This Row],[Customer ID]], Table1[Customer ID],0)))</f>
        <v/>
      </c>
      <c r="H293" s="2" t="str">
        <f>INDEX(Table1[Country], MATCH(OrdersData[[#This Row],[Customer ID]], Table1[Customer ID],0))</f>
        <v>Ireland</v>
      </c>
      <c r="I293" t="str">
        <f>INDEX(products!B:B, MATCH($D:$D, products!$A:$A,0))</f>
        <v>Exc</v>
      </c>
      <c r="J293" t="str">
        <f>INDEX(products!C:C, MATCH($D:$D, products!$A:$A,0))</f>
        <v>M</v>
      </c>
      <c r="K293" s="6">
        <f>INDEX(products!D:D, MATCH($D:$D, products!$A:$A,0))</f>
        <v>0.5</v>
      </c>
      <c r="L293" s="8">
        <f>INDEX(products!E:E, MATCH($D:$D, products!$A:$A,0))</f>
        <v>8.25</v>
      </c>
      <c r="M293" s="8">
        <f t="shared" si="8"/>
        <v>16.5</v>
      </c>
      <c r="N293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293" t="str">
        <f t="shared" si="9"/>
        <v>Medium</v>
      </c>
    </row>
    <row r="294" spans="1:15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INDEX(Table1[Customer Name], MATCH(OrdersData[[#This Row],[Customer ID]], Table1[Customer ID],0))</f>
        <v>Isidore Hussey</v>
      </c>
      <c r="G294" s="2" t="str">
        <f>IF(INDEX(Table1[Email], MATCH(OrdersData[[#This Row],[Customer ID]], Table1[Customer ID],0))=0,"",INDEX(Table1[Email], MATCH(OrdersData[[#This Row],[Customer ID]], Table1[Customer ID],0)))</f>
        <v>ihussey84@mapy.cz</v>
      </c>
      <c r="H294" s="2" t="str">
        <f>INDEX(Table1[Country], MATCH(OrdersData[[#This Row],[Customer ID]], Table1[Customer ID],0))</f>
        <v>United States</v>
      </c>
      <c r="I294" t="str">
        <f>INDEX(products!B:B, MATCH($D:$D, products!$A:$A,0))</f>
        <v>Ara</v>
      </c>
      <c r="J294" t="str">
        <f>INDEX(products!C:C, MATCH($D:$D, products!$A:$A,0))</f>
        <v>D</v>
      </c>
      <c r="K294" s="6">
        <f>INDEX(products!D:D, MATCH($D:$D, products!$A:$A,0))</f>
        <v>0.5</v>
      </c>
      <c r="L294" s="8">
        <f>INDEX(products!E:E, MATCH($D:$D, products!$A:$A,0))</f>
        <v>5.97</v>
      </c>
      <c r="M294" s="8">
        <f t="shared" si="8"/>
        <v>17.91</v>
      </c>
      <c r="N294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294" t="str">
        <f t="shared" si="9"/>
        <v>Dark</v>
      </c>
    </row>
    <row r="295" spans="1:15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INDEX(Table1[Customer Name], MATCH(OrdersData[[#This Row],[Customer ID]], Table1[Customer ID],0))</f>
        <v>Cassie Pinkerton</v>
      </c>
      <c r="G295" s="2" t="str">
        <f>IF(INDEX(Table1[Email], MATCH(OrdersData[[#This Row],[Customer ID]], Table1[Customer ID],0))=0,"",INDEX(Table1[Email], MATCH(OrdersData[[#This Row],[Customer ID]], Table1[Customer ID],0)))</f>
        <v>cpinkerton85@upenn.edu</v>
      </c>
      <c r="H295" s="2" t="str">
        <f>INDEX(Table1[Country], MATCH(OrdersData[[#This Row],[Customer ID]], Table1[Customer ID],0))</f>
        <v>United States</v>
      </c>
      <c r="I295" t="str">
        <f>INDEX(products!B:B, MATCH($D:$D, products!$A:$A,0))</f>
        <v>Ara</v>
      </c>
      <c r="J295" t="str">
        <f>INDEX(products!C:C, MATCH($D:$D, products!$A:$A,0))</f>
        <v>D</v>
      </c>
      <c r="K295" s="6">
        <f>INDEX(products!D:D, MATCH($D:$D, products!$A:$A,0))</f>
        <v>0.5</v>
      </c>
      <c r="L295" s="8">
        <f>INDEX(products!E:E, MATCH($D:$D, products!$A:$A,0))</f>
        <v>5.97</v>
      </c>
      <c r="M295" s="8">
        <f t="shared" si="8"/>
        <v>29.849999999999998</v>
      </c>
      <c r="N295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295" t="str">
        <f t="shared" si="9"/>
        <v>Dark</v>
      </c>
    </row>
    <row r="296" spans="1:15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INDEX(Table1[Customer Name], MATCH(OrdersData[[#This Row],[Customer ID]], Table1[Customer ID],0))</f>
        <v>Micki Fero</v>
      </c>
      <c r="G296" s="2" t="str">
        <f>IF(INDEX(Table1[Email], MATCH(OrdersData[[#This Row],[Customer ID]], Table1[Customer ID],0))=0,"",INDEX(Table1[Email], MATCH(OrdersData[[#This Row],[Customer ID]], Table1[Customer ID],0)))</f>
        <v/>
      </c>
      <c r="H296" s="2" t="str">
        <f>INDEX(Table1[Country], MATCH(OrdersData[[#This Row],[Customer ID]], Table1[Customer ID],0))</f>
        <v>United States</v>
      </c>
      <c r="I296" t="str">
        <f>INDEX(products!B:B, MATCH($D:$D, products!$A:$A,0))</f>
        <v>Exc</v>
      </c>
      <c r="J296" t="str">
        <f>INDEX(products!C:C, MATCH($D:$D, products!$A:$A,0))</f>
        <v>L</v>
      </c>
      <c r="K296" s="6">
        <f>INDEX(products!D:D, MATCH($D:$D, products!$A:$A,0))</f>
        <v>1</v>
      </c>
      <c r="L296" s="8">
        <f>INDEX(products!E:E, MATCH($D:$D, products!$A:$A,0))</f>
        <v>14.85</v>
      </c>
      <c r="M296" s="8">
        <f t="shared" si="8"/>
        <v>44.55</v>
      </c>
      <c r="N296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296" t="str">
        <f t="shared" si="9"/>
        <v>Light</v>
      </c>
    </row>
    <row r="297" spans="1:15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INDEX(Table1[Customer Name], MATCH(OrdersData[[#This Row],[Customer ID]], Table1[Customer ID],0))</f>
        <v>Cybill Graddell</v>
      </c>
      <c r="G297" s="2" t="str">
        <f>IF(INDEX(Table1[Email], MATCH(OrdersData[[#This Row],[Customer ID]], Table1[Customer ID],0))=0,"",INDEX(Table1[Email], MATCH(OrdersData[[#This Row],[Customer ID]], Table1[Customer ID],0)))</f>
        <v/>
      </c>
      <c r="H297" s="2" t="str">
        <f>INDEX(Table1[Country], MATCH(OrdersData[[#This Row],[Customer ID]], Table1[Customer ID],0))</f>
        <v>United States</v>
      </c>
      <c r="I297" t="str">
        <f>INDEX(products!B:B, MATCH($D:$D, products!$A:$A,0))</f>
        <v>Exc</v>
      </c>
      <c r="J297" t="str">
        <f>INDEX(products!C:C, MATCH($D:$D, products!$A:$A,0))</f>
        <v>M</v>
      </c>
      <c r="K297" s="6">
        <f>INDEX(products!D:D, MATCH($D:$D, products!$A:$A,0))</f>
        <v>1</v>
      </c>
      <c r="L297" s="8">
        <f>INDEX(products!E:E, MATCH($D:$D, products!$A:$A,0))</f>
        <v>13.75</v>
      </c>
      <c r="M297" s="8">
        <f t="shared" si="8"/>
        <v>27.5</v>
      </c>
      <c r="N297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297" t="str">
        <f t="shared" si="9"/>
        <v>Medium</v>
      </c>
    </row>
    <row r="298" spans="1:15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INDEX(Table1[Customer Name], MATCH(OrdersData[[#This Row],[Customer ID]], Table1[Customer ID],0))</f>
        <v>Dorian Vizor</v>
      </c>
      <c r="G298" s="2" t="str">
        <f>IF(INDEX(Table1[Email], MATCH(OrdersData[[#This Row],[Customer ID]], Table1[Customer ID],0))=0,"",INDEX(Table1[Email], MATCH(OrdersData[[#This Row],[Customer ID]], Table1[Customer ID],0)))</f>
        <v>dvizor88@furl.net</v>
      </c>
      <c r="H298" s="2" t="str">
        <f>INDEX(Table1[Country], MATCH(OrdersData[[#This Row],[Customer ID]], Table1[Customer ID],0))</f>
        <v>United States</v>
      </c>
      <c r="I298" t="str">
        <f>INDEX(products!B:B, MATCH($D:$D, products!$A:$A,0))</f>
        <v>Rob</v>
      </c>
      <c r="J298" t="str">
        <f>INDEX(products!C:C, MATCH($D:$D, products!$A:$A,0))</f>
        <v>M</v>
      </c>
      <c r="K298" s="6">
        <f>INDEX(products!D:D, MATCH($D:$D, products!$A:$A,0))</f>
        <v>0.5</v>
      </c>
      <c r="L298" s="8">
        <f>INDEX(products!E:E, MATCH($D:$D, products!$A:$A,0))</f>
        <v>5.97</v>
      </c>
      <c r="M298" s="8">
        <f t="shared" si="8"/>
        <v>35.82</v>
      </c>
      <c r="N298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298" t="str">
        <f t="shared" si="9"/>
        <v>Medium</v>
      </c>
    </row>
    <row r="299" spans="1:15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INDEX(Table1[Customer Name], MATCH(OrdersData[[#This Row],[Customer ID]], Table1[Customer ID],0))</f>
        <v>Eddi Sedgebeer</v>
      </c>
      <c r="G299" s="2" t="str">
        <f>IF(INDEX(Table1[Email], MATCH(OrdersData[[#This Row],[Customer ID]], Table1[Customer ID],0))=0,"",INDEX(Table1[Email], MATCH(OrdersData[[#This Row],[Customer ID]], Table1[Customer ID],0)))</f>
        <v>esedgebeer89@oaic.gov.au</v>
      </c>
      <c r="H299" s="2" t="str">
        <f>INDEX(Table1[Country], MATCH(OrdersData[[#This Row],[Customer ID]], Table1[Customer ID],0))</f>
        <v>United States</v>
      </c>
      <c r="I299" t="str">
        <f>INDEX(products!B:B, MATCH($D:$D, products!$A:$A,0))</f>
        <v>Rob</v>
      </c>
      <c r="J299" t="str">
        <f>INDEX(products!C:C, MATCH($D:$D, products!$A:$A,0))</f>
        <v>D</v>
      </c>
      <c r="K299" s="6">
        <f>INDEX(products!D:D, MATCH($D:$D, products!$A:$A,0))</f>
        <v>0.5</v>
      </c>
      <c r="L299" s="8">
        <f>INDEX(products!E:E, MATCH($D:$D, products!$A:$A,0))</f>
        <v>5.3699999999999992</v>
      </c>
      <c r="M299" s="8">
        <f t="shared" si="8"/>
        <v>16.11</v>
      </c>
      <c r="N299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299" t="str">
        <f t="shared" si="9"/>
        <v>Dark</v>
      </c>
    </row>
    <row r="300" spans="1:15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INDEX(Table1[Customer Name], MATCH(OrdersData[[#This Row],[Customer ID]], Table1[Customer ID],0))</f>
        <v>Ken Lestrange</v>
      </c>
      <c r="G300" s="2" t="str">
        <f>IF(INDEX(Table1[Email], MATCH(OrdersData[[#This Row],[Customer ID]], Table1[Customer ID],0))=0,"",INDEX(Table1[Email], MATCH(OrdersData[[#This Row],[Customer ID]], Table1[Customer ID],0)))</f>
        <v>klestrange8a@lulu.com</v>
      </c>
      <c r="H300" s="2" t="str">
        <f>INDEX(Table1[Country], MATCH(OrdersData[[#This Row],[Customer ID]], Table1[Customer ID],0))</f>
        <v>United States</v>
      </c>
      <c r="I300" t="str">
        <f>INDEX(products!B:B, MATCH($D:$D, products!$A:$A,0))</f>
        <v>Exc</v>
      </c>
      <c r="J300" t="str">
        <f>INDEX(products!C:C, MATCH($D:$D, products!$A:$A,0))</f>
        <v>L</v>
      </c>
      <c r="K300" s="6">
        <f>INDEX(products!D:D, MATCH($D:$D, products!$A:$A,0))</f>
        <v>0.2</v>
      </c>
      <c r="L300" s="8">
        <f>INDEX(products!E:E, MATCH($D:$D, products!$A:$A,0))</f>
        <v>4.4550000000000001</v>
      </c>
      <c r="M300" s="8">
        <f t="shared" si="8"/>
        <v>26.73</v>
      </c>
      <c r="N300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300" t="str">
        <f t="shared" si="9"/>
        <v>Light</v>
      </c>
    </row>
    <row r="301" spans="1:15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INDEX(Table1[Customer Name], MATCH(OrdersData[[#This Row],[Customer ID]], Table1[Customer ID],0))</f>
        <v>Lacee Tanti</v>
      </c>
      <c r="G301" s="2" t="str">
        <f>IF(INDEX(Table1[Email], MATCH(OrdersData[[#This Row],[Customer ID]], Table1[Customer ID],0))=0,"",INDEX(Table1[Email], MATCH(OrdersData[[#This Row],[Customer ID]], Table1[Customer ID],0)))</f>
        <v>ltanti8b@techcrunch.com</v>
      </c>
      <c r="H301" s="2" t="str">
        <f>INDEX(Table1[Country], MATCH(OrdersData[[#This Row],[Customer ID]], Table1[Customer ID],0))</f>
        <v>United States</v>
      </c>
      <c r="I301" t="str">
        <f>INDEX(products!B:B, MATCH($D:$D, products!$A:$A,0))</f>
        <v>Exc</v>
      </c>
      <c r="J301" t="str">
        <f>INDEX(products!C:C, MATCH($D:$D, products!$A:$A,0))</f>
        <v>L</v>
      </c>
      <c r="K301" s="6">
        <f>INDEX(products!D:D, MATCH($D:$D, products!$A:$A,0))</f>
        <v>2.5</v>
      </c>
      <c r="L301" s="8">
        <f>INDEX(products!E:E, MATCH($D:$D, products!$A:$A,0))</f>
        <v>34.154999999999994</v>
      </c>
      <c r="M301" s="8">
        <f t="shared" si="8"/>
        <v>204.92999999999995</v>
      </c>
      <c r="N301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301" t="str">
        <f t="shared" si="9"/>
        <v>Light</v>
      </c>
    </row>
    <row r="302" spans="1:15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INDEX(Table1[Customer Name], MATCH(OrdersData[[#This Row],[Customer ID]], Table1[Customer ID],0))</f>
        <v>Arel De Lasci</v>
      </c>
      <c r="G302" s="2" t="str">
        <f>IF(INDEX(Table1[Email], MATCH(OrdersData[[#This Row],[Customer ID]], Table1[Customer ID],0))=0,"",INDEX(Table1[Email], MATCH(OrdersData[[#This Row],[Customer ID]], Table1[Customer ID],0)))</f>
        <v>ade8c@1und1.de</v>
      </c>
      <c r="H302" s="2" t="str">
        <f>INDEX(Table1[Country], MATCH(OrdersData[[#This Row],[Customer ID]], Table1[Customer ID],0))</f>
        <v>United States</v>
      </c>
      <c r="I302" t="str">
        <f>INDEX(products!B:B, MATCH($D:$D, products!$A:$A,0))</f>
        <v>Ara</v>
      </c>
      <c r="J302" t="str">
        <f>INDEX(products!C:C, MATCH($D:$D, products!$A:$A,0))</f>
        <v>L</v>
      </c>
      <c r="K302" s="6">
        <f>INDEX(products!D:D, MATCH($D:$D, products!$A:$A,0))</f>
        <v>1</v>
      </c>
      <c r="L302" s="8">
        <f>INDEX(products!E:E, MATCH($D:$D, products!$A:$A,0))</f>
        <v>12.95</v>
      </c>
      <c r="M302" s="8">
        <f t="shared" si="8"/>
        <v>38.849999999999994</v>
      </c>
      <c r="N302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02" t="str">
        <f t="shared" si="9"/>
        <v>Light</v>
      </c>
    </row>
    <row r="303" spans="1:15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INDEX(Table1[Customer Name], MATCH(OrdersData[[#This Row],[Customer ID]], Table1[Customer ID],0))</f>
        <v>Trescha Jedrachowicz</v>
      </c>
      <c r="G303" s="2" t="str">
        <f>IF(INDEX(Table1[Email], MATCH(OrdersData[[#This Row],[Customer ID]], Table1[Customer ID],0))=0,"",INDEX(Table1[Email], MATCH(OrdersData[[#This Row],[Customer ID]], Table1[Customer ID],0)))</f>
        <v>tjedrachowicz8d@acquirethisname.com</v>
      </c>
      <c r="H303" s="2" t="str">
        <f>INDEX(Table1[Country], MATCH(OrdersData[[#This Row],[Customer ID]], Table1[Customer ID],0))</f>
        <v>United States</v>
      </c>
      <c r="I303" t="str">
        <f>INDEX(products!B:B, MATCH($D:$D, products!$A:$A,0))</f>
        <v>Lib</v>
      </c>
      <c r="J303" t="str">
        <f>INDEX(products!C:C, MATCH($D:$D, products!$A:$A,0))</f>
        <v>D</v>
      </c>
      <c r="K303" s="6">
        <f>INDEX(products!D:D, MATCH($D:$D, products!$A:$A,0))</f>
        <v>0.2</v>
      </c>
      <c r="L303" s="8">
        <f>INDEX(products!E:E, MATCH($D:$D, products!$A:$A,0))</f>
        <v>3.8849999999999998</v>
      </c>
      <c r="M303" s="8">
        <f t="shared" si="8"/>
        <v>15.54</v>
      </c>
      <c r="N303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303" t="str">
        <f t="shared" si="9"/>
        <v>Dark</v>
      </c>
    </row>
    <row r="304" spans="1:15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INDEX(Table1[Customer Name], MATCH(OrdersData[[#This Row],[Customer ID]], Table1[Customer ID],0))</f>
        <v>Perkin Stonner</v>
      </c>
      <c r="G304" s="2" t="str">
        <f>IF(INDEX(Table1[Email], MATCH(OrdersData[[#This Row],[Customer ID]], Table1[Customer ID],0))=0,"",INDEX(Table1[Email], MATCH(OrdersData[[#This Row],[Customer ID]], Table1[Customer ID],0)))</f>
        <v>pstonner8e@moonfruit.com</v>
      </c>
      <c r="H304" s="2" t="str">
        <f>INDEX(Table1[Country], MATCH(OrdersData[[#This Row],[Customer ID]], Table1[Customer ID],0))</f>
        <v>United States</v>
      </c>
      <c r="I304" t="str">
        <f>INDEX(products!B:B, MATCH($D:$D, products!$A:$A,0))</f>
        <v>Ara</v>
      </c>
      <c r="J304" t="str">
        <f>INDEX(products!C:C, MATCH($D:$D, products!$A:$A,0))</f>
        <v>M</v>
      </c>
      <c r="K304" s="6">
        <f>INDEX(products!D:D, MATCH($D:$D, products!$A:$A,0))</f>
        <v>0.5</v>
      </c>
      <c r="L304" s="8">
        <f>INDEX(products!E:E, MATCH($D:$D, products!$A:$A,0))</f>
        <v>6.75</v>
      </c>
      <c r="M304" s="8">
        <f t="shared" si="8"/>
        <v>6.75</v>
      </c>
      <c r="N304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04" t="str">
        <f t="shared" si="9"/>
        <v>Medium</v>
      </c>
    </row>
    <row r="305" spans="1:15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INDEX(Table1[Customer Name], MATCH(OrdersData[[#This Row],[Customer ID]], Table1[Customer ID],0))</f>
        <v>Darrin Tingly</v>
      </c>
      <c r="G305" s="2" t="str">
        <f>IF(INDEX(Table1[Email], MATCH(OrdersData[[#This Row],[Customer ID]], Table1[Customer ID],0))=0,"",INDEX(Table1[Email], MATCH(OrdersData[[#This Row],[Customer ID]], Table1[Customer ID],0)))</f>
        <v>dtingly8f@goo.ne.jp</v>
      </c>
      <c r="H305" s="2" t="str">
        <f>INDEX(Table1[Country], MATCH(OrdersData[[#This Row],[Customer ID]], Table1[Customer ID],0))</f>
        <v>United States</v>
      </c>
      <c r="I305" t="str">
        <f>INDEX(products!B:B, MATCH($D:$D, products!$A:$A,0))</f>
        <v>Exc</v>
      </c>
      <c r="J305" t="str">
        <f>INDEX(products!C:C, MATCH($D:$D, products!$A:$A,0))</f>
        <v>D</v>
      </c>
      <c r="K305" s="6">
        <f>INDEX(products!D:D, MATCH($D:$D, products!$A:$A,0))</f>
        <v>2.5</v>
      </c>
      <c r="L305" s="8">
        <f>INDEX(products!E:E, MATCH($D:$D, products!$A:$A,0))</f>
        <v>27.945</v>
      </c>
      <c r="M305" s="8">
        <f t="shared" si="8"/>
        <v>111.78</v>
      </c>
      <c r="N305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305" t="str">
        <f t="shared" si="9"/>
        <v>Dark</v>
      </c>
    </row>
    <row r="306" spans="1:15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INDEX(Table1[Customer Name], MATCH(OrdersData[[#This Row],[Customer ID]], Table1[Customer ID],0))</f>
        <v>Claudetta Rushe</v>
      </c>
      <c r="G306" s="2" t="str">
        <f>IF(INDEX(Table1[Email], MATCH(OrdersData[[#This Row],[Customer ID]], Table1[Customer ID],0))=0,"",INDEX(Table1[Email], MATCH(OrdersData[[#This Row],[Customer ID]], Table1[Customer ID],0)))</f>
        <v>crushe8n@about.me</v>
      </c>
      <c r="H306" s="2" t="str">
        <f>INDEX(Table1[Country], MATCH(OrdersData[[#This Row],[Customer ID]], Table1[Customer ID],0))</f>
        <v>United States</v>
      </c>
      <c r="I306" t="str">
        <f>INDEX(products!B:B, MATCH($D:$D, products!$A:$A,0))</f>
        <v>Ara</v>
      </c>
      <c r="J306" t="str">
        <f>INDEX(products!C:C, MATCH($D:$D, products!$A:$A,0))</f>
        <v>L</v>
      </c>
      <c r="K306" s="6">
        <f>INDEX(products!D:D, MATCH($D:$D, products!$A:$A,0))</f>
        <v>0.2</v>
      </c>
      <c r="L306" s="8">
        <f>INDEX(products!E:E, MATCH($D:$D, products!$A:$A,0))</f>
        <v>3.8849999999999998</v>
      </c>
      <c r="M306" s="8">
        <f t="shared" si="8"/>
        <v>3.8849999999999998</v>
      </c>
      <c r="N306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06" t="str">
        <f t="shared" si="9"/>
        <v>Light</v>
      </c>
    </row>
    <row r="307" spans="1:15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INDEX(Table1[Customer Name], MATCH(OrdersData[[#This Row],[Customer ID]], Table1[Customer ID],0))</f>
        <v>Benn Checci</v>
      </c>
      <c r="G307" s="2" t="str">
        <f>IF(INDEX(Table1[Email], MATCH(OrdersData[[#This Row],[Customer ID]], Table1[Customer ID],0))=0,"",INDEX(Table1[Email], MATCH(OrdersData[[#This Row],[Customer ID]], Table1[Customer ID],0)))</f>
        <v>bchecci8h@usa.gov</v>
      </c>
      <c r="H307" s="2" t="str">
        <f>INDEX(Table1[Country], MATCH(OrdersData[[#This Row],[Customer ID]], Table1[Customer ID],0))</f>
        <v>United Kingdom</v>
      </c>
      <c r="I307" t="str">
        <f>INDEX(products!B:B, MATCH($D:$D, products!$A:$A,0))</f>
        <v>Lib</v>
      </c>
      <c r="J307" t="str">
        <f>INDEX(products!C:C, MATCH($D:$D, products!$A:$A,0))</f>
        <v>M</v>
      </c>
      <c r="K307" s="6">
        <f>INDEX(products!D:D, MATCH($D:$D, products!$A:$A,0))</f>
        <v>0.2</v>
      </c>
      <c r="L307" s="8">
        <f>INDEX(products!E:E, MATCH($D:$D, products!$A:$A,0))</f>
        <v>4.3650000000000002</v>
      </c>
      <c r="M307" s="8">
        <f t="shared" si="8"/>
        <v>21.825000000000003</v>
      </c>
      <c r="N307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307" t="str">
        <f t="shared" si="9"/>
        <v>Medium</v>
      </c>
    </row>
    <row r="308" spans="1:15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INDEX(Table1[Customer Name], MATCH(OrdersData[[#This Row],[Customer ID]], Table1[Customer ID],0))</f>
        <v>Janifer Bagot</v>
      </c>
      <c r="G308" s="2" t="str">
        <f>IF(INDEX(Table1[Email], MATCH(OrdersData[[#This Row],[Customer ID]], Table1[Customer ID],0))=0,"",INDEX(Table1[Email], MATCH(OrdersData[[#This Row],[Customer ID]], Table1[Customer ID],0)))</f>
        <v>jbagot8i@mac.com</v>
      </c>
      <c r="H308" s="2" t="str">
        <f>INDEX(Table1[Country], MATCH(OrdersData[[#This Row],[Customer ID]], Table1[Customer ID],0))</f>
        <v>United States</v>
      </c>
      <c r="I308" t="str">
        <f>INDEX(products!B:B, MATCH($D:$D, products!$A:$A,0))</f>
        <v>Rob</v>
      </c>
      <c r="J308" t="str">
        <f>INDEX(products!C:C, MATCH($D:$D, products!$A:$A,0))</f>
        <v>M</v>
      </c>
      <c r="K308" s="6">
        <f>INDEX(products!D:D, MATCH($D:$D, products!$A:$A,0))</f>
        <v>0.2</v>
      </c>
      <c r="L308" s="8">
        <f>INDEX(products!E:E, MATCH($D:$D, products!$A:$A,0))</f>
        <v>2.9849999999999999</v>
      </c>
      <c r="M308" s="8">
        <f t="shared" si="8"/>
        <v>14.924999999999999</v>
      </c>
      <c r="N308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308" t="str">
        <f t="shared" si="9"/>
        <v>Medium</v>
      </c>
    </row>
    <row r="309" spans="1:15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INDEX(Table1[Customer Name], MATCH(OrdersData[[#This Row],[Customer ID]], Table1[Customer ID],0))</f>
        <v>Ermin Beeble</v>
      </c>
      <c r="G309" s="2" t="str">
        <f>IF(INDEX(Table1[Email], MATCH(OrdersData[[#This Row],[Customer ID]], Table1[Customer ID],0))=0,"",INDEX(Table1[Email], MATCH(OrdersData[[#This Row],[Customer ID]], Table1[Customer ID],0)))</f>
        <v>ebeeble8j@soundcloud.com</v>
      </c>
      <c r="H309" s="2" t="str">
        <f>INDEX(Table1[Country], MATCH(OrdersData[[#This Row],[Customer ID]], Table1[Customer ID],0))</f>
        <v>United States</v>
      </c>
      <c r="I309" t="str">
        <f>INDEX(products!B:B, MATCH($D:$D, products!$A:$A,0))</f>
        <v>Ara</v>
      </c>
      <c r="J309" t="str">
        <f>INDEX(products!C:C, MATCH($D:$D, products!$A:$A,0))</f>
        <v>M</v>
      </c>
      <c r="K309" s="6">
        <f>INDEX(products!D:D, MATCH($D:$D, products!$A:$A,0))</f>
        <v>1</v>
      </c>
      <c r="L309" s="8">
        <f>INDEX(products!E:E, MATCH($D:$D, products!$A:$A,0))</f>
        <v>11.25</v>
      </c>
      <c r="M309" s="8">
        <f t="shared" si="8"/>
        <v>33.75</v>
      </c>
      <c r="N309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09" t="str">
        <f t="shared" si="9"/>
        <v>Medium</v>
      </c>
    </row>
    <row r="310" spans="1:15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INDEX(Table1[Customer Name], MATCH(OrdersData[[#This Row],[Customer ID]], Table1[Customer ID],0))</f>
        <v>Cos Fluin</v>
      </c>
      <c r="G310" s="2" t="str">
        <f>IF(INDEX(Table1[Email], MATCH(OrdersData[[#This Row],[Customer ID]], Table1[Customer ID],0))=0,"",INDEX(Table1[Email], MATCH(OrdersData[[#This Row],[Customer ID]], Table1[Customer ID],0)))</f>
        <v>cfluin8k@flickr.com</v>
      </c>
      <c r="H310" s="2" t="str">
        <f>INDEX(Table1[Country], MATCH(OrdersData[[#This Row],[Customer ID]], Table1[Customer ID],0))</f>
        <v>United Kingdom</v>
      </c>
      <c r="I310" t="str">
        <f>INDEX(products!B:B, MATCH($D:$D, products!$A:$A,0))</f>
        <v>Ara</v>
      </c>
      <c r="J310" t="str">
        <f>INDEX(products!C:C, MATCH($D:$D, products!$A:$A,0))</f>
        <v>M</v>
      </c>
      <c r="K310" s="6">
        <f>INDEX(products!D:D, MATCH($D:$D, products!$A:$A,0))</f>
        <v>1</v>
      </c>
      <c r="L310" s="8">
        <f>INDEX(products!E:E, MATCH($D:$D, products!$A:$A,0))</f>
        <v>11.25</v>
      </c>
      <c r="M310" s="8">
        <f t="shared" si="8"/>
        <v>33.75</v>
      </c>
      <c r="N310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10" t="str">
        <f t="shared" si="9"/>
        <v>Medium</v>
      </c>
    </row>
    <row r="311" spans="1:15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INDEX(Table1[Customer Name], MATCH(OrdersData[[#This Row],[Customer ID]], Table1[Customer ID],0))</f>
        <v>Eveleen Bletsor</v>
      </c>
      <c r="G311" s="2" t="str">
        <f>IF(INDEX(Table1[Email], MATCH(OrdersData[[#This Row],[Customer ID]], Table1[Customer ID],0))=0,"",INDEX(Table1[Email], MATCH(OrdersData[[#This Row],[Customer ID]], Table1[Customer ID],0)))</f>
        <v>ebletsor8l@vinaora.com</v>
      </c>
      <c r="H311" s="2" t="str">
        <f>INDEX(Table1[Country], MATCH(OrdersData[[#This Row],[Customer ID]], Table1[Customer ID],0))</f>
        <v>United States</v>
      </c>
      <c r="I311" t="str">
        <f>INDEX(products!B:B, MATCH($D:$D, products!$A:$A,0))</f>
        <v>Lib</v>
      </c>
      <c r="J311" t="str">
        <f>INDEX(products!C:C, MATCH($D:$D, products!$A:$A,0))</f>
        <v>M</v>
      </c>
      <c r="K311" s="6">
        <f>INDEX(products!D:D, MATCH($D:$D, products!$A:$A,0))</f>
        <v>0.2</v>
      </c>
      <c r="L311" s="8">
        <f>INDEX(products!E:E, MATCH($D:$D, products!$A:$A,0))</f>
        <v>4.3650000000000002</v>
      </c>
      <c r="M311" s="8">
        <f t="shared" si="8"/>
        <v>26.19</v>
      </c>
      <c r="N311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311" t="str">
        <f t="shared" si="9"/>
        <v>Medium</v>
      </c>
    </row>
    <row r="312" spans="1:15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INDEX(Table1[Customer Name], MATCH(OrdersData[[#This Row],[Customer ID]], Table1[Customer ID],0))</f>
        <v>Paola Brydell</v>
      </c>
      <c r="G312" s="2" t="str">
        <f>IF(INDEX(Table1[Email], MATCH(OrdersData[[#This Row],[Customer ID]], Table1[Customer ID],0))=0,"",INDEX(Table1[Email], MATCH(OrdersData[[#This Row],[Customer ID]], Table1[Customer ID],0)))</f>
        <v>pbrydell8m@bloglovin.com</v>
      </c>
      <c r="H312" s="2" t="str">
        <f>INDEX(Table1[Country], MATCH(OrdersData[[#This Row],[Customer ID]], Table1[Customer ID],0))</f>
        <v>Ireland</v>
      </c>
      <c r="I312" t="str">
        <f>INDEX(products!B:B, MATCH($D:$D, products!$A:$A,0))</f>
        <v>Exc</v>
      </c>
      <c r="J312" t="str">
        <f>INDEX(products!C:C, MATCH($D:$D, products!$A:$A,0))</f>
        <v>L</v>
      </c>
      <c r="K312" s="6">
        <f>INDEX(products!D:D, MATCH($D:$D, products!$A:$A,0))</f>
        <v>1</v>
      </c>
      <c r="L312" s="8">
        <f>INDEX(products!E:E, MATCH($D:$D, products!$A:$A,0))</f>
        <v>14.85</v>
      </c>
      <c r="M312" s="8">
        <f t="shared" si="8"/>
        <v>14.85</v>
      </c>
      <c r="N312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312" t="str">
        <f t="shared" si="9"/>
        <v>Light</v>
      </c>
    </row>
    <row r="313" spans="1:15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INDEX(Table1[Customer Name], MATCH(OrdersData[[#This Row],[Customer ID]], Table1[Customer ID],0))</f>
        <v>Claudetta Rushe</v>
      </c>
      <c r="G313" s="2" t="str">
        <f>IF(INDEX(Table1[Email], MATCH(OrdersData[[#This Row],[Customer ID]], Table1[Customer ID],0))=0,"",INDEX(Table1[Email], MATCH(OrdersData[[#This Row],[Customer ID]], Table1[Customer ID],0)))</f>
        <v>crushe8n@about.me</v>
      </c>
      <c r="H313" s="2" t="str">
        <f>INDEX(Table1[Country], MATCH(OrdersData[[#This Row],[Customer ID]], Table1[Customer ID],0))</f>
        <v>United States</v>
      </c>
      <c r="I313" t="str">
        <f>INDEX(products!B:B, MATCH($D:$D, products!$A:$A,0))</f>
        <v>Exc</v>
      </c>
      <c r="J313" t="str">
        <f>INDEX(products!C:C, MATCH($D:$D, products!$A:$A,0))</f>
        <v>M</v>
      </c>
      <c r="K313" s="6">
        <f>INDEX(products!D:D, MATCH($D:$D, products!$A:$A,0))</f>
        <v>2.5</v>
      </c>
      <c r="L313" s="8">
        <f>INDEX(products!E:E, MATCH($D:$D, products!$A:$A,0))</f>
        <v>31.624999999999996</v>
      </c>
      <c r="M313" s="8">
        <f t="shared" si="8"/>
        <v>189.74999999999997</v>
      </c>
      <c r="N313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313" t="str">
        <f t="shared" si="9"/>
        <v>Medium</v>
      </c>
    </row>
    <row r="314" spans="1:15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INDEX(Table1[Customer Name], MATCH(OrdersData[[#This Row],[Customer ID]], Table1[Customer ID],0))</f>
        <v>Natka Leethem</v>
      </c>
      <c r="G314" s="2" t="str">
        <f>IF(INDEX(Table1[Email], MATCH(OrdersData[[#This Row],[Customer ID]], Table1[Customer ID],0))=0,"",INDEX(Table1[Email], MATCH(OrdersData[[#This Row],[Customer ID]], Table1[Customer ID],0)))</f>
        <v>nleethem8o@mac.com</v>
      </c>
      <c r="H314" s="2" t="str">
        <f>INDEX(Table1[Country], MATCH(OrdersData[[#This Row],[Customer ID]], Table1[Customer ID],0))</f>
        <v>United States</v>
      </c>
      <c r="I314" t="str">
        <f>INDEX(products!B:B, MATCH($D:$D, products!$A:$A,0))</f>
        <v>Rob</v>
      </c>
      <c r="J314" t="str">
        <f>INDEX(products!C:C, MATCH($D:$D, products!$A:$A,0))</f>
        <v>M</v>
      </c>
      <c r="K314" s="6">
        <f>INDEX(products!D:D, MATCH($D:$D, products!$A:$A,0))</f>
        <v>0.5</v>
      </c>
      <c r="L314" s="8">
        <f>INDEX(products!E:E, MATCH($D:$D, products!$A:$A,0))</f>
        <v>5.97</v>
      </c>
      <c r="M314" s="8">
        <f t="shared" si="8"/>
        <v>5.97</v>
      </c>
      <c r="N314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314" t="str">
        <f t="shared" si="9"/>
        <v>Medium</v>
      </c>
    </row>
    <row r="315" spans="1:15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INDEX(Table1[Customer Name], MATCH(OrdersData[[#This Row],[Customer ID]], Table1[Customer ID],0))</f>
        <v>Ailene Nesfield</v>
      </c>
      <c r="G315" s="2" t="str">
        <f>IF(INDEX(Table1[Email], MATCH(OrdersData[[#This Row],[Customer ID]], Table1[Customer ID],0))=0,"",INDEX(Table1[Email], MATCH(OrdersData[[#This Row],[Customer ID]], Table1[Customer ID],0)))</f>
        <v>anesfield8p@people.com.cn</v>
      </c>
      <c r="H315" s="2" t="str">
        <f>INDEX(Table1[Country], MATCH(OrdersData[[#This Row],[Customer ID]], Table1[Customer ID],0))</f>
        <v>United Kingdom</v>
      </c>
      <c r="I315" t="str">
        <f>INDEX(products!B:B, MATCH($D:$D, products!$A:$A,0))</f>
        <v>Rob</v>
      </c>
      <c r="J315" t="str">
        <f>INDEX(products!C:C, MATCH($D:$D, products!$A:$A,0))</f>
        <v>M</v>
      </c>
      <c r="K315" s="6">
        <f>INDEX(products!D:D, MATCH($D:$D, products!$A:$A,0))</f>
        <v>1</v>
      </c>
      <c r="L315" s="8">
        <f>INDEX(products!E:E, MATCH($D:$D, products!$A:$A,0))</f>
        <v>9.9499999999999993</v>
      </c>
      <c r="M315" s="8">
        <f t="shared" si="8"/>
        <v>29.849999999999998</v>
      </c>
      <c r="N315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315" t="str">
        <f t="shared" si="9"/>
        <v>Medium</v>
      </c>
    </row>
    <row r="316" spans="1:15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INDEX(Table1[Customer Name], MATCH(OrdersData[[#This Row],[Customer ID]], Table1[Customer ID],0))</f>
        <v>Stacy Pickworth</v>
      </c>
      <c r="G316" s="2" t="str">
        <f>IF(INDEX(Table1[Email], MATCH(OrdersData[[#This Row],[Customer ID]], Table1[Customer ID],0))=0,"",INDEX(Table1[Email], MATCH(OrdersData[[#This Row],[Customer ID]], Table1[Customer ID],0)))</f>
        <v/>
      </c>
      <c r="H316" s="2" t="str">
        <f>INDEX(Table1[Country], MATCH(OrdersData[[#This Row],[Customer ID]], Table1[Customer ID],0))</f>
        <v>United States</v>
      </c>
      <c r="I316" t="str">
        <f>INDEX(products!B:B, MATCH($D:$D, products!$A:$A,0))</f>
        <v>Rob</v>
      </c>
      <c r="J316" t="str">
        <f>INDEX(products!C:C, MATCH($D:$D, products!$A:$A,0))</f>
        <v>D</v>
      </c>
      <c r="K316" s="6">
        <f>INDEX(products!D:D, MATCH($D:$D, products!$A:$A,0))</f>
        <v>1</v>
      </c>
      <c r="L316" s="8">
        <f>INDEX(products!E:E, MATCH($D:$D, products!$A:$A,0))</f>
        <v>8.9499999999999993</v>
      </c>
      <c r="M316" s="8">
        <f t="shared" si="8"/>
        <v>44.75</v>
      </c>
      <c r="N316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316" t="str">
        <f t="shared" si="9"/>
        <v>Dark</v>
      </c>
    </row>
    <row r="317" spans="1:15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INDEX(Table1[Customer Name], MATCH(OrdersData[[#This Row],[Customer ID]], Table1[Customer ID],0))</f>
        <v>Melli Brockway</v>
      </c>
      <c r="G317" s="2" t="str">
        <f>IF(INDEX(Table1[Email], MATCH(OrdersData[[#This Row],[Customer ID]], Table1[Customer ID],0))=0,"",INDEX(Table1[Email], MATCH(OrdersData[[#This Row],[Customer ID]], Table1[Customer ID],0)))</f>
        <v>mbrockway8r@ibm.com</v>
      </c>
      <c r="H317" s="2" t="str">
        <f>INDEX(Table1[Country], MATCH(OrdersData[[#This Row],[Customer ID]], Table1[Customer ID],0))</f>
        <v>United States</v>
      </c>
      <c r="I317" t="str">
        <f>INDEX(products!B:B, MATCH($D:$D, products!$A:$A,0))</f>
        <v>Exc</v>
      </c>
      <c r="J317" t="str">
        <f>INDEX(products!C:C, MATCH($D:$D, products!$A:$A,0))</f>
        <v>L</v>
      </c>
      <c r="K317" s="6">
        <f>INDEX(products!D:D, MATCH($D:$D, products!$A:$A,0))</f>
        <v>2.5</v>
      </c>
      <c r="L317" s="8">
        <f>INDEX(products!E:E, MATCH($D:$D, products!$A:$A,0))</f>
        <v>34.154999999999994</v>
      </c>
      <c r="M317" s="8">
        <f t="shared" si="8"/>
        <v>34.154999999999994</v>
      </c>
      <c r="N317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317" t="str">
        <f t="shared" si="9"/>
        <v>Light</v>
      </c>
    </row>
    <row r="318" spans="1:15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INDEX(Table1[Customer Name], MATCH(OrdersData[[#This Row],[Customer ID]], Table1[Customer ID],0))</f>
        <v>Nanny Lush</v>
      </c>
      <c r="G318" s="2" t="str">
        <f>IF(INDEX(Table1[Email], MATCH(OrdersData[[#This Row],[Customer ID]], Table1[Customer ID],0))=0,"",INDEX(Table1[Email], MATCH(OrdersData[[#This Row],[Customer ID]], Table1[Customer ID],0)))</f>
        <v>nlush8s@dedecms.com</v>
      </c>
      <c r="H318" s="2" t="str">
        <f>INDEX(Table1[Country], MATCH(OrdersData[[#This Row],[Customer ID]], Table1[Customer ID],0))</f>
        <v>Ireland</v>
      </c>
      <c r="I318" t="str">
        <f>INDEX(products!B:B, MATCH($D:$D, products!$A:$A,0))</f>
        <v>Exc</v>
      </c>
      <c r="J318" t="str">
        <f>INDEX(products!C:C, MATCH($D:$D, products!$A:$A,0))</f>
        <v>L</v>
      </c>
      <c r="K318" s="6">
        <f>INDEX(products!D:D, MATCH($D:$D, products!$A:$A,0))</f>
        <v>2.5</v>
      </c>
      <c r="L318" s="8">
        <f>INDEX(products!E:E, MATCH($D:$D, products!$A:$A,0))</f>
        <v>34.154999999999994</v>
      </c>
      <c r="M318" s="8">
        <f t="shared" si="8"/>
        <v>204.92999999999995</v>
      </c>
      <c r="N318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318" t="str">
        <f t="shared" si="9"/>
        <v>Light</v>
      </c>
    </row>
    <row r="319" spans="1:15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INDEX(Table1[Customer Name], MATCH(OrdersData[[#This Row],[Customer ID]], Table1[Customer ID],0))</f>
        <v>Selma McMillian</v>
      </c>
      <c r="G319" s="2" t="str">
        <f>IF(INDEX(Table1[Email], MATCH(OrdersData[[#This Row],[Customer ID]], Table1[Customer ID],0))=0,"",INDEX(Table1[Email], MATCH(OrdersData[[#This Row],[Customer ID]], Table1[Customer ID],0)))</f>
        <v>smcmillian8t@csmonitor.com</v>
      </c>
      <c r="H319" s="2" t="str">
        <f>INDEX(Table1[Country], MATCH(OrdersData[[#This Row],[Customer ID]], Table1[Customer ID],0))</f>
        <v>United States</v>
      </c>
      <c r="I319" t="str">
        <f>INDEX(products!B:B, MATCH($D:$D, products!$A:$A,0))</f>
        <v>Exc</v>
      </c>
      <c r="J319" t="str">
        <f>INDEX(products!C:C, MATCH($D:$D, products!$A:$A,0))</f>
        <v>D</v>
      </c>
      <c r="K319" s="6">
        <f>INDEX(products!D:D, MATCH($D:$D, products!$A:$A,0))</f>
        <v>0.5</v>
      </c>
      <c r="L319" s="8">
        <f>INDEX(products!E:E, MATCH($D:$D, products!$A:$A,0))</f>
        <v>7.29</v>
      </c>
      <c r="M319" s="8">
        <f t="shared" si="8"/>
        <v>21.87</v>
      </c>
      <c r="N319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319" t="str">
        <f t="shared" si="9"/>
        <v>Dark</v>
      </c>
    </row>
    <row r="320" spans="1:15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INDEX(Table1[Customer Name], MATCH(OrdersData[[#This Row],[Customer ID]], Table1[Customer ID],0))</f>
        <v>Tess Bennison</v>
      </c>
      <c r="G320" s="2" t="str">
        <f>IF(INDEX(Table1[Email], MATCH(OrdersData[[#This Row],[Customer ID]], Table1[Customer ID],0))=0,"",INDEX(Table1[Email], MATCH(OrdersData[[#This Row],[Customer ID]], Table1[Customer ID],0)))</f>
        <v>tbennison8u@google.cn</v>
      </c>
      <c r="H320" s="2" t="str">
        <f>INDEX(Table1[Country], MATCH(OrdersData[[#This Row],[Customer ID]], Table1[Customer ID],0))</f>
        <v>United States</v>
      </c>
      <c r="I320" t="str">
        <f>INDEX(products!B:B, MATCH($D:$D, products!$A:$A,0))</f>
        <v>Ara</v>
      </c>
      <c r="J320" t="str">
        <f>INDEX(products!C:C, MATCH($D:$D, products!$A:$A,0))</f>
        <v>M</v>
      </c>
      <c r="K320" s="6">
        <f>INDEX(products!D:D, MATCH($D:$D, products!$A:$A,0))</f>
        <v>2.5</v>
      </c>
      <c r="L320" s="8">
        <f>INDEX(products!E:E, MATCH($D:$D, products!$A:$A,0))</f>
        <v>25.874999999999996</v>
      </c>
      <c r="M320" s="8">
        <f t="shared" si="8"/>
        <v>51.749999999999993</v>
      </c>
      <c r="N320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20" t="str">
        <f t="shared" si="9"/>
        <v>Medium</v>
      </c>
    </row>
    <row r="321" spans="1:15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INDEX(Table1[Customer Name], MATCH(OrdersData[[#This Row],[Customer ID]], Table1[Customer ID],0))</f>
        <v>Gabie Tweed</v>
      </c>
      <c r="G321" s="2" t="str">
        <f>IF(INDEX(Table1[Email], MATCH(OrdersData[[#This Row],[Customer ID]], Table1[Customer ID],0))=0,"",INDEX(Table1[Email], MATCH(OrdersData[[#This Row],[Customer ID]], Table1[Customer ID],0)))</f>
        <v>gtweed8v@yolasite.com</v>
      </c>
      <c r="H321" s="2" t="str">
        <f>INDEX(Table1[Country], MATCH(OrdersData[[#This Row],[Customer ID]], Table1[Customer ID],0))</f>
        <v>United States</v>
      </c>
      <c r="I321" t="str">
        <f>INDEX(products!B:B, MATCH($D:$D, products!$A:$A,0))</f>
        <v>Exc</v>
      </c>
      <c r="J321" t="str">
        <f>INDEX(products!C:C, MATCH($D:$D, products!$A:$A,0))</f>
        <v>M</v>
      </c>
      <c r="K321" s="6">
        <f>INDEX(products!D:D, MATCH($D:$D, products!$A:$A,0))</f>
        <v>0.2</v>
      </c>
      <c r="L321" s="8">
        <f>INDEX(products!E:E, MATCH($D:$D, products!$A:$A,0))</f>
        <v>4.125</v>
      </c>
      <c r="M321" s="8">
        <f t="shared" si="8"/>
        <v>8.25</v>
      </c>
      <c r="N321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321" t="str">
        <f t="shared" si="9"/>
        <v>Medium</v>
      </c>
    </row>
    <row r="322" spans="1:15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INDEX(Table1[Customer Name], MATCH(OrdersData[[#This Row],[Customer ID]], Table1[Customer ID],0))</f>
        <v>Gabie Tweed</v>
      </c>
      <c r="G322" s="2" t="str">
        <f>IF(INDEX(Table1[Email], MATCH(OrdersData[[#This Row],[Customer ID]], Table1[Customer ID],0))=0,"",INDEX(Table1[Email], MATCH(OrdersData[[#This Row],[Customer ID]], Table1[Customer ID],0)))</f>
        <v>gtweed8v@yolasite.com</v>
      </c>
      <c r="H322" s="2" t="str">
        <f>INDEX(Table1[Country], MATCH(OrdersData[[#This Row],[Customer ID]], Table1[Customer ID],0))</f>
        <v>United States</v>
      </c>
      <c r="I322" t="str">
        <f>INDEX(products!B:B, MATCH($D:$D, products!$A:$A,0))</f>
        <v>Ara</v>
      </c>
      <c r="J322" t="str">
        <f>INDEX(products!C:C, MATCH($D:$D, products!$A:$A,0))</f>
        <v>L</v>
      </c>
      <c r="K322" s="6">
        <f>INDEX(products!D:D, MATCH($D:$D, products!$A:$A,0))</f>
        <v>0.2</v>
      </c>
      <c r="L322" s="8">
        <f>INDEX(products!E:E, MATCH($D:$D, products!$A:$A,0))</f>
        <v>3.8849999999999998</v>
      </c>
      <c r="M322" s="8">
        <f t="shared" ref="M322:M385" si="10">L:L*E:E</f>
        <v>19.424999999999997</v>
      </c>
      <c r="N322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22" t="str">
        <f t="shared" ref="O322:O385" si="11">IF(J:J="M","Medium",IF(J:J="L","Light",IF(J:J="D","Dark","")))</f>
        <v>Light</v>
      </c>
    </row>
    <row r="323" spans="1:15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INDEX(Table1[Customer Name], MATCH(OrdersData[[#This Row],[Customer ID]], Table1[Customer ID],0))</f>
        <v>Gaile Goggin</v>
      </c>
      <c r="G323" s="2" t="str">
        <f>IF(INDEX(Table1[Email], MATCH(OrdersData[[#This Row],[Customer ID]], Table1[Customer ID],0))=0,"",INDEX(Table1[Email], MATCH(OrdersData[[#This Row],[Customer ID]], Table1[Customer ID],0)))</f>
        <v>ggoggin8x@wix.com</v>
      </c>
      <c r="H323" s="2" t="str">
        <f>INDEX(Table1[Country], MATCH(OrdersData[[#This Row],[Customer ID]], Table1[Customer ID],0))</f>
        <v>Ireland</v>
      </c>
      <c r="I323" t="str">
        <f>INDEX(products!B:B, MATCH($D:$D, products!$A:$A,0))</f>
        <v>Ara</v>
      </c>
      <c r="J323" t="str">
        <f>INDEX(products!C:C, MATCH($D:$D, products!$A:$A,0))</f>
        <v>M</v>
      </c>
      <c r="K323" s="6">
        <f>INDEX(products!D:D, MATCH($D:$D, products!$A:$A,0))</f>
        <v>0.2</v>
      </c>
      <c r="L323" s="8">
        <f>INDEX(products!E:E, MATCH($D:$D, products!$A:$A,0))</f>
        <v>3.375</v>
      </c>
      <c r="M323" s="8">
        <f t="shared" si="10"/>
        <v>20.25</v>
      </c>
      <c r="N323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23" t="str">
        <f t="shared" si="11"/>
        <v>Medium</v>
      </c>
    </row>
    <row r="324" spans="1:15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INDEX(Table1[Customer Name], MATCH(OrdersData[[#This Row],[Customer ID]], Table1[Customer ID],0))</f>
        <v>Skylar Jeyness</v>
      </c>
      <c r="G324" s="2" t="str">
        <f>IF(INDEX(Table1[Email], MATCH(OrdersData[[#This Row],[Customer ID]], Table1[Customer ID],0))=0,"",INDEX(Table1[Email], MATCH(OrdersData[[#This Row],[Customer ID]], Table1[Customer ID],0)))</f>
        <v>sjeyness8y@biglobe.ne.jp</v>
      </c>
      <c r="H324" s="2" t="str">
        <f>INDEX(Table1[Country], MATCH(OrdersData[[#This Row],[Customer ID]], Table1[Customer ID],0))</f>
        <v>Ireland</v>
      </c>
      <c r="I324" t="str">
        <f>INDEX(products!B:B, MATCH($D:$D, products!$A:$A,0))</f>
        <v>Lib</v>
      </c>
      <c r="J324" t="str">
        <f>INDEX(products!C:C, MATCH($D:$D, products!$A:$A,0))</f>
        <v>D</v>
      </c>
      <c r="K324" s="6">
        <f>INDEX(products!D:D, MATCH($D:$D, products!$A:$A,0))</f>
        <v>0.5</v>
      </c>
      <c r="L324" s="8">
        <f>INDEX(products!E:E, MATCH($D:$D, products!$A:$A,0))</f>
        <v>7.77</v>
      </c>
      <c r="M324" s="8">
        <f t="shared" si="10"/>
        <v>23.31</v>
      </c>
      <c r="N324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324" t="str">
        <f t="shared" si="11"/>
        <v>Dark</v>
      </c>
    </row>
    <row r="325" spans="1:15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INDEX(Table1[Customer Name], MATCH(OrdersData[[#This Row],[Customer ID]], Table1[Customer ID],0))</f>
        <v>Donica Bonhome</v>
      </c>
      <c r="G325" s="2" t="str">
        <f>IF(INDEX(Table1[Email], MATCH(OrdersData[[#This Row],[Customer ID]], Table1[Customer ID],0))=0,"",INDEX(Table1[Email], MATCH(OrdersData[[#This Row],[Customer ID]], Table1[Customer ID],0)))</f>
        <v>dbonhome8z@shinystat.com</v>
      </c>
      <c r="H325" s="2" t="str">
        <f>INDEX(Table1[Country], MATCH(OrdersData[[#This Row],[Customer ID]], Table1[Customer ID],0))</f>
        <v>United States</v>
      </c>
      <c r="I325" t="str">
        <f>INDEX(products!B:B, MATCH($D:$D, products!$A:$A,0))</f>
        <v>Exc</v>
      </c>
      <c r="J325" t="str">
        <f>INDEX(products!C:C, MATCH($D:$D, products!$A:$A,0))</f>
        <v>D</v>
      </c>
      <c r="K325" s="6">
        <f>INDEX(products!D:D, MATCH($D:$D, products!$A:$A,0))</f>
        <v>0.2</v>
      </c>
      <c r="L325" s="8">
        <f>INDEX(products!E:E, MATCH($D:$D, products!$A:$A,0))</f>
        <v>3.645</v>
      </c>
      <c r="M325" s="8">
        <f t="shared" si="10"/>
        <v>18.225000000000001</v>
      </c>
      <c r="N325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325" t="str">
        <f t="shared" si="11"/>
        <v>Dark</v>
      </c>
    </row>
    <row r="326" spans="1:15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INDEX(Table1[Customer Name], MATCH(OrdersData[[#This Row],[Customer ID]], Table1[Customer ID],0))</f>
        <v>Diena Peetermann</v>
      </c>
      <c r="G326" s="2" t="str">
        <f>IF(INDEX(Table1[Email], MATCH(OrdersData[[#This Row],[Customer ID]], Table1[Customer ID],0))=0,"",INDEX(Table1[Email], MATCH(OrdersData[[#This Row],[Customer ID]], Table1[Customer ID],0)))</f>
        <v/>
      </c>
      <c r="H326" s="2" t="str">
        <f>INDEX(Table1[Country], MATCH(OrdersData[[#This Row],[Customer ID]], Table1[Customer ID],0))</f>
        <v>United States</v>
      </c>
      <c r="I326" t="str">
        <f>INDEX(products!B:B, MATCH($D:$D, products!$A:$A,0))</f>
        <v>Exc</v>
      </c>
      <c r="J326" t="str">
        <f>INDEX(products!C:C, MATCH($D:$D, products!$A:$A,0))</f>
        <v>M</v>
      </c>
      <c r="K326" s="6">
        <f>INDEX(products!D:D, MATCH($D:$D, products!$A:$A,0))</f>
        <v>1</v>
      </c>
      <c r="L326" s="8">
        <f>INDEX(products!E:E, MATCH($D:$D, products!$A:$A,0))</f>
        <v>13.75</v>
      </c>
      <c r="M326" s="8">
        <f t="shared" si="10"/>
        <v>13.75</v>
      </c>
      <c r="N326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326" t="str">
        <f t="shared" si="11"/>
        <v>Medium</v>
      </c>
    </row>
    <row r="327" spans="1:15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INDEX(Table1[Customer Name], MATCH(OrdersData[[#This Row],[Customer ID]], Table1[Customer ID],0))</f>
        <v>Trina Le Sarr</v>
      </c>
      <c r="G327" s="2" t="str">
        <f>IF(INDEX(Table1[Email], MATCH(OrdersData[[#This Row],[Customer ID]], Table1[Customer ID],0))=0,"",INDEX(Table1[Email], MATCH(OrdersData[[#This Row],[Customer ID]], Table1[Customer ID],0)))</f>
        <v>tle91@epa.gov</v>
      </c>
      <c r="H327" s="2" t="str">
        <f>INDEX(Table1[Country], MATCH(OrdersData[[#This Row],[Customer ID]], Table1[Customer ID],0))</f>
        <v>United States</v>
      </c>
      <c r="I327" t="str">
        <f>INDEX(products!B:B, MATCH($D:$D, products!$A:$A,0))</f>
        <v>Ara</v>
      </c>
      <c r="J327" t="str">
        <f>INDEX(products!C:C, MATCH($D:$D, products!$A:$A,0))</f>
        <v>L</v>
      </c>
      <c r="K327" s="6">
        <f>INDEX(products!D:D, MATCH($D:$D, products!$A:$A,0))</f>
        <v>2.5</v>
      </c>
      <c r="L327" s="8">
        <f>INDEX(products!E:E, MATCH($D:$D, products!$A:$A,0))</f>
        <v>29.784999999999997</v>
      </c>
      <c r="M327" s="8">
        <f t="shared" si="10"/>
        <v>29.784999999999997</v>
      </c>
      <c r="N327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27" t="str">
        <f t="shared" si="11"/>
        <v>Light</v>
      </c>
    </row>
    <row r="328" spans="1:15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INDEX(Table1[Customer Name], MATCH(OrdersData[[#This Row],[Customer ID]], Table1[Customer ID],0))</f>
        <v>Flynn Antony</v>
      </c>
      <c r="G328" s="2" t="str">
        <f>IF(INDEX(Table1[Email], MATCH(OrdersData[[#This Row],[Customer ID]], Table1[Customer ID],0))=0,"",INDEX(Table1[Email], MATCH(OrdersData[[#This Row],[Customer ID]], Table1[Customer ID],0)))</f>
        <v/>
      </c>
      <c r="H328" s="2" t="str">
        <f>INDEX(Table1[Country], MATCH(OrdersData[[#This Row],[Customer ID]], Table1[Customer ID],0))</f>
        <v>United States</v>
      </c>
      <c r="I328" t="str">
        <f>INDEX(products!B:B, MATCH($D:$D, products!$A:$A,0))</f>
        <v>Rob</v>
      </c>
      <c r="J328" t="str">
        <f>INDEX(products!C:C, MATCH($D:$D, products!$A:$A,0))</f>
        <v>D</v>
      </c>
      <c r="K328" s="6">
        <f>INDEX(products!D:D, MATCH($D:$D, products!$A:$A,0))</f>
        <v>1</v>
      </c>
      <c r="L328" s="8">
        <f>INDEX(products!E:E, MATCH($D:$D, products!$A:$A,0))</f>
        <v>8.9499999999999993</v>
      </c>
      <c r="M328" s="8">
        <f t="shared" si="10"/>
        <v>44.75</v>
      </c>
      <c r="N328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328" t="str">
        <f t="shared" si="11"/>
        <v>Dark</v>
      </c>
    </row>
    <row r="329" spans="1:15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INDEX(Table1[Customer Name], MATCH(OrdersData[[#This Row],[Customer ID]], Table1[Customer ID],0))</f>
        <v>Baudoin Alldridge</v>
      </c>
      <c r="G329" s="2" t="str">
        <f>IF(INDEX(Table1[Email], MATCH(OrdersData[[#This Row],[Customer ID]], Table1[Customer ID],0))=0,"",INDEX(Table1[Email], MATCH(OrdersData[[#This Row],[Customer ID]], Table1[Customer ID],0)))</f>
        <v>balldridge93@yandex.ru</v>
      </c>
      <c r="H329" s="2" t="str">
        <f>INDEX(Table1[Country], MATCH(OrdersData[[#This Row],[Customer ID]], Table1[Customer ID],0))</f>
        <v>United States</v>
      </c>
      <c r="I329" t="str">
        <f>INDEX(products!B:B, MATCH($D:$D, products!$A:$A,0))</f>
        <v>Rob</v>
      </c>
      <c r="J329" t="str">
        <f>INDEX(products!C:C, MATCH($D:$D, products!$A:$A,0))</f>
        <v>D</v>
      </c>
      <c r="K329" s="6">
        <f>INDEX(products!D:D, MATCH($D:$D, products!$A:$A,0))</f>
        <v>1</v>
      </c>
      <c r="L329" s="8">
        <f>INDEX(products!E:E, MATCH($D:$D, products!$A:$A,0))</f>
        <v>8.9499999999999993</v>
      </c>
      <c r="M329" s="8">
        <f t="shared" si="10"/>
        <v>44.75</v>
      </c>
      <c r="N329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329" t="str">
        <f t="shared" si="11"/>
        <v>Dark</v>
      </c>
    </row>
    <row r="330" spans="1:15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INDEX(Table1[Customer Name], MATCH(OrdersData[[#This Row],[Customer ID]], Table1[Customer ID],0))</f>
        <v>Homer Dulany</v>
      </c>
      <c r="G330" s="2" t="str">
        <f>IF(INDEX(Table1[Email], MATCH(OrdersData[[#This Row],[Customer ID]], Table1[Customer ID],0))=0,"",INDEX(Table1[Email], MATCH(OrdersData[[#This Row],[Customer ID]], Table1[Customer ID],0)))</f>
        <v/>
      </c>
      <c r="H330" s="2" t="str">
        <f>INDEX(Table1[Country], MATCH(OrdersData[[#This Row],[Customer ID]], Table1[Customer ID],0))</f>
        <v>United States</v>
      </c>
      <c r="I330" t="str">
        <f>INDEX(products!B:B, MATCH($D:$D, products!$A:$A,0))</f>
        <v>Lib</v>
      </c>
      <c r="J330" t="str">
        <f>INDEX(products!C:C, MATCH($D:$D, products!$A:$A,0))</f>
        <v>L</v>
      </c>
      <c r="K330" s="6">
        <f>INDEX(products!D:D, MATCH($D:$D, products!$A:$A,0))</f>
        <v>0.5</v>
      </c>
      <c r="L330" s="8">
        <f>INDEX(products!E:E, MATCH($D:$D, products!$A:$A,0))</f>
        <v>9.51</v>
      </c>
      <c r="M330" s="8">
        <f t="shared" si="10"/>
        <v>38.04</v>
      </c>
      <c r="N330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330" t="str">
        <f t="shared" si="11"/>
        <v>Light</v>
      </c>
    </row>
    <row r="331" spans="1:15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INDEX(Table1[Customer Name], MATCH(OrdersData[[#This Row],[Customer ID]], Table1[Customer ID],0))</f>
        <v>Lisa Goodger</v>
      </c>
      <c r="G331" s="2" t="str">
        <f>IF(INDEX(Table1[Email], MATCH(OrdersData[[#This Row],[Customer ID]], Table1[Customer ID],0))=0,"",INDEX(Table1[Email], MATCH(OrdersData[[#This Row],[Customer ID]], Table1[Customer ID],0)))</f>
        <v>lgoodger95@guardian.co.uk</v>
      </c>
      <c r="H331" s="2" t="str">
        <f>INDEX(Table1[Country], MATCH(OrdersData[[#This Row],[Customer ID]], Table1[Customer ID],0))</f>
        <v>United States</v>
      </c>
      <c r="I331" t="str">
        <f>INDEX(products!B:B, MATCH($D:$D, products!$A:$A,0))</f>
        <v>Rob</v>
      </c>
      <c r="J331" t="str">
        <f>INDEX(products!C:C, MATCH($D:$D, products!$A:$A,0))</f>
        <v>D</v>
      </c>
      <c r="K331" s="6">
        <f>INDEX(products!D:D, MATCH($D:$D, products!$A:$A,0))</f>
        <v>0.5</v>
      </c>
      <c r="L331" s="8">
        <f>INDEX(products!E:E, MATCH($D:$D, products!$A:$A,0))</f>
        <v>5.3699999999999992</v>
      </c>
      <c r="M331" s="8">
        <f t="shared" si="10"/>
        <v>21.479999999999997</v>
      </c>
      <c r="N331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331" t="str">
        <f t="shared" si="11"/>
        <v>Dark</v>
      </c>
    </row>
    <row r="332" spans="1:15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INDEX(Table1[Customer Name], MATCH(OrdersData[[#This Row],[Customer ID]], Table1[Customer ID],0))</f>
        <v>Selma McMillian</v>
      </c>
      <c r="G332" s="2" t="str">
        <f>IF(INDEX(Table1[Email], MATCH(OrdersData[[#This Row],[Customer ID]], Table1[Customer ID],0))=0,"",INDEX(Table1[Email], MATCH(OrdersData[[#This Row],[Customer ID]], Table1[Customer ID],0)))</f>
        <v>smcmillian8t@csmonitor.com</v>
      </c>
      <c r="H332" s="2" t="str">
        <f>INDEX(Table1[Country], MATCH(OrdersData[[#This Row],[Customer ID]], Table1[Customer ID],0))</f>
        <v>United States</v>
      </c>
      <c r="I332" t="str">
        <f>INDEX(products!B:B, MATCH($D:$D, products!$A:$A,0))</f>
        <v>Rob</v>
      </c>
      <c r="J332" t="str">
        <f>INDEX(products!C:C, MATCH($D:$D, products!$A:$A,0))</f>
        <v>D</v>
      </c>
      <c r="K332" s="6">
        <f>INDEX(products!D:D, MATCH($D:$D, products!$A:$A,0))</f>
        <v>0.5</v>
      </c>
      <c r="L332" s="8">
        <f>INDEX(products!E:E, MATCH($D:$D, products!$A:$A,0))</f>
        <v>5.3699999999999992</v>
      </c>
      <c r="M332" s="8">
        <f t="shared" si="10"/>
        <v>16.11</v>
      </c>
      <c r="N332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332" t="str">
        <f t="shared" si="11"/>
        <v>Dark</v>
      </c>
    </row>
    <row r="333" spans="1:15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INDEX(Table1[Customer Name], MATCH(OrdersData[[#This Row],[Customer ID]], Table1[Customer ID],0))</f>
        <v>Corine Drewett</v>
      </c>
      <c r="G333" s="2" t="str">
        <f>IF(INDEX(Table1[Email], MATCH(OrdersData[[#This Row],[Customer ID]], Table1[Customer ID],0))=0,"",INDEX(Table1[Email], MATCH(OrdersData[[#This Row],[Customer ID]], Table1[Customer ID],0)))</f>
        <v>cdrewett97@wikipedia.org</v>
      </c>
      <c r="H333" s="2" t="str">
        <f>INDEX(Table1[Country], MATCH(OrdersData[[#This Row],[Customer ID]], Table1[Customer ID],0))</f>
        <v>United States</v>
      </c>
      <c r="I333" t="str">
        <f>INDEX(products!B:B, MATCH($D:$D, products!$A:$A,0))</f>
        <v>Rob</v>
      </c>
      <c r="J333" t="str">
        <f>INDEX(products!C:C, MATCH($D:$D, products!$A:$A,0))</f>
        <v>M</v>
      </c>
      <c r="K333" s="6">
        <f>INDEX(products!D:D, MATCH($D:$D, products!$A:$A,0))</f>
        <v>2.5</v>
      </c>
      <c r="L333" s="8">
        <f>INDEX(products!E:E, MATCH($D:$D, products!$A:$A,0))</f>
        <v>22.884999999999998</v>
      </c>
      <c r="M333" s="8">
        <f t="shared" si="10"/>
        <v>22.884999999999998</v>
      </c>
      <c r="N333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333" t="str">
        <f t="shared" si="11"/>
        <v>Medium</v>
      </c>
    </row>
    <row r="334" spans="1:15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INDEX(Table1[Customer Name], MATCH(OrdersData[[#This Row],[Customer ID]], Table1[Customer ID],0))</f>
        <v>Quinn Parsons</v>
      </c>
      <c r="G334" s="2" t="str">
        <f>IF(INDEX(Table1[Email], MATCH(OrdersData[[#This Row],[Customer ID]], Table1[Customer ID],0))=0,"",INDEX(Table1[Email], MATCH(OrdersData[[#This Row],[Customer ID]], Table1[Customer ID],0)))</f>
        <v>qparsons98@blogtalkradio.com</v>
      </c>
      <c r="H334" s="2" t="str">
        <f>INDEX(Table1[Country], MATCH(OrdersData[[#This Row],[Customer ID]], Table1[Customer ID],0))</f>
        <v>United States</v>
      </c>
      <c r="I334" t="str">
        <f>INDEX(products!B:B, MATCH($D:$D, products!$A:$A,0))</f>
        <v>Ara</v>
      </c>
      <c r="J334" t="str">
        <f>INDEX(products!C:C, MATCH($D:$D, products!$A:$A,0))</f>
        <v>D</v>
      </c>
      <c r="K334" s="6">
        <f>INDEX(products!D:D, MATCH($D:$D, products!$A:$A,0))</f>
        <v>0.5</v>
      </c>
      <c r="L334" s="8">
        <f>INDEX(products!E:E, MATCH($D:$D, products!$A:$A,0))</f>
        <v>5.97</v>
      </c>
      <c r="M334" s="8">
        <f t="shared" si="10"/>
        <v>17.91</v>
      </c>
      <c r="N334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34" t="str">
        <f t="shared" si="11"/>
        <v>Dark</v>
      </c>
    </row>
    <row r="335" spans="1:15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INDEX(Table1[Customer Name], MATCH(OrdersData[[#This Row],[Customer ID]], Table1[Customer ID],0))</f>
        <v>Vivyan Ceely</v>
      </c>
      <c r="G335" s="2" t="str">
        <f>IF(INDEX(Table1[Email], MATCH(OrdersData[[#This Row],[Customer ID]], Table1[Customer ID],0))=0,"",INDEX(Table1[Email], MATCH(OrdersData[[#This Row],[Customer ID]], Table1[Customer ID],0)))</f>
        <v>vceely99@auda.org.au</v>
      </c>
      <c r="H335" s="2" t="str">
        <f>INDEX(Table1[Country], MATCH(OrdersData[[#This Row],[Customer ID]], Table1[Customer ID],0))</f>
        <v>United States</v>
      </c>
      <c r="I335" t="str">
        <f>INDEX(products!B:B, MATCH($D:$D, products!$A:$A,0))</f>
        <v>Rob</v>
      </c>
      <c r="J335" t="str">
        <f>INDEX(products!C:C, MATCH($D:$D, products!$A:$A,0))</f>
        <v>M</v>
      </c>
      <c r="K335" s="6">
        <f>INDEX(products!D:D, MATCH($D:$D, products!$A:$A,0))</f>
        <v>0.5</v>
      </c>
      <c r="L335" s="8">
        <f>INDEX(products!E:E, MATCH($D:$D, products!$A:$A,0))</f>
        <v>5.97</v>
      </c>
      <c r="M335" s="8">
        <f t="shared" si="10"/>
        <v>23.88</v>
      </c>
      <c r="N335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335" t="str">
        <f t="shared" si="11"/>
        <v>Medium</v>
      </c>
    </row>
    <row r="336" spans="1:15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INDEX(Table1[Customer Name], MATCH(OrdersData[[#This Row],[Customer ID]], Table1[Customer ID],0))</f>
        <v>Elonore Goodings</v>
      </c>
      <c r="G336" s="2" t="str">
        <f>IF(INDEX(Table1[Email], MATCH(OrdersData[[#This Row],[Customer ID]], Table1[Customer ID],0))=0,"",INDEX(Table1[Email], MATCH(OrdersData[[#This Row],[Customer ID]], Table1[Customer ID],0)))</f>
        <v/>
      </c>
      <c r="H336" s="2" t="str">
        <f>INDEX(Table1[Country], MATCH(OrdersData[[#This Row],[Customer ID]], Table1[Customer ID],0))</f>
        <v>United States</v>
      </c>
      <c r="I336" t="str">
        <f>INDEX(products!B:B, MATCH($D:$D, products!$A:$A,0))</f>
        <v>Rob</v>
      </c>
      <c r="J336" t="str">
        <f>INDEX(products!C:C, MATCH($D:$D, products!$A:$A,0))</f>
        <v>L</v>
      </c>
      <c r="K336" s="6">
        <f>INDEX(products!D:D, MATCH($D:$D, products!$A:$A,0))</f>
        <v>1</v>
      </c>
      <c r="L336" s="8">
        <f>INDEX(products!E:E, MATCH($D:$D, products!$A:$A,0))</f>
        <v>11.95</v>
      </c>
      <c r="M336" s="8">
        <f t="shared" si="10"/>
        <v>59.75</v>
      </c>
      <c r="N336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336" t="str">
        <f t="shared" si="11"/>
        <v>Light</v>
      </c>
    </row>
    <row r="337" spans="1:15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INDEX(Table1[Customer Name], MATCH(OrdersData[[#This Row],[Customer ID]], Table1[Customer ID],0))</f>
        <v>Clement Vasiliev</v>
      </c>
      <c r="G337" s="2" t="str">
        <f>IF(INDEX(Table1[Email], MATCH(OrdersData[[#This Row],[Customer ID]], Table1[Customer ID],0))=0,"",INDEX(Table1[Email], MATCH(OrdersData[[#This Row],[Customer ID]], Table1[Customer ID],0)))</f>
        <v>cvasiliev9b@discuz.net</v>
      </c>
      <c r="H337" s="2" t="str">
        <f>INDEX(Table1[Country], MATCH(OrdersData[[#This Row],[Customer ID]], Table1[Customer ID],0))</f>
        <v>United States</v>
      </c>
      <c r="I337" t="str">
        <f>INDEX(products!B:B, MATCH($D:$D, products!$A:$A,0))</f>
        <v>Lib</v>
      </c>
      <c r="J337" t="str">
        <f>INDEX(products!C:C, MATCH($D:$D, products!$A:$A,0))</f>
        <v>L</v>
      </c>
      <c r="K337" s="6">
        <f>INDEX(products!D:D, MATCH($D:$D, products!$A:$A,0))</f>
        <v>0.2</v>
      </c>
      <c r="L337" s="8">
        <f>INDEX(products!E:E, MATCH($D:$D, products!$A:$A,0))</f>
        <v>4.7549999999999999</v>
      </c>
      <c r="M337" s="8">
        <f t="shared" si="10"/>
        <v>28.53</v>
      </c>
      <c r="N337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337" t="str">
        <f t="shared" si="11"/>
        <v>Light</v>
      </c>
    </row>
    <row r="338" spans="1:15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INDEX(Table1[Customer Name], MATCH(OrdersData[[#This Row],[Customer ID]], Table1[Customer ID],0))</f>
        <v>Terencio O'Moylan</v>
      </c>
      <c r="G338" s="2" t="str">
        <f>IF(INDEX(Table1[Email], MATCH(OrdersData[[#This Row],[Customer ID]], Table1[Customer ID],0))=0,"",INDEX(Table1[Email], MATCH(OrdersData[[#This Row],[Customer ID]], Table1[Customer ID],0)))</f>
        <v>tomoylan9c@liveinternet.ru</v>
      </c>
      <c r="H338" s="2" t="str">
        <f>INDEX(Table1[Country], MATCH(OrdersData[[#This Row],[Customer ID]], Table1[Customer ID],0))</f>
        <v>United Kingdom</v>
      </c>
      <c r="I338" t="str">
        <f>INDEX(products!B:B, MATCH($D:$D, products!$A:$A,0))</f>
        <v>Ara</v>
      </c>
      <c r="J338" t="str">
        <f>INDEX(products!C:C, MATCH($D:$D, products!$A:$A,0))</f>
        <v>M</v>
      </c>
      <c r="K338" s="6">
        <f>INDEX(products!D:D, MATCH($D:$D, products!$A:$A,0))</f>
        <v>1</v>
      </c>
      <c r="L338" s="8">
        <f>INDEX(products!E:E, MATCH($D:$D, products!$A:$A,0))</f>
        <v>11.25</v>
      </c>
      <c r="M338" s="8">
        <f t="shared" si="10"/>
        <v>45</v>
      </c>
      <c r="N338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38" t="str">
        <f t="shared" si="11"/>
        <v>Medium</v>
      </c>
    </row>
    <row r="339" spans="1:15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INDEX(Table1[Customer Name], MATCH(OrdersData[[#This Row],[Customer ID]], Table1[Customer ID],0))</f>
        <v>Flynn Antony</v>
      </c>
      <c r="G339" s="2" t="str">
        <f>IF(INDEX(Table1[Email], MATCH(OrdersData[[#This Row],[Customer ID]], Table1[Customer ID],0))=0,"",INDEX(Table1[Email], MATCH(OrdersData[[#This Row],[Customer ID]], Table1[Customer ID],0)))</f>
        <v/>
      </c>
      <c r="H339" s="2" t="str">
        <f>INDEX(Table1[Country], MATCH(OrdersData[[#This Row],[Customer ID]], Table1[Customer ID],0))</f>
        <v>United States</v>
      </c>
      <c r="I339" t="str">
        <f>INDEX(products!B:B, MATCH($D:$D, products!$A:$A,0))</f>
        <v>Exc</v>
      </c>
      <c r="J339" t="str">
        <f>INDEX(products!C:C, MATCH($D:$D, products!$A:$A,0))</f>
        <v>D</v>
      </c>
      <c r="K339" s="6">
        <f>INDEX(products!D:D, MATCH($D:$D, products!$A:$A,0))</f>
        <v>2.5</v>
      </c>
      <c r="L339" s="8">
        <f>INDEX(products!E:E, MATCH($D:$D, products!$A:$A,0))</f>
        <v>27.945</v>
      </c>
      <c r="M339" s="8">
        <f t="shared" si="10"/>
        <v>55.89</v>
      </c>
      <c r="N339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339" t="str">
        <f t="shared" si="11"/>
        <v>Dark</v>
      </c>
    </row>
    <row r="340" spans="1:15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INDEX(Table1[Customer Name], MATCH(OrdersData[[#This Row],[Customer ID]], Table1[Customer ID],0))</f>
        <v>Wyatan Fetherston</v>
      </c>
      <c r="G340" s="2" t="str">
        <f>IF(INDEX(Table1[Email], MATCH(OrdersData[[#This Row],[Customer ID]], Table1[Customer ID],0))=0,"",INDEX(Table1[Email], MATCH(OrdersData[[#This Row],[Customer ID]], Table1[Customer ID],0)))</f>
        <v>wfetherston9e@constantcontact.com</v>
      </c>
      <c r="H340" s="2" t="str">
        <f>INDEX(Table1[Country], MATCH(OrdersData[[#This Row],[Customer ID]], Table1[Customer ID],0))</f>
        <v>United States</v>
      </c>
      <c r="I340" t="str">
        <f>INDEX(products!B:B, MATCH($D:$D, products!$A:$A,0))</f>
        <v>Exc</v>
      </c>
      <c r="J340" t="str">
        <f>INDEX(products!C:C, MATCH($D:$D, products!$A:$A,0))</f>
        <v>L</v>
      </c>
      <c r="K340" s="6">
        <f>INDEX(products!D:D, MATCH($D:$D, products!$A:$A,0))</f>
        <v>1</v>
      </c>
      <c r="L340" s="8">
        <f>INDEX(products!E:E, MATCH($D:$D, products!$A:$A,0))</f>
        <v>14.85</v>
      </c>
      <c r="M340" s="8">
        <f t="shared" si="10"/>
        <v>59.4</v>
      </c>
      <c r="N340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340" t="str">
        <f t="shared" si="11"/>
        <v>Light</v>
      </c>
    </row>
    <row r="341" spans="1:15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INDEX(Table1[Customer Name], MATCH(OrdersData[[#This Row],[Customer ID]], Table1[Customer ID],0))</f>
        <v>Emmaline Rasmus</v>
      </c>
      <c r="G341" s="2" t="str">
        <f>IF(INDEX(Table1[Email], MATCH(OrdersData[[#This Row],[Customer ID]], Table1[Customer ID],0))=0,"",INDEX(Table1[Email], MATCH(OrdersData[[#This Row],[Customer ID]], Table1[Customer ID],0)))</f>
        <v>erasmus9f@techcrunch.com</v>
      </c>
      <c r="H341" s="2" t="str">
        <f>INDEX(Table1[Country], MATCH(OrdersData[[#This Row],[Customer ID]], Table1[Customer ID],0))</f>
        <v>United States</v>
      </c>
      <c r="I341" t="str">
        <f>INDEX(products!B:B, MATCH($D:$D, products!$A:$A,0))</f>
        <v>Exc</v>
      </c>
      <c r="J341" t="str">
        <f>INDEX(products!C:C, MATCH($D:$D, products!$A:$A,0))</f>
        <v>D</v>
      </c>
      <c r="K341" s="6">
        <f>INDEX(products!D:D, MATCH($D:$D, products!$A:$A,0))</f>
        <v>0.2</v>
      </c>
      <c r="L341" s="8">
        <f>INDEX(products!E:E, MATCH($D:$D, products!$A:$A,0))</f>
        <v>3.645</v>
      </c>
      <c r="M341" s="8">
        <f t="shared" si="10"/>
        <v>7.29</v>
      </c>
      <c r="N341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341" t="str">
        <f t="shared" si="11"/>
        <v>Dark</v>
      </c>
    </row>
    <row r="342" spans="1:15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INDEX(Table1[Customer Name], MATCH(OrdersData[[#This Row],[Customer ID]], Table1[Customer ID],0))</f>
        <v>Wesley Giorgioni</v>
      </c>
      <c r="G342" s="2" t="str">
        <f>IF(INDEX(Table1[Email], MATCH(OrdersData[[#This Row],[Customer ID]], Table1[Customer ID],0))=0,"",INDEX(Table1[Email], MATCH(OrdersData[[#This Row],[Customer ID]], Table1[Customer ID],0)))</f>
        <v>wgiorgioni9g@wikipedia.org</v>
      </c>
      <c r="H342" s="2" t="str">
        <f>INDEX(Table1[Country], MATCH(OrdersData[[#This Row],[Customer ID]], Table1[Customer ID],0))</f>
        <v>United States</v>
      </c>
      <c r="I342" t="str">
        <f>INDEX(products!B:B, MATCH($D:$D, products!$A:$A,0))</f>
        <v>Exc</v>
      </c>
      <c r="J342" t="str">
        <f>INDEX(products!C:C, MATCH($D:$D, products!$A:$A,0))</f>
        <v>D</v>
      </c>
      <c r="K342" s="6">
        <f>INDEX(products!D:D, MATCH($D:$D, products!$A:$A,0))</f>
        <v>0.5</v>
      </c>
      <c r="L342" s="8">
        <f>INDEX(products!E:E, MATCH($D:$D, products!$A:$A,0))</f>
        <v>7.29</v>
      </c>
      <c r="M342" s="8">
        <f t="shared" si="10"/>
        <v>7.29</v>
      </c>
      <c r="N342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342" t="str">
        <f t="shared" si="11"/>
        <v>Dark</v>
      </c>
    </row>
    <row r="343" spans="1:15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INDEX(Table1[Customer Name], MATCH(OrdersData[[#This Row],[Customer ID]], Table1[Customer ID],0))</f>
        <v>Lucienne Scargle</v>
      </c>
      <c r="G343" s="2" t="str">
        <f>IF(INDEX(Table1[Email], MATCH(OrdersData[[#This Row],[Customer ID]], Table1[Customer ID],0))=0,"",INDEX(Table1[Email], MATCH(OrdersData[[#This Row],[Customer ID]], Table1[Customer ID],0)))</f>
        <v>lscargle9h@myspace.com</v>
      </c>
      <c r="H343" s="2" t="str">
        <f>INDEX(Table1[Country], MATCH(OrdersData[[#This Row],[Customer ID]], Table1[Customer ID],0))</f>
        <v>United States</v>
      </c>
      <c r="I343" t="str">
        <f>INDEX(products!B:B, MATCH($D:$D, products!$A:$A,0))</f>
        <v>Exc</v>
      </c>
      <c r="J343" t="str">
        <f>INDEX(products!C:C, MATCH($D:$D, products!$A:$A,0))</f>
        <v>L</v>
      </c>
      <c r="K343" s="6">
        <f>INDEX(products!D:D, MATCH($D:$D, products!$A:$A,0))</f>
        <v>0.5</v>
      </c>
      <c r="L343" s="8">
        <f>INDEX(products!E:E, MATCH($D:$D, products!$A:$A,0))</f>
        <v>8.91</v>
      </c>
      <c r="M343" s="8">
        <f t="shared" si="10"/>
        <v>17.82</v>
      </c>
      <c r="N343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343" t="str">
        <f t="shared" si="11"/>
        <v>Light</v>
      </c>
    </row>
    <row r="344" spans="1:15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INDEX(Table1[Customer Name], MATCH(OrdersData[[#This Row],[Customer ID]], Table1[Customer ID],0))</f>
        <v>Lucienne Scargle</v>
      </c>
      <c r="G344" s="2" t="str">
        <f>IF(INDEX(Table1[Email], MATCH(OrdersData[[#This Row],[Customer ID]], Table1[Customer ID],0))=0,"",INDEX(Table1[Email], MATCH(OrdersData[[#This Row],[Customer ID]], Table1[Customer ID],0)))</f>
        <v>lscargle9h@myspace.com</v>
      </c>
      <c r="H344" s="2" t="str">
        <f>INDEX(Table1[Country], MATCH(OrdersData[[#This Row],[Customer ID]], Table1[Customer ID],0))</f>
        <v>United States</v>
      </c>
      <c r="I344" t="str">
        <f>INDEX(products!B:B, MATCH($D:$D, products!$A:$A,0))</f>
        <v>Lib</v>
      </c>
      <c r="J344" t="str">
        <f>INDEX(products!C:C, MATCH($D:$D, products!$A:$A,0))</f>
        <v>D</v>
      </c>
      <c r="K344" s="6">
        <f>INDEX(products!D:D, MATCH($D:$D, products!$A:$A,0))</f>
        <v>0.5</v>
      </c>
      <c r="L344" s="8">
        <f>INDEX(products!E:E, MATCH($D:$D, products!$A:$A,0))</f>
        <v>7.77</v>
      </c>
      <c r="M344" s="8">
        <f t="shared" si="10"/>
        <v>38.849999999999994</v>
      </c>
      <c r="N344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344" t="str">
        <f t="shared" si="11"/>
        <v>Dark</v>
      </c>
    </row>
    <row r="345" spans="1:15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INDEX(Table1[Customer Name], MATCH(OrdersData[[#This Row],[Customer ID]], Table1[Customer ID],0))</f>
        <v>Noam Climance</v>
      </c>
      <c r="G345" s="2" t="str">
        <f>IF(INDEX(Table1[Email], MATCH(OrdersData[[#This Row],[Customer ID]], Table1[Customer ID],0))=0,"",INDEX(Table1[Email], MATCH(OrdersData[[#This Row],[Customer ID]], Table1[Customer ID],0)))</f>
        <v>nclimance9j@europa.eu</v>
      </c>
      <c r="H345" s="2" t="str">
        <f>INDEX(Table1[Country], MATCH(OrdersData[[#This Row],[Customer ID]], Table1[Customer ID],0))</f>
        <v>United States</v>
      </c>
      <c r="I345" t="str">
        <f>INDEX(products!B:B, MATCH($D:$D, products!$A:$A,0))</f>
        <v>Rob</v>
      </c>
      <c r="J345" t="str">
        <f>INDEX(products!C:C, MATCH($D:$D, products!$A:$A,0))</f>
        <v>D</v>
      </c>
      <c r="K345" s="6">
        <f>INDEX(products!D:D, MATCH($D:$D, products!$A:$A,0))</f>
        <v>0.5</v>
      </c>
      <c r="L345" s="8">
        <f>INDEX(products!E:E, MATCH($D:$D, products!$A:$A,0))</f>
        <v>5.3699999999999992</v>
      </c>
      <c r="M345" s="8">
        <f t="shared" si="10"/>
        <v>32.22</v>
      </c>
      <c r="N345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345" t="str">
        <f t="shared" si="11"/>
        <v>Dark</v>
      </c>
    </row>
    <row r="346" spans="1:15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INDEX(Table1[Customer Name], MATCH(OrdersData[[#This Row],[Customer ID]], Table1[Customer ID],0))</f>
        <v>Catarina Donn</v>
      </c>
      <c r="G346" s="2" t="str">
        <f>IF(INDEX(Table1[Email], MATCH(OrdersData[[#This Row],[Customer ID]], Table1[Customer ID],0))=0,"",INDEX(Table1[Email], MATCH(OrdersData[[#This Row],[Customer ID]], Table1[Customer ID],0)))</f>
        <v/>
      </c>
      <c r="H346" s="2" t="str">
        <f>INDEX(Table1[Country], MATCH(OrdersData[[#This Row],[Customer ID]], Table1[Customer ID],0))</f>
        <v>Ireland</v>
      </c>
      <c r="I346" t="str">
        <f>INDEX(products!B:B, MATCH($D:$D, products!$A:$A,0))</f>
        <v>Rob</v>
      </c>
      <c r="J346" t="str">
        <f>INDEX(products!C:C, MATCH($D:$D, products!$A:$A,0))</f>
        <v>M</v>
      </c>
      <c r="K346" s="6">
        <f>INDEX(products!D:D, MATCH($D:$D, products!$A:$A,0))</f>
        <v>1</v>
      </c>
      <c r="L346" s="8">
        <f>INDEX(products!E:E, MATCH($D:$D, products!$A:$A,0))</f>
        <v>9.9499999999999993</v>
      </c>
      <c r="M346" s="8">
        <f t="shared" si="10"/>
        <v>19.899999999999999</v>
      </c>
      <c r="N346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346" t="str">
        <f t="shared" si="11"/>
        <v>Medium</v>
      </c>
    </row>
    <row r="347" spans="1:15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INDEX(Table1[Customer Name], MATCH(OrdersData[[#This Row],[Customer ID]], Table1[Customer ID],0))</f>
        <v>Ameline Snazle</v>
      </c>
      <c r="G347" s="2" t="str">
        <f>IF(INDEX(Table1[Email], MATCH(OrdersData[[#This Row],[Customer ID]], Table1[Customer ID],0))=0,"",INDEX(Table1[Email], MATCH(OrdersData[[#This Row],[Customer ID]], Table1[Customer ID],0)))</f>
        <v>asnazle9l@oracle.com</v>
      </c>
      <c r="H347" s="2" t="str">
        <f>INDEX(Table1[Country], MATCH(OrdersData[[#This Row],[Customer ID]], Table1[Customer ID],0))</f>
        <v>United States</v>
      </c>
      <c r="I347" t="str">
        <f>INDEX(products!B:B, MATCH($D:$D, products!$A:$A,0))</f>
        <v>Rob</v>
      </c>
      <c r="J347" t="str">
        <f>INDEX(products!C:C, MATCH($D:$D, products!$A:$A,0))</f>
        <v>L</v>
      </c>
      <c r="K347" s="6">
        <f>INDEX(products!D:D, MATCH($D:$D, products!$A:$A,0))</f>
        <v>1</v>
      </c>
      <c r="L347" s="8">
        <f>INDEX(products!E:E, MATCH($D:$D, products!$A:$A,0))</f>
        <v>11.95</v>
      </c>
      <c r="M347" s="8">
        <f t="shared" si="10"/>
        <v>59.75</v>
      </c>
      <c r="N347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347" t="str">
        <f t="shared" si="11"/>
        <v>Light</v>
      </c>
    </row>
    <row r="348" spans="1:15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INDEX(Table1[Customer Name], MATCH(OrdersData[[#This Row],[Customer ID]], Table1[Customer ID],0))</f>
        <v>Rebeka Worg</v>
      </c>
      <c r="G348" s="2" t="str">
        <f>IF(INDEX(Table1[Email], MATCH(OrdersData[[#This Row],[Customer ID]], Table1[Customer ID],0))=0,"",INDEX(Table1[Email], MATCH(OrdersData[[#This Row],[Customer ID]], Table1[Customer ID],0)))</f>
        <v>rworg9m@arstechnica.com</v>
      </c>
      <c r="H348" s="2" t="str">
        <f>INDEX(Table1[Country], MATCH(OrdersData[[#This Row],[Customer ID]], Table1[Customer ID],0))</f>
        <v>United States</v>
      </c>
      <c r="I348" t="str">
        <f>INDEX(products!B:B, MATCH($D:$D, products!$A:$A,0))</f>
        <v>Ara</v>
      </c>
      <c r="J348" t="str">
        <f>INDEX(products!C:C, MATCH($D:$D, products!$A:$A,0))</f>
        <v>L</v>
      </c>
      <c r="K348" s="6">
        <f>INDEX(products!D:D, MATCH($D:$D, products!$A:$A,0))</f>
        <v>0.5</v>
      </c>
      <c r="L348" s="8">
        <f>INDEX(products!E:E, MATCH($D:$D, products!$A:$A,0))</f>
        <v>7.77</v>
      </c>
      <c r="M348" s="8">
        <f t="shared" si="10"/>
        <v>23.31</v>
      </c>
      <c r="N348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48" t="str">
        <f t="shared" si="11"/>
        <v>Light</v>
      </c>
    </row>
    <row r="349" spans="1:15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INDEX(Table1[Customer Name], MATCH(OrdersData[[#This Row],[Customer ID]], Table1[Customer ID],0))</f>
        <v>Lewes Danes</v>
      </c>
      <c r="G349" s="2" t="str">
        <f>IF(INDEX(Table1[Email], MATCH(OrdersData[[#This Row],[Customer ID]], Table1[Customer ID],0))=0,"",INDEX(Table1[Email], MATCH(OrdersData[[#This Row],[Customer ID]], Table1[Customer ID],0)))</f>
        <v>ldanes9n@umn.edu</v>
      </c>
      <c r="H349" s="2" t="str">
        <f>INDEX(Table1[Country], MATCH(OrdersData[[#This Row],[Customer ID]], Table1[Customer ID],0))</f>
        <v>United States</v>
      </c>
      <c r="I349" t="str">
        <f>INDEX(products!B:B, MATCH($D:$D, products!$A:$A,0))</f>
        <v>Lib</v>
      </c>
      <c r="J349" t="str">
        <f>INDEX(products!C:C, MATCH($D:$D, products!$A:$A,0))</f>
        <v>M</v>
      </c>
      <c r="K349" s="6">
        <f>INDEX(products!D:D, MATCH($D:$D, products!$A:$A,0))</f>
        <v>1</v>
      </c>
      <c r="L349" s="8">
        <f>INDEX(products!E:E, MATCH($D:$D, products!$A:$A,0))</f>
        <v>14.55</v>
      </c>
      <c r="M349" s="8">
        <f t="shared" si="10"/>
        <v>43.650000000000006</v>
      </c>
      <c r="N349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349" t="str">
        <f t="shared" si="11"/>
        <v>Medium</v>
      </c>
    </row>
    <row r="350" spans="1:15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INDEX(Table1[Customer Name], MATCH(OrdersData[[#This Row],[Customer ID]], Table1[Customer ID],0))</f>
        <v>Shelli Keynd</v>
      </c>
      <c r="G350" s="2" t="str">
        <f>IF(INDEX(Table1[Email], MATCH(OrdersData[[#This Row],[Customer ID]], Table1[Customer ID],0))=0,"",INDEX(Table1[Email], MATCH(OrdersData[[#This Row],[Customer ID]], Table1[Customer ID],0)))</f>
        <v>skeynd9o@narod.ru</v>
      </c>
      <c r="H350" s="2" t="str">
        <f>INDEX(Table1[Country], MATCH(OrdersData[[#This Row],[Customer ID]], Table1[Customer ID],0))</f>
        <v>United States</v>
      </c>
      <c r="I350" t="str">
        <f>INDEX(products!B:B, MATCH($D:$D, products!$A:$A,0))</f>
        <v>Exc</v>
      </c>
      <c r="J350" t="str">
        <f>INDEX(products!C:C, MATCH($D:$D, products!$A:$A,0))</f>
        <v>L</v>
      </c>
      <c r="K350" s="6">
        <f>INDEX(products!D:D, MATCH($D:$D, products!$A:$A,0))</f>
        <v>2.5</v>
      </c>
      <c r="L350" s="8">
        <f>INDEX(products!E:E, MATCH($D:$D, products!$A:$A,0))</f>
        <v>34.154999999999994</v>
      </c>
      <c r="M350" s="8">
        <f t="shared" si="10"/>
        <v>204.92999999999995</v>
      </c>
      <c r="N350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350" t="str">
        <f t="shared" si="11"/>
        <v>Light</v>
      </c>
    </row>
    <row r="351" spans="1:15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INDEX(Table1[Customer Name], MATCH(OrdersData[[#This Row],[Customer ID]], Table1[Customer ID],0))</f>
        <v>Dell Daveridge</v>
      </c>
      <c r="G351" s="2" t="str">
        <f>IF(INDEX(Table1[Email], MATCH(OrdersData[[#This Row],[Customer ID]], Table1[Customer ID],0))=0,"",INDEX(Table1[Email], MATCH(OrdersData[[#This Row],[Customer ID]], Table1[Customer ID],0)))</f>
        <v>ddaveridge9p@arstechnica.com</v>
      </c>
      <c r="H351" s="2" t="str">
        <f>INDEX(Table1[Country], MATCH(OrdersData[[#This Row],[Customer ID]], Table1[Customer ID],0))</f>
        <v>United States</v>
      </c>
      <c r="I351" t="str">
        <f>INDEX(products!B:B, MATCH($D:$D, products!$A:$A,0))</f>
        <v>Rob</v>
      </c>
      <c r="J351" t="str">
        <f>INDEX(products!C:C, MATCH($D:$D, products!$A:$A,0))</f>
        <v>L</v>
      </c>
      <c r="K351" s="6">
        <f>INDEX(products!D:D, MATCH($D:$D, products!$A:$A,0))</f>
        <v>0.2</v>
      </c>
      <c r="L351" s="8">
        <f>INDEX(products!E:E, MATCH($D:$D, products!$A:$A,0))</f>
        <v>3.5849999999999995</v>
      </c>
      <c r="M351" s="8">
        <f t="shared" si="10"/>
        <v>14.339999999999998</v>
      </c>
      <c r="N351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351" t="str">
        <f t="shared" si="11"/>
        <v>Light</v>
      </c>
    </row>
    <row r="352" spans="1:15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INDEX(Table1[Customer Name], MATCH(OrdersData[[#This Row],[Customer ID]], Table1[Customer ID],0))</f>
        <v>Joshuah Awdry</v>
      </c>
      <c r="G352" s="2" t="str">
        <f>IF(INDEX(Table1[Email], MATCH(OrdersData[[#This Row],[Customer ID]], Table1[Customer ID],0))=0,"",INDEX(Table1[Email], MATCH(OrdersData[[#This Row],[Customer ID]], Table1[Customer ID],0)))</f>
        <v>jawdry9q@utexas.edu</v>
      </c>
      <c r="H352" s="2" t="str">
        <f>INDEX(Table1[Country], MATCH(OrdersData[[#This Row],[Customer ID]], Table1[Customer ID],0))</f>
        <v>United States</v>
      </c>
      <c r="I352" t="str">
        <f>INDEX(products!B:B, MATCH($D:$D, products!$A:$A,0))</f>
        <v>Ara</v>
      </c>
      <c r="J352" t="str">
        <f>INDEX(products!C:C, MATCH($D:$D, products!$A:$A,0))</f>
        <v>D</v>
      </c>
      <c r="K352" s="6">
        <f>INDEX(products!D:D, MATCH($D:$D, products!$A:$A,0))</f>
        <v>0.5</v>
      </c>
      <c r="L352" s="8">
        <f>INDEX(products!E:E, MATCH($D:$D, products!$A:$A,0))</f>
        <v>5.97</v>
      </c>
      <c r="M352" s="8">
        <f t="shared" si="10"/>
        <v>23.88</v>
      </c>
      <c r="N352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52" t="str">
        <f t="shared" si="11"/>
        <v>Dark</v>
      </c>
    </row>
    <row r="353" spans="1:15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INDEX(Table1[Customer Name], MATCH(OrdersData[[#This Row],[Customer ID]], Table1[Customer ID],0))</f>
        <v>Ethel Ryles</v>
      </c>
      <c r="G353" s="2" t="str">
        <f>IF(INDEX(Table1[Email], MATCH(OrdersData[[#This Row],[Customer ID]], Table1[Customer ID],0))=0,"",INDEX(Table1[Email], MATCH(OrdersData[[#This Row],[Customer ID]], Table1[Customer ID],0)))</f>
        <v>eryles9r@fastcompany.com</v>
      </c>
      <c r="H353" s="2" t="str">
        <f>INDEX(Table1[Country], MATCH(OrdersData[[#This Row],[Customer ID]], Table1[Customer ID],0))</f>
        <v>United States</v>
      </c>
      <c r="I353" t="str">
        <f>INDEX(products!B:B, MATCH($D:$D, products!$A:$A,0))</f>
        <v>Ara</v>
      </c>
      <c r="J353" t="str">
        <f>INDEX(products!C:C, MATCH($D:$D, products!$A:$A,0))</f>
        <v>M</v>
      </c>
      <c r="K353" s="6">
        <f>INDEX(products!D:D, MATCH($D:$D, products!$A:$A,0))</f>
        <v>1</v>
      </c>
      <c r="L353" s="8">
        <f>INDEX(products!E:E, MATCH($D:$D, products!$A:$A,0))</f>
        <v>11.25</v>
      </c>
      <c r="M353" s="8">
        <f t="shared" si="10"/>
        <v>22.5</v>
      </c>
      <c r="N353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53" t="str">
        <f t="shared" si="11"/>
        <v>Medium</v>
      </c>
    </row>
    <row r="354" spans="1:15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INDEX(Table1[Customer Name], MATCH(OrdersData[[#This Row],[Customer ID]], Table1[Customer ID],0))</f>
        <v>Flynn Antony</v>
      </c>
      <c r="G354" s="2" t="str">
        <f>IF(INDEX(Table1[Email], MATCH(OrdersData[[#This Row],[Customer ID]], Table1[Customer ID],0))=0,"",INDEX(Table1[Email], MATCH(OrdersData[[#This Row],[Customer ID]], Table1[Customer ID],0)))</f>
        <v/>
      </c>
      <c r="H354" s="2" t="str">
        <f>INDEX(Table1[Country], MATCH(OrdersData[[#This Row],[Customer ID]], Table1[Customer ID],0))</f>
        <v>United States</v>
      </c>
      <c r="I354" t="str">
        <f>INDEX(products!B:B, MATCH($D:$D, products!$A:$A,0))</f>
        <v>Exc</v>
      </c>
      <c r="J354" t="str">
        <f>INDEX(products!C:C, MATCH($D:$D, products!$A:$A,0))</f>
        <v>D</v>
      </c>
      <c r="K354" s="6">
        <f>INDEX(products!D:D, MATCH($D:$D, products!$A:$A,0))</f>
        <v>0.5</v>
      </c>
      <c r="L354" s="8">
        <f>INDEX(products!E:E, MATCH($D:$D, products!$A:$A,0))</f>
        <v>7.29</v>
      </c>
      <c r="M354" s="8">
        <f t="shared" si="10"/>
        <v>36.450000000000003</v>
      </c>
      <c r="N35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354" t="str">
        <f t="shared" si="11"/>
        <v>Dark</v>
      </c>
    </row>
    <row r="355" spans="1:15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INDEX(Table1[Customer Name], MATCH(OrdersData[[#This Row],[Customer ID]], Table1[Customer ID],0))</f>
        <v>Maitilde Boxill</v>
      </c>
      <c r="G355" s="2" t="str">
        <f>IF(INDEX(Table1[Email], MATCH(OrdersData[[#This Row],[Customer ID]], Table1[Customer ID],0))=0,"",INDEX(Table1[Email], MATCH(OrdersData[[#This Row],[Customer ID]], Table1[Customer ID],0)))</f>
        <v/>
      </c>
      <c r="H355" s="2" t="str">
        <f>INDEX(Table1[Country], MATCH(OrdersData[[#This Row],[Customer ID]], Table1[Customer ID],0))</f>
        <v>United States</v>
      </c>
      <c r="I355" t="str">
        <f>INDEX(products!B:B, MATCH($D:$D, products!$A:$A,0))</f>
        <v>Ara</v>
      </c>
      <c r="J355" t="str">
        <f>INDEX(products!C:C, MATCH($D:$D, products!$A:$A,0))</f>
        <v>M</v>
      </c>
      <c r="K355" s="6">
        <f>INDEX(products!D:D, MATCH($D:$D, products!$A:$A,0))</f>
        <v>0.5</v>
      </c>
      <c r="L355" s="8">
        <f>INDEX(products!E:E, MATCH($D:$D, products!$A:$A,0))</f>
        <v>6.75</v>
      </c>
      <c r="M355" s="8">
        <f t="shared" si="10"/>
        <v>27</v>
      </c>
      <c r="N355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55" t="str">
        <f t="shared" si="11"/>
        <v>Medium</v>
      </c>
    </row>
    <row r="356" spans="1:15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INDEX(Table1[Customer Name], MATCH(OrdersData[[#This Row],[Customer ID]], Table1[Customer ID],0))</f>
        <v>Jodee Caldicott</v>
      </c>
      <c r="G356" s="2" t="str">
        <f>IF(INDEX(Table1[Email], MATCH(OrdersData[[#This Row],[Customer ID]], Table1[Customer ID],0))=0,"",INDEX(Table1[Email], MATCH(OrdersData[[#This Row],[Customer ID]], Table1[Customer ID],0)))</f>
        <v>jcaldicott9u@usda.gov</v>
      </c>
      <c r="H356" s="2" t="str">
        <f>INDEX(Table1[Country], MATCH(OrdersData[[#This Row],[Customer ID]], Table1[Customer ID],0))</f>
        <v>United States</v>
      </c>
      <c r="I356" t="str">
        <f>INDEX(products!B:B, MATCH($D:$D, products!$A:$A,0))</f>
        <v>Ara</v>
      </c>
      <c r="J356" t="str">
        <f>INDEX(products!C:C, MATCH($D:$D, products!$A:$A,0))</f>
        <v>M</v>
      </c>
      <c r="K356" s="6">
        <f>INDEX(products!D:D, MATCH($D:$D, products!$A:$A,0))</f>
        <v>2.5</v>
      </c>
      <c r="L356" s="8">
        <f>INDEX(products!E:E, MATCH($D:$D, products!$A:$A,0))</f>
        <v>25.874999999999996</v>
      </c>
      <c r="M356" s="8">
        <f t="shared" si="10"/>
        <v>155.24999999999997</v>
      </c>
      <c r="N356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56" t="str">
        <f t="shared" si="11"/>
        <v>Medium</v>
      </c>
    </row>
    <row r="357" spans="1:15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INDEX(Table1[Customer Name], MATCH(OrdersData[[#This Row],[Customer ID]], Table1[Customer ID],0))</f>
        <v>Marianna Vedmore</v>
      </c>
      <c r="G357" s="2" t="str">
        <f>IF(INDEX(Table1[Email], MATCH(OrdersData[[#This Row],[Customer ID]], Table1[Customer ID],0))=0,"",INDEX(Table1[Email], MATCH(OrdersData[[#This Row],[Customer ID]], Table1[Customer ID],0)))</f>
        <v>mvedmore9v@a8.net</v>
      </c>
      <c r="H357" s="2" t="str">
        <f>INDEX(Table1[Country], MATCH(OrdersData[[#This Row],[Customer ID]], Table1[Customer ID],0))</f>
        <v>United States</v>
      </c>
      <c r="I357" t="str">
        <f>INDEX(products!B:B, MATCH($D:$D, products!$A:$A,0))</f>
        <v>Ara</v>
      </c>
      <c r="J357" t="str">
        <f>INDEX(products!C:C, MATCH($D:$D, products!$A:$A,0))</f>
        <v>D</v>
      </c>
      <c r="K357" s="6">
        <f>INDEX(products!D:D, MATCH($D:$D, products!$A:$A,0))</f>
        <v>2.5</v>
      </c>
      <c r="L357" s="8">
        <f>INDEX(products!E:E, MATCH($D:$D, products!$A:$A,0))</f>
        <v>22.884999999999998</v>
      </c>
      <c r="M357" s="8">
        <f t="shared" si="10"/>
        <v>114.42499999999998</v>
      </c>
      <c r="N357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57" t="str">
        <f t="shared" si="11"/>
        <v>Dark</v>
      </c>
    </row>
    <row r="358" spans="1:15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INDEX(Table1[Customer Name], MATCH(OrdersData[[#This Row],[Customer ID]], Table1[Customer ID],0))</f>
        <v>Willey Romao</v>
      </c>
      <c r="G358" s="2" t="str">
        <f>IF(INDEX(Table1[Email], MATCH(OrdersData[[#This Row],[Customer ID]], Table1[Customer ID],0))=0,"",INDEX(Table1[Email], MATCH(OrdersData[[#This Row],[Customer ID]], Table1[Customer ID],0)))</f>
        <v>wromao9w@chronoengine.com</v>
      </c>
      <c r="H358" s="2" t="str">
        <f>INDEX(Table1[Country], MATCH(OrdersData[[#This Row],[Customer ID]], Table1[Customer ID],0))</f>
        <v>United States</v>
      </c>
      <c r="I358" t="str">
        <f>INDEX(products!B:B, MATCH($D:$D, products!$A:$A,0))</f>
        <v>Lib</v>
      </c>
      <c r="J358" t="str">
        <f>INDEX(products!C:C, MATCH($D:$D, products!$A:$A,0))</f>
        <v>D</v>
      </c>
      <c r="K358" s="6">
        <f>INDEX(products!D:D, MATCH($D:$D, products!$A:$A,0))</f>
        <v>1</v>
      </c>
      <c r="L358" s="8">
        <f>INDEX(products!E:E, MATCH($D:$D, products!$A:$A,0))</f>
        <v>12.95</v>
      </c>
      <c r="M358" s="8">
        <f t="shared" si="10"/>
        <v>51.8</v>
      </c>
      <c r="N358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358" t="str">
        <f t="shared" si="11"/>
        <v>Dark</v>
      </c>
    </row>
    <row r="359" spans="1:15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INDEX(Table1[Customer Name], MATCH(OrdersData[[#This Row],[Customer ID]], Table1[Customer ID],0))</f>
        <v>Enriqueta Ixor</v>
      </c>
      <c r="G359" s="2" t="str">
        <f>IF(INDEX(Table1[Email], MATCH(OrdersData[[#This Row],[Customer ID]], Table1[Customer ID],0))=0,"",INDEX(Table1[Email], MATCH(OrdersData[[#This Row],[Customer ID]], Table1[Customer ID],0)))</f>
        <v/>
      </c>
      <c r="H359" s="2" t="str">
        <f>INDEX(Table1[Country], MATCH(OrdersData[[#This Row],[Customer ID]], Table1[Customer ID],0))</f>
        <v>United States</v>
      </c>
      <c r="I359" t="str">
        <f>INDEX(products!B:B, MATCH($D:$D, products!$A:$A,0))</f>
        <v>Ara</v>
      </c>
      <c r="J359" t="str">
        <f>INDEX(products!C:C, MATCH($D:$D, products!$A:$A,0))</f>
        <v>M</v>
      </c>
      <c r="K359" s="6">
        <f>INDEX(products!D:D, MATCH($D:$D, products!$A:$A,0))</f>
        <v>2.5</v>
      </c>
      <c r="L359" s="8">
        <f>INDEX(products!E:E, MATCH($D:$D, products!$A:$A,0))</f>
        <v>25.874999999999996</v>
      </c>
      <c r="M359" s="8">
        <f t="shared" si="10"/>
        <v>155.24999999999997</v>
      </c>
      <c r="N359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59" t="str">
        <f t="shared" si="11"/>
        <v>Medium</v>
      </c>
    </row>
    <row r="360" spans="1:15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INDEX(Table1[Customer Name], MATCH(OrdersData[[#This Row],[Customer ID]], Table1[Customer ID],0))</f>
        <v>Tomasina Cotmore</v>
      </c>
      <c r="G360" s="2" t="str">
        <f>IF(INDEX(Table1[Email], MATCH(OrdersData[[#This Row],[Customer ID]], Table1[Customer ID],0))=0,"",INDEX(Table1[Email], MATCH(OrdersData[[#This Row],[Customer ID]], Table1[Customer ID],0)))</f>
        <v>tcotmore9y@amazonaws.com</v>
      </c>
      <c r="H360" s="2" t="str">
        <f>INDEX(Table1[Country], MATCH(OrdersData[[#This Row],[Customer ID]], Table1[Customer ID],0))</f>
        <v>United States</v>
      </c>
      <c r="I360" t="str">
        <f>INDEX(products!B:B, MATCH($D:$D, products!$A:$A,0))</f>
        <v>Ara</v>
      </c>
      <c r="J360" t="str">
        <f>INDEX(products!C:C, MATCH($D:$D, products!$A:$A,0))</f>
        <v>L</v>
      </c>
      <c r="K360" s="6">
        <f>INDEX(products!D:D, MATCH($D:$D, products!$A:$A,0))</f>
        <v>2.5</v>
      </c>
      <c r="L360" s="8">
        <f>INDEX(products!E:E, MATCH($D:$D, products!$A:$A,0))</f>
        <v>29.784999999999997</v>
      </c>
      <c r="M360" s="8">
        <f t="shared" si="10"/>
        <v>29.784999999999997</v>
      </c>
      <c r="N360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60" t="str">
        <f t="shared" si="11"/>
        <v>Light</v>
      </c>
    </row>
    <row r="361" spans="1:15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INDEX(Table1[Customer Name], MATCH(OrdersData[[#This Row],[Customer ID]], Table1[Customer ID],0))</f>
        <v>Yuma Skipsey</v>
      </c>
      <c r="G361" s="2" t="str">
        <f>IF(INDEX(Table1[Email], MATCH(OrdersData[[#This Row],[Customer ID]], Table1[Customer ID],0))=0,"",INDEX(Table1[Email], MATCH(OrdersData[[#This Row],[Customer ID]], Table1[Customer ID],0)))</f>
        <v>yskipsey9z@spotify.com</v>
      </c>
      <c r="H361" s="2" t="str">
        <f>INDEX(Table1[Country], MATCH(OrdersData[[#This Row],[Customer ID]], Table1[Customer ID],0))</f>
        <v>United Kingdom</v>
      </c>
      <c r="I361" t="str">
        <f>INDEX(products!B:B, MATCH($D:$D, products!$A:$A,0))</f>
        <v>Rob</v>
      </c>
      <c r="J361" t="str">
        <f>INDEX(products!C:C, MATCH($D:$D, products!$A:$A,0))</f>
        <v>L</v>
      </c>
      <c r="K361" s="6">
        <f>INDEX(products!D:D, MATCH($D:$D, products!$A:$A,0))</f>
        <v>0.2</v>
      </c>
      <c r="L361" s="8">
        <f>INDEX(products!E:E, MATCH($D:$D, products!$A:$A,0))</f>
        <v>3.5849999999999995</v>
      </c>
      <c r="M361" s="8">
        <f t="shared" si="10"/>
        <v>21.509999999999998</v>
      </c>
      <c r="N361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361" t="str">
        <f t="shared" si="11"/>
        <v>Light</v>
      </c>
    </row>
    <row r="362" spans="1:15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INDEX(Table1[Customer Name], MATCH(OrdersData[[#This Row],[Customer ID]], Table1[Customer ID],0))</f>
        <v>Nicko Corps</v>
      </c>
      <c r="G362" s="2" t="str">
        <f>IF(INDEX(Table1[Email], MATCH(OrdersData[[#This Row],[Customer ID]], Table1[Customer ID],0))=0,"",INDEX(Table1[Email], MATCH(OrdersData[[#This Row],[Customer ID]], Table1[Customer ID],0)))</f>
        <v>ncorpsa0@gmpg.org</v>
      </c>
      <c r="H362" s="2" t="str">
        <f>INDEX(Table1[Country], MATCH(OrdersData[[#This Row],[Customer ID]], Table1[Customer ID],0))</f>
        <v>United States</v>
      </c>
      <c r="I362" t="str">
        <f>INDEX(products!B:B, MATCH($D:$D, products!$A:$A,0))</f>
        <v>Rob</v>
      </c>
      <c r="J362" t="str">
        <f>INDEX(products!C:C, MATCH($D:$D, products!$A:$A,0))</f>
        <v>D</v>
      </c>
      <c r="K362" s="6">
        <f>INDEX(products!D:D, MATCH($D:$D, products!$A:$A,0))</f>
        <v>2.5</v>
      </c>
      <c r="L362" s="8">
        <f>INDEX(products!E:E, MATCH($D:$D, products!$A:$A,0))</f>
        <v>20.584999999999997</v>
      </c>
      <c r="M362" s="8">
        <f t="shared" si="10"/>
        <v>41.169999999999995</v>
      </c>
      <c r="N362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362" t="str">
        <f t="shared" si="11"/>
        <v>Dark</v>
      </c>
    </row>
    <row r="363" spans="1:15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INDEX(Table1[Customer Name], MATCH(OrdersData[[#This Row],[Customer ID]], Table1[Customer ID],0))</f>
        <v>Nicko Corps</v>
      </c>
      <c r="G363" s="2" t="str">
        <f>IF(INDEX(Table1[Email], MATCH(OrdersData[[#This Row],[Customer ID]], Table1[Customer ID],0))=0,"",INDEX(Table1[Email], MATCH(OrdersData[[#This Row],[Customer ID]], Table1[Customer ID],0)))</f>
        <v>ncorpsa0@gmpg.org</v>
      </c>
      <c r="H363" s="2" t="str">
        <f>INDEX(Table1[Country], MATCH(OrdersData[[#This Row],[Customer ID]], Table1[Customer ID],0))</f>
        <v>United States</v>
      </c>
      <c r="I363" t="str">
        <f>INDEX(products!B:B, MATCH($D:$D, products!$A:$A,0))</f>
        <v>Rob</v>
      </c>
      <c r="J363" t="str">
        <f>INDEX(products!C:C, MATCH($D:$D, products!$A:$A,0))</f>
        <v>M</v>
      </c>
      <c r="K363" s="6">
        <f>INDEX(products!D:D, MATCH($D:$D, products!$A:$A,0))</f>
        <v>0.5</v>
      </c>
      <c r="L363" s="8">
        <f>INDEX(products!E:E, MATCH($D:$D, products!$A:$A,0))</f>
        <v>5.97</v>
      </c>
      <c r="M363" s="8">
        <f t="shared" si="10"/>
        <v>5.97</v>
      </c>
      <c r="N363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363" t="str">
        <f t="shared" si="11"/>
        <v>Medium</v>
      </c>
    </row>
    <row r="364" spans="1:15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INDEX(Table1[Customer Name], MATCH(OrdersData[[#This Row],[Customer ID]], Table1[Customer ID],0))</f>
        <v>Feliks Babber</v>
      </c>
      <c r="G364" s="2" t="str">
        <f>IF(INDEX(Table1[Email], MATCH(OrdersData[[#This Row],[Customer ID]], Table1[Customer ID],0))=0,"",INDEX(Table1[Email], MATCH(OrdersData[[#This Row],[Customer ID]], Table1[Customer ID],0)))</f>
        <v>fbabbera2@stanford.edu</v>
      </c>
      <c r="H364" s="2" t="str">
        <f>INDEX(Table1[Country], MATCH(OrdersData[[#This Row],[Customer ID]], Table1[Customer ID],0))</f>
        <v>United States</v>
      </c>
      <c r="I364" t="str">
        <f>INDEX(products!B:B, MATCH($D:$D, products!$A:$A,0))</f>
        <v>Exc</v>
      </c>
      <c r="J364" t="str">
        <f>INDEX(products!C:C, MATCH($D:$D, products!$A:$A,0))</f>
        <v>L</v>
      </c>
      <c r="K364" s="6">
        <f>INDEX(products!D:D, MATCH($D:$D, products!$A:$A,0))</f>
        <v>1</v>
      </c>
      <c r="L364" s="8">
        <f>INDEX(products!E:E, MATCH($D:$D, products!$A:$A,0))</f>
        <v>14.85</v>
      </c>
      <c r="M364" s="8">
        <f t="shared" si="10"/>
        <v>74.25</v>
      </c>
      <c r="N36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364" t="str">
        <f t="shared" si="11"/>
        <v>Light</v>
      </c>
    </row>
    <row r="365" spans="1:15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INDEX(Table1[Customer Name], MATCH(OrdersData[[#This Row],[Customer ID]], Table1[Customer ID],0))</f>
        <v>Kaja Loxton</v>
      </c>
      <c r="G365" s="2" t="str">
        <f>IF(INDEX(Table1[Email], MATCH(OrdersData[[#This Row],[Customer ID]], Table1[Customer ID],0))=0,"",INDEX(Table1[Email], MATCH(OrdersData[[#This Row],[Customer ID]], Table1[Customer ID],0)))</f>
        <v>kloxtona3@opensource.org</v>
      </c>
      <c r="H365" s="2" t="str">
        <f>INDEX(Table1[Country], MATCH(OrdersData[[#This Row],[Customer ID]], Table1[Customer ID],0))</f>
        <v>United States</v>
      </c>
      <c r="I365" t="str">
        <f>INDEX(products!B:B, MATCH($D:$D, products!$A:$A,0))</f>
        <v>Lib</v>
      </c>
      <c r="J365" t="str">
        <f>INDEX(products!C:C, MATCH($D:$D, products!$A:$A,0))</f>
        <v>M</v>
      </c>
      <c r="K365" s="6">
        <f>INDEX(products!D:D, MATCH($D:$D, products!$A:$A,0))</f>
        <v>1</v>
      </c>
      <c r="L365" s="8">
        <f>INDEX(products!E:E, MATCH($D:$D, products!$A:$A,0))</f>
        <v>14.55</v>
      </c>
      <c r="M365" s="8">
        <f t="shared" si="10"/>
        <v>87.300000000000011</v>
      </c>
      <c r="N365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365" t="str">
        <f t="shared" si="11"/>
        <v>Medium</v>
      </c>
    </row>
    <row r="366" spans="1:15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INDEX(Table1[Customer Name], MATCH(OrdersData[[#This Row],[Customer ID]], Table1[Customer ID],0))</f>
        <v>Parker Tofful</v>
      </c>
      <c r="G366" s="2" t="str">
        <f>IF(INDEX(Table1[Email], MATCH(OrdersData[[#This Row],[Customer ID]], Table1[Customer ID],0))=0,"",INDEX(Table1[Email], MATCH(OrdersData[[#This Row],[Customer ID]], Table1[Customer ID],0)))</f>
        <v>ptoffula4@posterous.com</v>
      </c>
      <c r="H366" s="2" t="str">
        <f>INDEX(Table1[Country], MATCH(OrdersData[[#This Row],[Customer ID]], Table1[Customer ID],0))</f>
        <v>United States</v>
      </c>
      <c r="I366" t="str">
        <f>INDEX(products!B:B, MATCH($D:$D, products!$A:$A,0))</f>
        <v>Exc</v>
      </c>
      <c r="J366" t="str">
        <f>INDEX(products!C:C, MATCH($D:$D, products!$A:$A,0))</f>
        <v>D</v>
      </c>
      <c r="K366" s="6">
        <f>INDEX(products!D:D, MATCH($D:$D, products!$A:$A,0))</f>
        <v>1</v>
      </c>
      <c r="L366" s="8">
        <f>INDEX(products!E:E, MATCH($D:$D, products!$A:$A,0))</f>
        <v>12.15</v>
      </c>
      <c r="M366" s="8">
        <f t="shared" si="10"/>
        <v>72.900000000000006</v>
      </c>
      <c r="N366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366" t="str">
        <f t="shared" si="11"/>
        <v>Dark</v>
      </c>
    </row>
    <row r="367" spans="1:15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INDEX(Table1[Customer Name], MATCH(OrdersData[[#This Row],[Customer ID]], Table1[Customer ID],0))</f>
        <v>Casi Gwinnett</v>
      </c>
      <c r="G367" s="2" t="str">
        <f>IF(INDEX(Table1[Email], MATCH(OrdersData[[#This Row],[Customer ID]], Table1[Customer ID],0))=0,"",INDEX(Table1[Email], MATCH(OrdersData[[#This Row],[Customer ID]], Table1[Customer ID],0)))</f>
        <v>cgwinnetta5@behance.net</v>
      </c>
      <c r="H367" s="2" t="str">
        <f>INDEX(Table1[Country], MATCH(OrdersData[[#This Row],[Customer ID]], Table1[Customer ID],0))</f>
        <v>United States</v>
      </c>
      <c r="I367" t="str">
        <f>INDEX(products!B:B, MATCH($D:$D, products!$A:$A,0))</f>
        <v>Lib</v>
      </c>
      <c r="J367" t="str">
        <f>INDEX(products!C:C, MATCH($D:$D, products!$A:$A,0))</f>
        <v>D</v>
      </c>
      <c r="K367" s="6">
        <f>INDEX(products!D:D, MATCH($D:$D, products!$A:$A,0))</f>
        <v>0.5</v>
      </c>
      <c r="L367" s="8">
        <f>INDEX(products!E:E, MATCH($D:$D, products!$A:$A,0))</f>
        <v>7.77</v>
      </c>
      <c r="M367" s="8">
        <f t="shared" si="10"/>
        <v>7.77</v>
      </c>
      <c r="N367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367" t="str">
        <f t="shared" si="11"/>
        <v>Dark</v>
      </c>
    </row>
    <row r="368" spans="1:15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INDEX(Table1[Customer Name], MATCH(OrdersData[[#This Row],[Customer ID]], Table1[Customer ID],0))</f>
        <v>Saree Ellesworth</v>
      </c>
      <c r="G368" s="2" t="str">
        <f>IF(INDEX(Table1[Email], MATCH(OrdersData[[#This Row],[Customer ID]], Table1[Customer ID],0))=0,"",INDEX(Table1[Email], MATCH(OrdersData[[#This Row],[Customer ID]], Table1[Customer ID],0)))</f>
        <v/>
      </c>
      <c r="H368" s="2" t="str">
        <f>INDEX(Table1[Country], MATCH(OrdersData[[#This Row],[Customer ID]], Table1[Customer ID],0))</f>
        <v>United States</v>
      </c>
      <c r="I368" t="str">
        <f>INDEX(products!B:B, MATCH($D:$D, products!$A:$A,0))</f>
        <v>Exc</v>
      </c>
      <c r="J368" t="str">
        <f>INDEX(products!C:C, MATCH($D:$D, products!$A:$A,0))</f>
        <v>D</v>
      </c>
      <c r="K368" s="6">
        <f>INDEX(products!D:D, MATCH($D:$D, products!$A:$A,0))</f>
        <v>0.5</v>
      </c>
      <c r="L368" s="8">
        <f>INDEX(products!E:E, MATCH($D:$D, products!$A:$A,0))</f>
        <v>7.29</v>
      </c>
      <c r="M368" s="8">
        <f t="shared" si="10"/>
        <v>43.74</v>
      </c>
      <c r="N368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368" t="str">
        <f t="shared" si="11"/>
        <v>Dark</v>
      </c>
    </row>
    <row r="369" spans="1:15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INDEX(Table1[Customer Name], MATCH(OrdersData[[#This Row],[Customer ID]], Table1[Customer ID],0))</f>
        <v>Silvio Iorizzi</v>
      </c>
      <c r="G369" s="2" t="str">
        <f>IF(INDEX(Table1[Email], MATCH(OrdersData[[#This Row],[Customer ID]], Table1[Customer ID],0))=0,"",INDEX(Table1[Email], MATCH(OrdersData[[#This Row],[Customer ID]], Table1[Customer ID],0)))</f>
        <v/>
      </c>
      <c r="H369" s="2" t="str">
        <f>INDEX(Table1[Country], MATCH(OrdersData[[#This Row],[Customer ID]], Table1[Customer ID],0))</f>
        <v>United States</v>
      </c>
      <c r="I369" t="str">
        <f>INDEX(products!B:B, MATCH($D:$D, products!$A:$A,0))</f>
        <v>Lib</v>
      </c>
      <c r="J369" t="str">
        <f>INDEX(products!C:C, MATCH($D:$D, products!$A:$A,0))</f>
        <v>M</v>
      </c>
      <c r="K369" s="6">
        <f>INDEX(products!D:D, MATCH($D:$D, products!$A:$A,0))</f>
        <v>0.2</v>
      </c>
      <c r="L369" s="8">
        <f>INDEX(products!E:E, MATCH($D:$D, products!$A:$A,0))</f>
        <v>4.3650000000000002</v>
      </c>
      <c r="M369" s="8">
        <f t="shared" si="10"/>
        <v>8.73</v>
      </c>
      <c r="N369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369" t="str">
        <f t="shared" si="11"/>
        <v>Medium</v>
      </c>
    </row>
    <row r="370" spans="1:15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INDEX(Table1[Customer Name], MATCH(OrdersData[[#This Row],[Customer ID]], Table1[Customer ID],0))</f>
        <v>Leesa Flaonier</v>
      </c>
      <c r="G370" s="2" t="str">
        <f>IF(INDEX(Table1[Email], MATCH(OrdersData[[#This Row],[Customer ID]], Table1[Customer ID],0))=0,"",INDEX(Table1[Email], MATCH(OrdersData[[#This Row],[Customer ID]], Table1[Customer ID],0)))</f>
        <v>lflaoniera8@wordpress.org</v>
      </c>
      <c r="H370" s="2" t="str">
        <f>INDEX(Table1[Country], MATCH(OrdersData[[#This Row],[Customer ID]], Table1[Customer ID],0))</f>
        <v>United States</v>
      </c>
      <c r="I370" t="str">
        <f>INDEX(products!B:B, MATCH($D:$D, products!$A:$A,0))</f>
        <v>Exc</v>
      </c>
      <c r="J370" t="str">
        <f>INDEX(products!C:C, MATCH($D:$D, products!$A:$A,0))</f>
        <v>M</v>
      </c>
      <c r="K370" s="6">
        <f>INDEX(products!D:D, MATCH($D:$D, products!$A:$A,0))</f>
        <v>2.5</v>
      </c>
      <c r="L370" s="8">
        <f>INDEX(products!E:E, MATCH($D:$D, products!$A:$A,0))</f>
        <v>31.624999999999996</v>
      </c>
      <c r="M370" s="8">
        <f t="shared" si="10"/>
        <v>63.249999999999993</v>
      </c>
      <c r="N370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370" t="str">
        <f t="shared" si="11"/>
        <v>Medium</v>
      </c>
    </row>
    <row r="371" spans="1:15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INDEX(Table1[Customer Name], MATCH(OrdersData[[#This Row],[Customer ID]], Table1[Customer ID],0))</f>
        <v>Abba Pummell</v>
      </c>
      <c r="G371" s="2" t="str">
        <f>IF(INDEX(Table1[Email], MATCH(OrdersData[[#This Row],[Customer ID]], Table1[Customer ID],0))=0,"",INDEX(Table1[Email], MATCH(OrdersData[[#This Row],[Customer ID]], Table1[Customer ID],0)))</f>
        <v/>
      </c>
      <c r="H371" s="2" t="str">
        <f>INDEX(Table1[Country], MATCH(OrdersData[[#This Row],[Customer ID]], Table1[Customer ID],0))</f>
        <v>United States</v>
      </c>
      <c r="I371" t="str">
        <f>INDEX(products!B:B, MATCH($D:$D, products!$A:$A,0))</f>
        <v>Exc</v>
      </c>
      <c r="J371" t="str">
        <f>INDEX(products!C:C, MATCH($D:$D, products!$A:$A,0))</f>
        <v>L</v>
      </c>
      <c r="K371" s="6">
        <f>INDEX(products!D:D, MATCH($D:$D, products!$A:$A,0))</f>
        <v>0.5</v>
      </c>
      <c r="L371" s="8">
        <f>INDEX(products!E:E, MATCH($D:$D, products!$A:$A,0))</f>
        <v>8.91</v>
      </c>
      <c r="M371" s="8">
        <f t="shared" si="10"/>
        <v>8.91</v>
      </c>
      <c r="N371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371" t="str">
        <f t="shared" si="11"/>
        <v>Light</v>
      </c>
    </row>
    <row r="372" spans="1:15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INDEX(Table1[Customer Name], MATCH(OrdersData[[#This Row],[Customer ID]], Table1[Customer ID],0))</f>
        <v>Corinna Catcheside</v>
      </c>
      <c r="G372" s="2" t="str">
        <f>IF(INDEX(Table1[Email], MATCH(OrdersData[[#This Row],[Customer ID]], Table1[Customer ID],0))=0,"",INDEX(Table1[Email], MATCH(OrdersData[[#This Row],[Customer ID]], Table1[Customer ID],0)))</f>
        <v>ccatchesideaa@macromedia.com</v>
      </c>
      <c r="H372" s="2" t="str">
        <f>INDEX(Table1[Country], MATCH(OrdersData[[#This Row],[Customer ID]], Table1[Customer ID],0))</f>
        <v>United States</v>
      </c>
      <c r="I372" t="str">
        <f>INDEX(products!B:B, MATCH($D:$D, products!$A:$A,0))</f>
        <v>Exc</v>
      </c>
      <c r="J372" t="str">
        <f>INDEX(products!C:C, MATCH($D:$D, products!$A:$A,0))</f>
        <v>D</v>
      </c>
      <c r="K372" s="6">
        <f>INDEX(products!D:D, MATCH($D:$D, products!$A:$A,0))</f>
        <v>1</v>
      </c>
      <c r="L372" s="8">
        <f>INDEX(products!E:E, MATCH($D:$D, products!$A:$A,0))</f>
        <v>12.15</v>
      </c>
      <c r="M372" s="8">
        <f t="shared" si="10"/>
        <v>24.3</v>
      </c>
      <c r="N372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372" t="str">
        <f t="shared" si="11"/>
        <v>Dark</v>
      </c>
    </row>
    <row r="373" spans="1:15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INDEX(Table1[Customer Name], MATCH(OrdersData[[#This Row],[Customer ID]], Table1[Customer ID],0))</f>
        <v>Cortney Gibbonson</v>
      </c>
      <c r="G373" s="2" t="str">
        <f>IF(INDEX(Table1[Email], MATCH(OrdersData[[#This Row],[Customer ID]], Table1[Customer ID],0))=0,"",INDEX(Table1[Email], MATCH(OrdersData[[#This Row],[Customer ID]], Table1[Customer ID],0)))</f>
        <v>cgibbonsonab@accuweather.com</v>
      </c>
      <c r="H373" s="2" t="str">
        <f>INDEX(Table1[Country], MATCH(OrdersData[[#This Row],[Customer ID]], Table1[Customer ID],0))</f>
        <v>United States</v>
      </c>
      <c r="I373" t="str">
        <f>INDEX(products!B:B, MATCH($D:$D, products!$A:$A,0))</f>
        <v>Ara</v>
      </c>
      <c r="J373" t="str">
        <f>INDEX(products!C:C, MATCH($D:$D, products!$A:$A,0))</f>
        <v>L</v>
      </c>
      <c r="K373" s="6">
        <f>INDEX(products!D:D, MATCH($D:$D, products!$A:$A,0))</f>
        <v>0.5</v>
      </c>
      <c r="L373" s="8">
        <f>INDEX(products!E:E, MATCH($D:$D, products!$A:$A,0))</f>
        <v>7.77</v>
      </c>
      <c r="M373" s="8">
        <f t="shared" si="10"/>
        <v>46.62</v>
      </c>
      <c r="N373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73" t="str">
        <f t="shared" si="11"/>
        <v>Light</v>
      </c>
    </row>
    <row r="374" spans="1:15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INDEX(Table1[Customer Name], MATCH(OrdersData[[#This Row],[Customer ID]], Table1[Customer ID],0))</f>
        <v>Terri Farra</v>
      </c>
      <c r="G374" s="2" t="str">
        <f>IF(INDEX(Table1[Email], MATCH(OrdersData[[#This Row],[Customer ID]], Table1[Customer ID],0))=0,"",INDEX(Table1[Email], MATCH(OrdersData[[#This Row],[Customer ID]], Table1[Customer ID],0)))</f>
        <v>tfarraac@behance.net</v>
      </c>
      <c r="H374" s="2" t="str">
        <f>INDEX(Table1[Country], MATCH(OrdersData[[#This Row],[Customer ID]], Table1[Customer ID],0))</f>
        <v>United States</v>
      </c>
      <c r="I374" t="str">
        <f>INDEX(products!B:B, MATCH($D:$D, products!$A:$A,0))</f>
        <v>Rob</v>
      </c>
      <c r="J374" t="str">
        <f>INDEX(products!C:C, MATCH($D:$D, products!$A:$A,0))</f>
        <v>L</v>
      </c>
      <c r="K374" s="6">
        <f>INDEX(products!D:D, MATCH($D:$D, products!$A:$A,0))</f>
        <v>0.5</v>
      </c>
      <c r="L374" s="8">
        <f>INDEX(products!E:E, MATCH($D:$D, products!$A:$A,0))</f>
        <v>7.169999999999999</v>
      </c>
      <c r="M374" s="8">
        <f t="shared" si="10"/>
        <v>43.019999999999996</v>
      </c>
      <c r="N374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374" t="str">
        <f t="shared" si="11"/>
        <v>Light</v>
      </c>
    </row>
    <row r="375" spans="1:15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INDEX(Table1[Customer Name], MATCH(OrdersData[[#This Row],[Customer ID]], Table1[Customer ID],0))</f>
        <v>Corney Curme</v>
      </c>
      <c r="G375" s="2" t="str">
        <f>IF(INDEX(Table1[Email], MATCH(OrdersData[[#This Row],[Customer ID]], Table1[Customer ID],0))=0,"",INDEX(Table1[Email], MATCH(OrdersData[[#This Row],[Customer ID]], Table1[Customer ID],0)))</f>
        <v/>
      </c>
      <c r="H375" s="2" t="str">
        <f>INDEX(Table1[Country], MATCH(OrdersData[[#This Row],[Customer ID]], Table1[Customer ID],0))</f>
        <v>Ireland</v>
      </c>
      <c r="I375" t="str">
        <f>INDEX(products!B:B, MATCH($D:$D, products!$A:$A,0))</f>
        <v>Ara</v>
      </c>
      <c r="J375" t="str">
        <f>INDEX(products!C:C, MATCH($D:$D, products!$A:$A,0))</f>
        <v>D</v>
      </c>
      <c r="K375" s="6">
        <f>INDEX(products!D:D, MATCH($D:$D, products!$A:$A,0))</f>
        <v>0.5</v>
      </c>
      <c r="L375" s="8">
        <f>INDEX(products!E:E, MATCH($D:$D, products!$A:$A,0))</f>
        <v>5.97</v>
      </c>
      <c r="M375" s="8">
        <f t="shared" si="10"/>
        <v>17.91</v>
      </c>
      <c r="N375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75" t="str">
        <f t="shared" si="11"/>
        <v>Dark</v>
      </c>
    </row>
    <row r="376" spans="1:15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INDEX(Table1[Customer Name], MATCH(OrdersData[[#This Row],[Customer ID]], Table1[Customer ID],0))</f>
        <v>Gothart Bamfield</v>
      </c>
      <c r="G376" s="2" t="str">
        <f>IF(INDEX(Table1[Email], MATCH(OrdersData[[#This Row],[Customer ID]], Table1[Customer ID],0))=0,"",INDEX(Table1[Email], MATCH(OrdersData[[#This Row],[Customer ID]], Table1[Customer ID],0)))</f>
        <v>gbamfieldae@yellowpages.com</v>
      </c>
      <c r="H376" s="2" t="str">
        <f>INDEX(Table1[Country], MATCH(OrdersData[[#This Row],[Customer ID]], Table1[Customer ID],0))</f>
        <v>United States</v>
      </c>
      <c r="I376" t="str">
        <f>INDEX(products!B:B, MATCH($D:$D, products!$A:$A,0))</f>
        <v>Lib</v>
      </c>
      <c r="J376" t="str">
        <f>INDEX(products!C:C, MATCH($D:$D, products!$A:$A,0))</f>
        <v>L</v>
      </c>
      <c r="K376" s="6">
        <f>INDEX(products!D:D, MATCH($D:$D, products!$A:$A,0))</f>
        <v>0.5</v>
      </c>
      <c r="L376" s="8">
        <f>INDEX(products!E:E, MATCH($D:$D, products!$A:$A,0))</f>
        <v>9.51</v>
      </c>
      <c r="M376" s="8">
        <f t="shared" si="10"/>
        <v>38.04</v>
      </c>
      <c r="N376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376" t="str">
        <f t="shared" si="11"/>
        <v>Light</v>
      </c>
    </row>
    <row r="377" spans="1:15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INDEX(Table1[Customer Name], MATCH(OrdersData[[#This Row],[Customer ID]], Table1[Customer ID],0))</f>
        <v>Waylin Hollingdale</v>
      </c>
      <c r="G377" s="2" t="str">
        <f>IF(INDEX(Table1[Email], MATCH(OrdersData[[#This Row],[Customer ID]], Table1[Customer ID],0))=0,"",INDEX(Table1[Email], MATCH(OrdersData[[#This Row],[Customer ID]], Table1[Customer ID],0)))</f>
        <v>whollingdaleaf@about.me</v>
      </c>
      <c r="H377" s="2" t="str">
        <f>INDEX(Table1[Country], MATCH(OrdersData[[#This Row],[Customer ID]], Table1[Customer ID],0))</f>
        <v>United States</v>
      </c>
      <c r="I377" t="str">
        <f>INDEX(products!B:B, MATCH($D:$D, products!$A:$A,0))</f>
        <v>Ara</v>
      </c>
      <c r="J377" t="str">
        <f>INDEX(products!C:C, MATCH($D:$D, products!$A:$A,0))</f>
        <v>M</v>
      </c>
      <c r="K377" s="6">
        <f>INDEX(products!D:D, MATCH($D:$D, products!$A:$A,0))</f>
        <v>0.2</v>
      </c>
      <c r="L377" s="8">
        <f>INDEX(products!E:E, MATCH($D:$D, products!$A:$A,0))</f>
        <v>3.375</v>
      </c>
      <c r="M377" s="8">
        <f t="shared" si="10"/>
        <v>6.75</v>
      </c>
      <c r="N377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77" t="str">
        <f t="shared" si="11"/>
        <v>Medium</v>
      </c>
    </row>
    <row r="378" spans="1:15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INDEX(Table1[Customer Name], MATCH(OrdersData[[#This Row],[Customer ID]], Table1[Customer ID],0))</f>
        <v>Judd De Leek</v>
      </c>
      <c r="G378" s="2" t="str">
        <f>IF(INDEX(Table1[Email], MATCH(OrdersData[[#This Row],[Customer ID]], Table1[Customer ID],0))=0,"",INDEX(Table1[Email], MATCH(OrdersData[[#This Row],[Customer ID]], Table1[Customer ID],0)))</f>
        <v>jdeag@xrea.com</v>
      </c>
      <c r="H378" s="2" t="str">
        <f>INDEX(Table1[Country], MATCH(OrdersData[[#This Row],[Customer ID]], Table1[Customer ID],0))</f>
        <v>United States</v>
      </c>
      <c r="I378" t="str">
        <f>INDEX(products!B:B, MATCH($D:$D, products!$A:$A,0))</f>
        <v>Rob</v>
      </c>
      <c r="J378" t="str">
        <f>INDEX(products!C:C, MATCH($D:$D, products!$A:$A,0))</f>
        <v>M</v>
      </c>
      <c r="K378" s="6">
        <f>INDEX(products!D:D, MATCH($D:$D, products!$A:$A,0))</f>
        <v>0.5</v>
      </c>
      <c r="L378" s="8">
        <f>INDEX(products!E:E, MATCH($D:$D, products!$A:$A,0))</f>
        <v>5.97</v>
      </c>
      <c r="M378" s="8">
        <f t="shared" si="10"/>
        <v>5.97</v>
      </c>
      <c r="N378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378" t="str">
        <f t="shared" si="11"/>
        <v>Medium</v>
      </c>
    </row>
    <row r="379" spans="1:15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INDEX(Table1[Customer Name], MATCH(OrdersData[[#This Row],[Customer ID]], Table1[Customer ID],0))</f>
        <v>Vanya Skullet</v>
      </c>
      <c r="G379" s="2" t="str">
        <f>IF(INDEX(Table1[Email], MATCH(OrdersData[[#This Row],[Customer ID]], Table1[Customer ID],0))=0,"",INDEX(Table1[Email], MATCH(OrdersData[[#This Row],[Customer ID]], Table1[Customer ID],0)))</f>
        <v>vskulletah@tinyurl.com</v>
      </c>
      <c r="H379" s="2" t="str">
        <f>INDEX(Table1[Country], MATCH(OrdersData[[#This Row],[Customer ID]], Table1[Customer ID],0))</f>
        <v>Ireland</v>
      </c>
      <c r="I379" t="str">
        <f>INDEX(products!B:B, MATCH($D:$D, products!$A:$A,0))</f>
        <v>Rob</v>
      </c>
      <c r="J379" t="str">
        <f>INDEX(products!C:C, MATCH($D:$D, products!$A:$A,0))</f>
        <v>D</v>
      </c>
      <c r="K379" s="6">
        <f>INDEX(products!D:D, MATCH($D:$D, products!$A:$A,0))</f>
        <v>0.2</v>
      </c>
      <c r="L379" s="8">
        <f>INDEX(products!E:E, MATCH($D:$D, products!$A:$A,0))</f>
        <v>2.6849999999999996</v>
      </c>
      <c r="M379" s="8">
        <f t="shared" si="10"/>
        <v>8.0549999999999997</v>
      </c>
      <c r="N379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379" t="str">
        <f t="shared" si="11"/>
        <v>Dark</v>
      </c>
    </row>
    <row r="380" spans="1:15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INDEX(Table1[Customer Name], MATCH(OrdersData[[#This Row],[Customer ID]], Table1[Customer ID],0))</f>
        <v>Jany Rudeforth</v>
      </c>
      <c r="G380" s="2" t="str">
        <f>IF(INDEX(Table1[Email], MATCH(OrdersData[[#This Row],[Customer ID]], Table1[Customer ID],0))=0,"",INDEX(Table1[Email], MATCH(OrdersData[[#This Row],[Customer ID]], Table1[Customer ID],0)))</f>
        <v>jrudeforthai@wunderground.com</v>
      </c>
      <c r="H380" s="2" t="str">
        <f>INDEX(Table1[Country], MATCH(OrdersData[[#This Row],[Customer ID]], Table1[Customer ID],0))</f>
        <v>Ireland</v>
      </c>
      <c r="I380" t="str">
        <f>INDEX(products!B:B, MATCH($D:$D, products!$A:$A,0))</f>
        <v>Ara</v>
      </c>
      <c r="J380" t="str">
        <f>INDEX(products!C:C, MATCH($D:$D, products!$A:$A,0))</f>
        <v>L</v>
      </c>
      <c r="K380" s="6">
        <f>INDEX(products!D:D, MATCH($D:$D, products!$A:$A,0))</f>
        <v>0.5</v>
      </c>
      <c r="L380" s="8">
        <f>INDEX(products!E:E, MATCH($D:$D, products!$A:$A,0))</f>
        <v>7.77</v>
      </c>
      <c r="M380" s="8">
        <f t="shared" si="10"/>
        <v>23.31</v>
      </c>
      <c r="N380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80" t="str">
        <f t="shared" si="11"/>
        <v>Light</v>
      </c>
    </row>
    <row r="381" spans="1:15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INDEX(Table1[Customer Name], MATCH(OrdersData[[#This Row],[Customer ID]], Table1[Customer ID],0))</f>
        <v>Ashbey Tomaszewski</v>
      </c>
      <c r="G381" s="2" t="str">
        <f>IF(INDEX(Table1[Email], MATCH(OrdersData[[#This Row],[Customer ID]], Table1[Customer ID],0))=0,"",INDEX(Table1[Email], MATCH(OrdersData[[#This Row],[Customer ID]], Table1[Customer ID],0)))</f>
        <v>atomaszewskiaj@answers.com</v>
      </c>
      <c r="H381" s="2" t="str">
        <f>INDEX(Table1[Country], MATCH(OrdersData[[#This Row],[Customer ID]], Table1[Customer ID],0))</f>
        <v>United Kingdom</v>
      </c>
      <c r="I381" t="str">
        <f>INDEX(products!B:B, MATCH($D:$D, products!$A:$A,0))</f>
        <v>Rob</v>
      </c>
      <c r="J381" t="str">
        <f>INDEX(products!C:C, MATCH($D:$D, products!$A:$A,0))</f>
        <v>L</v>
      </c>
      <c r="K381" s="6">
        <f>INDEX(products!D:D, MATCH($D:$D, products!$A:$A,0))</f>
        <v>0.5</v>
      </c>
      <c r="L381" s="8">
        <f>INDEX(products!E:E, MATCH($D:$D, products!$A:$A,0))</f>
        <v>7.169999999999999</v>
      </c>
      <c r="M381" s="8">
        <f t="shared" si="10"/>
        <v>43.019999999999996</v>
      </c>
      <c r="N381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381" t="str">
        <f t="shared" si="11"/>
        <v>Light</v>
      </c>
    </row>
    <row r="382" spans="1:15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INDEX(Table1[Customer Name], MATCH(OrdersData[[#This Row],[Customer ID]], Table1[Customer ID],0))</f>
        <v>Flynn Antony</v>
      </c>
      <c r="G382" s="2" t="str">
        <f>IF(INDEX(Table1[Email], MATCH(OrdersData[[#This Row],[Customer ID]], Table1[Customer ID],0))=0,"",INDEX(Table1[Email], MATCH(OrdersData[[#This Row],[Customer ID]], Table1[Customer ID],0)))</f>
        <v/>
      </c>
      <c r="H382" s="2" t="str">
        <f>INDEX(Table1[Country], MATCH(OrdersData[[#This Row],[Customer ID]], Table1[Customer ID],0))</f>
        <v>United States</v>
      </c>
      <c r="I382" t="str">
        <f>INDEX(products!B:B, MATCH($D:$D, products!$A:$A,0))</f>
        <v>Lib</v>
      </c>
      <c r="J382" t="str">
        <f>INDEX(products!C:C, MATCH($D:$D, products!$A:$A,0))</f>
        <v>D</v>
      </c>
      <c r="K382" s="6">
        <f>INDEX(products!D:D, MATCH($D:$D, products!$A:$A,0))</f>
        <v>0.5</v>
      </c>
      <c r="L382" s="8">
        <f>INDEX(products!E:E, MATCH($D:$D, products!$A:$A,0))</f>
        <v>7.77</v>
      </c>
      <c r="M382" s="8">
        <f t="shared" si="10"/>
        <v>23.31</v>
      </c>
      <c r="N382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382" t="str">
        <f t="shared" si="11"/>
        <v>Dark</v>
      </c>
    </row>
    <row r="383" spans="1:15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INDEX(Table1[Customer Name], MATCH(OrdersData[[#This Row],[Customer ID]], Table1[Customer ID],0))</f>
        <v>Pren Bess</v>
      </c>
      <c r="G383" s="2" t="str">
        <f>IF(INDEX(Table1[Email], MATCH(OrdersData[[#This Row],[Customer ID]], Table1[Customer ID],0))=0,"",INDEX(Table1[Email], MATCH(OrdersData[[#This Row],[Customer ID]], Table1[Customer ID],0)))</f>
        <v>pbessal@qq.com</v>
      </c>
      <c r="H383" s="2" t="str">
        <f>INDEX(Table1[Country], MATCH(OrdersData[[#This Row],[Customer ID]], Table1[Customer ID],0))</f>
        <v>United States</v>
      </c>
      <c r="I383" t="str">
        <f>INDEX(products!B:B, MATCH($D:$D, products!$A:$A,0))</f>
        <v>Ara</v>
      </c>
      <c r="J383" t="str">
        <f>INDEX(products!C:C, MATCH($D:$D, products!$A:$A,0))</f>
        <v>D</v>
      </c>
      <c r="K383" s="6">
        <f>INDEX(products!D:D, MATCH($D:$D, products!$A:$A,0))</f>
        <v>0.2</v>
      </c>
      <c r="L383" s="8">
        <f>INDEX(products!E:E, MATCH($D:$D, products!$A:$A,0))</f>
        <v>2.9849999999999999</v>
      </c>
      <c r="M383" s="8">
        <f t="shared" si="10"/>
        <v>14.924999999999999</v>
      </c>
      <c r="N383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83" t="str">
        <f t="shared" si="11"/>
        <v>Dark</v>
      </c>
    </row>
    <row r="384" spans="1:15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INDEX(Table1[Customer Name], MATCH(OrdersData[[#This Row],[Customer ID]], Table1[Customer ID],0))</f>
        <v>Elka Windress</v>
      </c>
      <c r="G384" s="2" t="str">
        <f>IF(INDEX(Table1[Email], MATCH(OrdersData[[#This Row],[Customer ID]], Table1[Customer ID],0))=0,"",INDEX(Table1[Email], MATCH(OrdersData[[#This Row],[Customer ID]], Table1[Customer ID],0)))</f>
        <v>ewindressam@marketwatch.com</v>
      </c>
      <c r="H384" s="2" t="str">
        <f>INDEX(Table1[Country], MATCH(OrdersData[[#This Row],[Customer ID]], Table1[Customer ID],0))</f>
        <v>United States</v>
      </c>
      <c r="I384" t="str">
        <f>INDEX(products!B:B, MATCH($D:$D, products!$A:$A,0))</f>
        <v>Exc</v>
      </c>
      <c r="J384" t="str">
        <f>INDEX(products!C:C, MATCH($D:$D, products!$A:$A,0))</f>
        <v>D</v>
      </c>
      <c r="K384" s="6">
        <f>INDEX(products!D:D, MATCH($D:$D, products!$A:$A,0))</f>
        <v>0.5</v>
      </c>
      <c r="L384" s="8">
        <f>INDEX(products!E:E, MATCH($D:$D, products!$A:$A,0))</f>
        <v>7.29</v>
      </c>
      <c r="M384" s="8">
        <f t="shared" si="10"/>
        <v>21.87</v>
      </c>
      <c r="N38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384" t="str">
        <f t="shared" si="11"/>
        <v>Dark</v>
      </c>
    </row>
    <row r="385" spans="1:15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INDEX(Table1[Customer Name], MATCH(OrdersData[[#This Row],[Customer ID]], Table1[Customer ID],0))</f>
        <v>Marty Kidstoun</v>
      </c>
      <c r="G385" s="2" t="str">
        <f>IF(INDEX(Table1[Email], MATCH(OrdersData[[#This Row],[Customer ID]], Table1[Customer ID],0))=0,"",INDEX(Table1[Email], MATCH(OrdersData[[#This Row],[Customer ID]], Table1[Customer ID],0)))</f>
        <v/>
      </c>
      <c r="H385" s="2" t="str">
        <f>INDEX(Table1[Country], MATCH(OrdersData[[#This Row],[Customer ID]], Table1[Customer ID],0))</f>
        <v>United States</v>
      </c>
      <c r="I385" t="str">
        <f>INDEX(products!B:B, MATCH($D:$D, products!$A:$A,0))</f>
        <v>Exc</v>
      </c>
      <c r="J385" t="str">
        <f>INDEX(products!C:C, MATCH($D:$D, products!$A:$A,0))</f>
        <v>L</v>
      </c>
      <c r="K385" s="6">
        <f>INDEX(products!D:D, MATCH($D:$D, products!$A:$A,0))</f>
        <v>0.5</v>
      </c>
      <c r="L385" s="8">
        <f>INDEX(products!E:E, MATCH($D:$D, products!$A:$A,0))</f>
        <v>8.91</v>
      </c>
      <c r="M385" s="8">
        <f t="shared" si="10"/>
        <v>53.46</v>
      </c>
      <c r="N385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385" t="str">
        <f t="shared" si="11"/>
        <v>Light</v>
      </c>
    </row>
    <row r="386" spans="1:15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INDEX(Table1[Customer Name], MATCH(OrdersData[[#This Row],[Customer ID]], Table1[Customer ID],0))</f>
        <v>Nickey Dimbleby</v>
      </c>
      <c r="G386" s="2" t="str">
        <f>IF(INDEX(Table1[Email], MATCH(OrdersData[[#This Row],[Customer ID]], Table1[Customer ID],0))=0,"",INDEX(Table1[Email], MATCH(OrdersData[[#This Row],[Customer ID]], Table1[Customer ID],0)))</f>
        <v/>
      </c>
      <c r="H386" s="2" t="str">
        <f>INDEX(Table1[Country], MATCH(OrdersData[[#This Row],[Customer ID]], Table1[Customer ID],0))</f>
        <v>United States</v>
      </c>
      <c r="I386" t="str">
        <f>INDEX(products!B:B, MATCH($D:$D, products!$A:$A,0))</f>
        <v>Ara</v>
      </c>
      <c r="J386" t="str">
        <f>INDEX(products!C:C, MATCH($D:$D, products!$A:$A,0))</f>
        <v>L</v>
      </c>
      <c r="K386" s="6">
        <f>INDEX(products!D:D, MATCH($D:$D, products!$A:$A,0))</f>
        <v>2.5</v>
      </c>
      <c r="L386" s="8">
        <f>INDEX(products!E:E, MATCH($D:$D, products!$A:$A,0))</f>
        <v>29.784999999999997</v>
      </c>
      <c r="M386" s="8">
        <f t="shared" ref="M386:M449" si="12">L:L*E:E</f>
        <v>119.13999999999999</v>
      </c>
      <c r="N386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86" t="str">
        <f t="shared" ref="O386:O449" si="13">IF(J:J="M","Medium",IF(J:J="L","Light",IF(J:J="D","Dark","")))</f>
        <v>Light</v>
      </c>
    </row>
    <row r="387" spans="1:15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INDEX(Table1[Customer Name], MATCH(OrdersData[[#This Row],[Customer ID]], Table1[Customer ID],0))</f>
        <v>Virgil Baumadier</v>
      </c>
      <c r="G387" s="2" t="str">
        <f>IF(INDEX(Table1[Email], MATCH(OrdersData[[#This Row],[Customer ID]], Table1[Customer ID],0))=0,"",INDEX(Table1[Email], MATCH(OrdersData[[#This Row],[Customer ID]], Table1[Customer ID],0)))</f>
        <v>vbaumadierap@google.cn</v>
      </c>
      <c r="H387" s="2" t="str">
        <f>INDEX(Table1[Country], MATCH(OrdersData[[#This Row],[Customer ID]], Table1[Customer ID],0))</f>
        <v>United States</v>
      </c>
      <c r="I387" t="str">
        <f>INDEX(products!B:B, MATCH($D:$D, products!$A:$A,0))</f>
        <v>Lib</v>
      </c>
      <c r="J387" t="str">
        <f>INDEX(products!C:C, MATCH($D:$D, products!$A:$A,0))</f>
        <v>M</v>
      </c>
      <c r="K387" s="6">
        <f>INDEX(products!D:D, MATCH($D:$D, products!$A:$A,0))</f>
        <v>0.5</v>
      </c>
      <c r="L387" s="8">
        <f>INDEX(products!E:E, MATCH($D:$D, products!$A:$A,0))</f>
        <v>8.73</v>
      </c>
      <c r="M387" s="8">
        <f t="shared" si="12"/>
        <v>43.650000000000006</v>
      </c>
      <c r="N387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387" t="str">
        <f t="shared" si="13"/>
        <v>Medium</v>
      </c>
    </row>
    <row r="388" spans="1:15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INDEX(Table1[Customer Name], MATCH(OrdersData[[#This Row],[Customer ID]], Table1[Customer ID],0))</f>
        <v>Lenore Messenbird</v>
      </c>
      <c r="G388" s="2" t="str">
        <f>IF(INDEX(Table1[Email], MATCH(OrdersData[[#This Row],[Customer ID]], Table1[Customer ID],0))=0,"",INDEX(Table1[Email], MATCH(OrdersData[[#This Row],[Customer ID]], Table1[Customer ID],0)))</f>
        <v/>
      </c>
      <c r="H388" s="2" t="str">
        <f>INDEX(Table1[Country], MATCH(OrdersData[[#This Row],[Customer ID]], Table1[Customer ID],0))</f>
        <v>United States</v>
      </c>
      <c r="I388" t="str">
        <f>INDEX(products!B:B, MATCH($D:$D, products!$A:$A,0))</f>
        <v>Ara</v>
      </c>
      <c r="J388" t="str">
        <f>INDEX(products!C:C, MATCH($D:$D, products!$A:$A,0))</f>
        <v>D</v>
      </c>
      <c r="K388" s="6">
        <f>INDEX(products!D:D, MATCH($D:$D, products!$A:$A,0))</f>
        <v>0.2</v>
      </c>
      <c r="L388" s="8">
        <f>INDEX(products!E:E, MATCH($D:$D, products!$A:$A,0))</f>
        <v>2.9849999999999999</v>
      </c>
      <c r="M388" s="8">
        <f t="shared" si="12"/>
        <v>17.91</v>
      </c>
      <c r="N388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88" t="str">
        <f t="shared" si="13"/>
        <v>Dark</v>
      </c>
    </row>
    <row r="389" spans="1:15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INDEX(Table1[Customer Name], MATCH(OrdersData[[#This Row],[Customer ID]], Table1[Customer ID],0))</f>
        <v>Shirleen Welds</v>
      </c>
      <c r="G389" s="2" t="str">
        <f>IF(INDEX(Table1[Email], MATCH(OrdersData[[#This Row],[Customer ID]], Table1[Customer ID],0))=0,"",INDEX(Table1[Email], MATCH(OrdersData[[#This Row],[Customer ID]], Table1[Customer ID],0)))</f>
        <v>sweldsar@wired.com</v>
      </c>
      <c r="H389" s="2" t="str">
        <f>INDEX(Table1[Country], MATCH(OrdersData[[#This Row],[Customer ID]], Table1[Customer ID],0))</f>
        <v>United States</v>
      </c>
      <c r="I389" t="str">
        <f>INDEX(products!B:B, MATCH($D:$D, products!$A:$A,0))</f>
        <v>Exc</v>
      </c>
      <c r="J389" t="str">
        <f>INDEX(products!C:C, MATCH($D:$D, products!$A:$A,0))</f>
        <v>L</v>
      </c>
      <c r="K389" s="6">
        <f>INDEX(products!D:D, MATCH($D:$D, products!$A:$A,0))</f>
        <v>1</v>
      </c>
      <c r="L389" s="8">
        <f>INDEX(products!E:E, MATCH($D:$D, products!$A:$A,0))</f>
        <v>14.85</v>
      </c>
      <c r="M389" s="8">
        <f t="shared" si="12"/>
        <v>74.25</v>
      </c>
      <c r="N389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389" t="str">
        <f t="shared" si="13"/>
        <v>Light</v>
      </c>
    </row>
    <row r="390" spans="1:15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INDEX(Table1[Customer Name], MATCH(OrdersData[[#This Row],[Customer ID]], Table1[Customer ID],0))</f>
        <v>Maisie Sarvar</v>
      </c>
      <c r="G390" s="2" t="str">
        <f>IF(INDEX(Table1[Email], MATCH(OrdersData[[#This Row],[Customer ID]], Table1[Customer ID],0))=0,"",INDEX(Table1[Email], MATCH(OrdersData[[#This Row],[Customer ID]], Table1[Customer ID],0)))</f>
        <v>msarvaras@artisteer.com</v>
      </c>
      <c r="H390" s="2" t="str">
        <f>INDEX(Table1[Country], MATCH(OrdersData[[#This Row],[Customer ID]], Table1[Customer ID],0))</f>
        <v>United States</v>
      </c>
      <c r="I390" t="str">
        <f>INDEX(products!B:B, MATCH($D:$D, products!$A:$A,0))</f>
        <v>Lib</v>
      </c>
      <c r="J390" t="str">
        <f>INDEX(products!C:C, MATCH($D:$D, products!$A:$A,0))</f>
        <v>D</v>
      </c>
      <c r="K390" s="6">
        <f>INDEX(products!D:D, MATCH($D:$D, products!$A:$A,0))</f>
        <v>0.2</v>
      </c>
      <c r="L390" s="8">
        <f>INDEX(products!E:E, MATCH($D:$D, products!$A:$A,0))</f>
        <v>3.8849999999999998</v>
      </c>
      <c r="M390" s="8">
        <f t="shared" si="12"/>
        <v>11.654999999999999</v>
      </c>
      <c r="N390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390" t="str">
        <f t="shared" si="13"/>
        <v>Dark</v>
      </c>
    </row>
    <row r="391" spans="1:15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INDEX(Table1[Customer Name], MATCH(OrdersData[[#This Row],[Customer ID]], Table1[Customer ID],0))</f>
        <v>Andrej Havick</v>
      </c>
      <c r="G391" s="2" t="str">
        <f>IF(INDEX(Table1[Email], MATCH(OrdersData[[#This Row],[Customer ID]], Table1[Customer ID],0))=0,"",INDEX(Table1[Email], MATCH(OrdersData[[#This Row],[Customer ID]], Table1[Customer ID],0)))</f>
        <v>ahavickat@nsw.gov.au</v>
      </c>
      <c r="H391" s="2" t="str">
        <f>INDEX(Table1[Country], MATCH(OrdersData[[#This Row],[Customer ID]], Table1[Customer ID],0))</f>
        <v>United States</v>
      </c>
      <c r="I391" t="str">
        <f>INDEX(products!B:B, MATCH($D:$D, products!$A:$A,0))</f>
        <v>Lib</v>
      </c>
      <c r="J391" t="str">
        <f>INDEX(products!C:C, MATCH($D:$D, products!$A:$A,0))</f>
        <v>D</v>
      </c>
      <c r="K391" s="6">
        <f>INDEX(products!D:D, MATCH($D:$D, products!$A:$A,0))</f>
        <v>0.5</v>
      </c>
      <c r="L391" s="8">
        <f>INDEX(products!E:E, MATCH($D:$D, products!$A:$A,0))</f>
        <v>7.77</v>
      </c>
      <c r="M391" s="8">
        <f t="shared" si="12"/>
        <v>23.31</v>
      </c>
      <c r="N391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391" t="str">
        <f t="shared" si="13"/>
        <v>Dark</v>
      </c>
    </row>
    <row r="392" spans="1:15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INDEX(Table1[Customer Name], MATCH(OrdersData[[#This Row],[Customer ID]], Table1[Customer ID],0))</f>
        <v>Sloan Diviny</v>
      </c>
      <c r="G392" s="2" t="str">
        <f>IF(INDEX(Table1[Email], MATCH(OrdersData[[#This Row],[Customer ID]], Table1[Customer ID],0))=0,"",INDEX(Table1[Email], MATCH(OrdersData[[#This Row],[Customer ID]], Table1[Customer ID],0)))</f>
        <v>sdivinyau@ask.com</v>
      </c>
      <c r="H392" s="2" t="str">
        <f>INDEX(Table1[Country], MATCH(OrdersData[[#This Row],[Customer ID]], Table1[Customer ID],0))</f>
        <v>United States</v>
      </c>
      <c r="I392" t="str">
        <f>INDEX(products!B:B, MATCH($D:$D, products!$A:$A,0))</f>
        <v>Exc</v>
      </c>
      <c r="J392" t="str">
        <f>INDEX(products!C:C, MATCH($D:$D, products!$A:$A,0))</f>
        <v>D</v>
      </c>
      <c r="K392" s="6">
        <f>INDEX(products!D:D, MATCH($D:$D, products!$A:$A,0))</f>
        <v>0.5</v>
      </c>
      <c r="L392" s="8">
        <f>INDEX(products!E:E, MATCH($D:$D, products!$A:$A,0))</f>
        <v>7.29</v>
      </c>
      <c r="M392" s="8">
        <f t="shared" si="12"/>
        <v>14.58</v>
      </c>
      <c r="N392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392" t="str">
        <f t="shared" si="13"/>
        <v>Dark</v>
      </c>
    </row>
    <row r="393" spans="1:15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INDEX(Table1[Customer Name], MATCH(OrdersData[[#This Row],[Customer ID]], Table1[Customer ID],0))</f>
        <v>Itch Norquoy</v>
      </c>
      <c r="G393" s="2" t="str">
        <f>IF(INDEX(Table1[Email], MATCH(OrdersData[[#This Row],[Customer ID]], Table1[Customer ID],0))=0,"",INDEX(Table1[Email], MATCH(OrdersData[[#This Row],[Customer ID]], Table1[Customer ID],0)))</f>
        <v>inorquoyav@businessweek.com</v>
      </c>
      <c r="H393" s="2" t="str">
        <f>INDEX(Table1[Country], MATCH(OrdersData[[#This Row],[Customer ID]], Table1[Customer ID],0))</f>
        <v>United States</v>
      </c>
      <c r="I393" t="str">
        <f>INDEX(products!B:B, MATCH($D:$D, products!$A:$A,0))</f>
        <v>Ara</v>
      </c>
      <c r="J393" t="str">
        <f>INDEX(products!C:C, MATCH($D:$D, products!$A:$A,0))</f>
        <v>M</v>
      </c>
      <c r="K393" s="6">
        <f>INDEX(products!D:D, MATCH($D:$D, products!$A:$A,0))</f>
        <v>0.5</v>
      </c>
      <c r="L393" s="8">
        <f>INDEX(products!E:E, MATCH($D:$D, products!$A:$A,0))</f>
        <v>6.75</v>
      </c>
      <c r="M393" s="8">
        <f t="shared" si="12"/>
        <v>13.5</v>
      </c>
      <c r="N393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93" t="str">
        <f t="shared" si="13"/>
        <v>Medium</v>
      </c>
    </row>
    <row r="394" spans="1:15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INDEX(Table1[Customer Name], MATCH(OrdersData[[#This Row],[Customer ID]], Table1[Customer ID],0))</f>
        <v>Anson Iddison</v>
      </c>
      <c r="G394" s="2" t="str">
        <f>IF(INDEX(Table1[Email], MATCH(OrdersData[[#This Row],[Customer ID]], Table1[Customer ID],0))=0,"",INDEX(Table1[Email], MATCH(OrdersData[[#This Row],[Customer ID]], Table1[Customer ID],0)))</f>
        <v>aiddisonaw@usa.gov</v>
      </c>
      <c r="H394" s="2" t="str">
        <f>INDEX(Table1[Country], MATCH(OrdersData[[#This Row],[Customer ID]], Table1[Customer ID],0))</f>
        <v>United States</v>
      </c>
      <c r="I394" t="str">
        <f>INDEX(products!B:B, MATCH($D:$D, products!$A:$A,0))</f>
        <v>Exc</v>
      </c>
      <c r="J394" t="str">
        <f>INDEX(products!C:C, MATCH($D:$D, products!$A:$A,0))</f>
        <v>L</v>
      </c>
      <c r="K394" s="6">
        <f>INDEX(products!D:D, MATCH($D:$D, products!$A:$A,0))</f>
        <v>1</v>
      </c>
      <c r="L394" s="8">
        <f>INDEX(products!E:E, MATCH($D:$D, products!$A:$A,0))</f>
        <v>14.85</v>
      </c>
      <c r="M394" s="8">
        <f t="shared" si="12"/>
        <v>89.1</v>
      </c>
      <c r="N39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394" t="str">
        <f t="shared" si="13"/>
        <v>Light</v>
      </c>
    </row>
    <row r="395" spans="1:15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INDEX(Table1[Customer Name], MATCH(OrdersData[[#This Row],[Customer ID]], Table1[Customer ID],0))</f>
        <v>Anson Iddison</v>
      </c>
      <c r="G395" s="2" t="str">
        <f>IF(INDEX(Table1[Email], MATCH(OrdersData[[#This Row],[Customer ID]], Table1[Customer ID],0))=0,"",INDEX(Table1[Email], MATCH(OrdersData[[#This Row],[Customer ID]], Table1[Customer ID],0)))</f>
        <v>aiddisonaw@usa.gov</v>
      </c>
      <c r="H395" s="2" t="str">
        <f>INDEX(Table1[Country], MATCH(OrdersData[[#This Row],[Customer ID]], Table1[Customer ID],0))</f>
        <v>United States</v>
      </c>
      <c r="I395" t="str">
        <f>INDEX(products!B:B, MATCH($D:$D, products!$A:$A,0))</f>
        <v>Ara</v>
      </c>
      <c r="J395" t="str">
        <f>INDEX(products!C:C, MATCH($D:$D, products!$A:$A,0))</f>
        <v>L</v>
      </c>
      <c r="K395" s="6">
        <f>INDEX(products!D:D, MATCH($D:$D, products!$A:$A,0))</f>
        <v>0.2</v>
      </c>
      <c r="L395" s="8">
        <f>INDEX(products!E:E, MATCH($D:$D, products!$A:$A,0))</f>
        <v>3.8849999999999998</v>
      </c>
      <c r="M395" s="8">
        <f t="shared" si="12"/>
        <v>3.8849999999999998</v>
      </c>
      <c r="N395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95" t="str">
        <f t="shared" si="13"/>
        <v>Light</v>
      </c>
    </row>
    <row r="396" spans="1:15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INDEX(Table1[Customer Name], MATCH(OrdersData[[#This Row],[Customer ID]], Table1[Customer ID],0))</f>
        <v>Randal Longfield</v>
      </c>
      <c r="G396" s="2" t="str">
        <f>IF(INDEX(Table1[Email], MATCH(OrdersData[[#This Row],[Customer ID]], Table1[Customer ID],0))=0,"",INDEX(Table1[Email], MATCH(OrdersData[[#This Row],[Customer ID]], Table1[Customer ID],0)))</f>
        <v>rlongfielday@bluehost.com</v>
      </c>
      <c r="H396" s="2" t="str">
        <f>INDEX(Table1[Country], MATCH(OrdersData[[#This Row],[Customer ID]], Table1[Customer ID],0))</f>
        <v>United States</v>
      </c>
      <c r="I396" t="str">
        <f>INDEX(products!B:B, MATCH($D:$D, products!$A:$A,0))</f>
        <v>Rob</v>
      </c>
      <c r="J396" t="str">
        <f>INDEX(products!C:C, MATCH($D:$D, products!$A:$A,0))</f>
        <v>L</v>
      </c>
      <c r="K396" s="6">
        <f>INDEX(products!D:D, MATCH($D:$D, products!$A:$A,0))</f>
        <v>2.5</v>
      </c>
      <c r="L396" s="8">
        <f>INDEX(products!E:E, MATCH($D:$D, products!$A:$A,0))</f>
        <v>27.484999999999996</v>
      </c>
      <c r="M396" s="8">
        <f t="shared" si="12"/>
        <v>109.93999999999998</v>
      </c>
      <c r="N396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396" t="str">
        <f t="shared" si="13"/>
        <v>Light</v>
      </c>
    </row>
    <row r="397" spans="1:15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INDEX(Table1[Customer Name], MATCH(OrdersData[[#This Row],[Customer ID]], Table1[Customer ID],0))</f>
        <v>Gregorius Kislingbury</v>
      </c>
      <c r="G397" s="2" t="str">
        <f>IF(INDEX(Table1[Email], MATCH(OrdersData[[#This Row],[Customer ID]], Table1[Customer ID],0))=0,"",INDEX(Table1[Email], MATCH(OrdersData[[#This Row],[Customer ID]], Table1[Customer ID],0)))</f>
        <v>gkislingburyaz@samsung.com</v>
      </c>
      <c r="H397" s="2" t="str">
        <f>INDEX(Table1[Country], MATCH(OrdersData[[#This Row],[Customer ID]], Table1[Customer ID],0))</f>
        <v>United States</v>
      </c>
      <c r="I397" t="str">
        <f>INDEX(products!B:B, MATCH($D:$D, products!$A:$A,0))</f>
        <v>Lib</v>
      </c>
      <c r="J397" t="str">
        <f>INDEX(products!C:C, MATCH($D:$D, products!$A:$A,0))</f>
        <v>D</v>
      </c>
      <c r="K397" s="6">
        <f>INDEX(products!D:D, MATCH($D:$D, products!$A:$A,0))</f>
        <v>0.5</v>
      </c>
      <c r="L397" s="8">
        <f>INDEX(products!E:E, MATCH($D:$D, products!$A:$A,0))</f>
        <v>7.77</v>
      </c>
      <c r="M397" s="8">
        <f t="shared" si="12"/>
        <v>46.62</v>
      </c>
      <c r="N397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397" t="str">
        <f t="shared" si="13"/>
        <v>Dark</v>
      </c>
    </row>
    <row r="398" spans="1:15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INDEX(Table1[Customer Name], MATCH(OrdersData[[#This Row],[Customer ID]], Table1[Customer ID],0))</f>
        <v>Xenos Gibbons</v>
      </c>
      <c r="G398" s="2" t="str">
        <f>IF(INDEX(Table1[Email], MATCH(OrdersData[[#This Row],[Customer ID]], Table1[Customer ID],0))=0,"",INDEX(Table1[Email], MATCH(OrdersData[[#This Row],[Customer ID]], Table1[Customer ID],0)))</f>
        <v>xgibbonsb0@artisteer.com</v>
      </c>
      <c r="H398" s="2" t="str">
        <f>INDEX(Table1[Country], MATCH(OrdersData[[#This Row],[Customer ID]], Table1[Customer ID],0))</f>
        <v>United States</v>
      </c>
      <c r="I398" t="str">
        <f>INDEX(products!B:B, MATCH($D:$D, products!$A:$A,0))</f>
        <v>Ara</v>
      </c>
      <c r="J398" t="str">
        <f>INDEX(products!C:C, MATCH($D:$D, products!$A:$A,0))</f>
        <v>L</v>
      </c>
      <c r="K398" s="6">
        <f>INDEX(products!D:D, MATCH($D:$D, products!$A:$A,0))</f>
        <v>0.5</v>
      </c>
      <c r="L398" s="8">
        <f>INDEX(products!E:E, MATCH($D:$D, products!$A:$A,0))</f>
        <v>7.77</v>
      </c>
      <c r="M398" s="8">
        <f t="shared" si="12"/>
        <v>38.849999999999994</v>
      </c>
      <c r="N398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398" t="str">
        <f t="shared" si="13"/>
        <v>Light</v>
      </c>
    </row>
    <row r="399" spans="1:15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INDEX(Table1[Customer Name], MATCH(OrdersData[[#This Row],[Customer ID]], Table1[Customer ID],0))</f>
        <v>Fleur Parres</v>
      </c>
      <c r="G399" s="2" t="str">
        <f>IF(INDEX(Table1[Email], MATCH(OrdersData[[#This Row],[Customer ID]], Table1[Customer ID],0))=0,"",INDEX(Table1[Email], MATCH(OrdersData[[#This Row],[Customer ID]], Table1[Customer ID],0)))</f>
        <v>fparresb1@imageshack.us</v>
      </c>
      <c r="H399" s="2" t="str">
        <f>INDEX(Table1[Country], MATCH(OrdersData[[#This Row],[Customer ID]], Table1[Customer ID],0))</f>
        <v>United States</v>
      </c>
      <c r="I399" t="str">
        <f>INDEX(products!B:B, MATCH($D:$D, products!$A:$A,0))</f>
        <v>Lib</v>
      </c>
      <c r="J399" t="str">
        <f>INDEX(products!C:C, MATCH($D:$D, products!$A:$A,0))</f>
        <v>D</v>
      </c>
      <c r="K399" s="6">
        <f>INDEX(products!D:D, MATCH($D:$D, products!$A:$A,0))</f>
        <v>0.5</v>
      </c>
      <c r="L399" s="8">
        <f>INDEX(products!E:E, MATCH($D:$D, products!$A:$A,0))</f>
        <v>7.77</v>
      </c>
      <c r="M399" s="8">
        <f t="shared" si="12"/>
        <v>31.08</v>
      </c>
      <c r="N399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399" t="str">
        <f t="shared" si="13"/>
        <v>Dark</v>
      </c>
    </row>
    <row r="400" spans="1:15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INDEX(Table1[Customer Name], MATCH(OrdersData[[#This Row],[Customer ID]], Table1[Customer ID],0))</f>
        <v>Gran Sibray</v>
      </c>
      <c r="G400" s="2" t="str">
        <f>IF(INDEX(Table1[Email], MATCH(OrdersData[[#This Row],[Customer ID]], Table1[Customer ID],0))=0,"",INDEX(Table1[Email], MATCH(OrdersData[[#This Row],[Customer ID]], Table1[Customer ID],0)))</f>
        <v>gsibrayb2@wsj.com</v>
      </c>
      <c r="H400" s="2" t="str">
        <f>INDEX(Table1[Country], MATCH(OrdersData[[#This Row],[Customer ID]], Table1[Customer ID],0))</f>
        <v>United States</v>
      </c>
      <c r="I400" t="str">
        <f>INDEX(products!B:B, MATCH($D:$D, products!$A:$A,0))</f>
        <v>Ara</v>
      </c>
      <c r="J400" t="str">
        <f>INDEX(products!C:C, MATCH($D:$D, products!$A:$A,0))</f>
        <v>D</v>
      </c>
      <c r="K400" s="6">
        <f>INDEX(products!D:D, MATCH($D:$D, products!$A:$A,0))</f>
        <v>0.2</v>
      </c>
      <c r="L400" s="8">
        <f>INDEX(products!E:E, MATCH($D:$D, products!$A:$A,0))</f>
        <v>2.9849999999999999</v>
      </c>
      <c r="M400" s="8">
        <f t="shared" si="12"/>
        <v>17.91</v>
      </c>
      <c r="N400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400" t="str">
        <f t="shared" si="13"/>
        <v>Dark</v>
      </c>
    </row>
    <row r="401" spans="1:15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INDEX(Table1[Customer Name], MATCH(OrdersData[[#This Row],[Customer ID]], Table1[Customer ID],0))</f>
        <v>Ingelbert Hotchkin</v>
      </c>
      <c r="G401" s="2" t="str">
        <f>IF(INDEX(Table1[Email], MATCH(OrdersData[[#This Row],[Customer ID]], Table1[Customer ID],0))=0,"",INDEX(Table1[Email], MATCH(OrdersData[[#This Row],[Customer ID]], Table1[Customer ID],0)))</f>
        <v>ihotchkinb3@mit.edu</v>
      </c>
      <c r="H401" s="2" t="str">
        <f>INDEX(Table1[Country], MATCH(OrdersData[[#This Row],[Customer ID]], Table1[Customer ID],0))</f>
        <v>United Kingdom</v>
      </c>
      <c r="I401" t="str">
        <f>INDEX(products!B:B, MATCH($D:$D, products!$A:$A,0))</f>
        <v>Exc</v>
      </c>
      <c r="J401" t="str">
        <f>INDEX(products!C:C, MATCH($D:$D, products!$A:$A,0))</f>
        <v>D</v>
      </c>
      <c r="K401" s="6">
        <f>INDEX(products!D:D, MATCH($D:$D, products!$A:$A,0))</f>
        <v>2.5</v>
      </c>
      <c r="L401" s="8">
        <f>INDEX(products!E:E, MATCH($D:$D, products!$A:$A,0))</f>
        <v>27.945</v>
      </c>
      <c r="M401" s="8">
        <f t="shared" si="12"/>
        <v>167.67000000000002</v>
      </c>
      <c r="N401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401" t="str">
        <f t="shared" si="13"/>
        <v>Dark</v>
      </c>
    </row>
    <row r="402" spans="1:15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INDEX(Table1[Customer Name], MATCH(OrdersData[[#This Row],[Customer ID]], Table1[Customer ID],0))</f>
        <v>Neely Broadberrie</v>
      </c>
      <c r="G402" s="2" t="str">
        <f>IF(INDEX(Table1[Email], MATCH(OrdersData[[#This Row],[Customer ID]], Table1[Customer ID],0))=0,"",INDEX(Table1[Email], MATCH(OrdersData[[#This Row],[Customer ID]], Table1[Customer ID],0)))</f>
        <v>nbroadberrieb4@gnu.org</v>
      </c>
      <c r="H402" s="2" t="str">
        <f>INDEX(Table1[Country], MATCH(OrdersData[[#This Row],[Customer ID]], Table1[Customer ID],0))</f>
        <v>United States</v>
      </c>
      <c r="I402" t="str">
        <f>INDEX(products!B:B, MATCH($D:$D, products!$A:$A,0))</f>
        <v>Lib</v>
      </c>
      <c r="J402" t="str">
        <f>INDEX(products!C:C, MATCH($D:$D, products!$A:$A,0))</f>
        <v>L</v>
      </c>
      <c r="K402" s="6">
        <f>INDEX(products!D:D, MATCH($D:$D, products!$A:$A,0))</f>
        <v>1</v>
      </c>
      <c r="L402" s="8">
        <f>INDEX(products!E:E, MATCH($D:$D, products!$A:$A,0))</f>
        <v>15.85</v>
      </c>
      <c r="M402" s="8">
        <f t="shared" si="12"/>
        <v>63.4</v>
      </c>
      <c r="N402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02" t="str">
        <f t="shared" si="13"/>
        <v>Light</v>
      </c>
    </row>
    <row r="403" spans="1:15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INDEX(Table1[Customer Name], MATCH(OrdersData[[#This Row],[Customer ID]], Table1[Customer ID],0))</f>
        <v>Rutger Pithcock</v>
      </c>
      <c r="G403" s="2" t="str">
        <f>IF(INDEX(Table1[Email], MATCH(OrdersData[[#This Row],[Customer ID]], Table1[Customer ID],0))=0,"",INDEX(Table1[Email], MATCH(OrdersData[[#This Row],[Customer ID]], Table1[Customer ID],0)))</f>
        <v>rpithcockb5@yellowbook.com</v>
      </c>
      <c r="H403" s="2" t="str">
        <f>INDEX(Table1[Country], MATCH(OrdersData[[#This Row],[Customer ID]], Table1[Customer ID],0))</f>
        <v>United States</v>
      </c>
      <c r="I403" t="str">
        <f>INDEX(products!B:B, MATCH($D:$D, products!$A:$A,0))</f>
        <v>Lib</v>
      </c>
      <c r="J403" t="str">
        <f>INDEX(products!C:C, MATCH($D:$D, products!$A:$A,0))</f>
        <v>M</v>
      </c>
      <c r="K403" s="6">
        <f>INDEX(products!D:D, MATCH($D:$D, products!$A:$A,0))</f>
        <v>0.2</v>
      </c>
      <c r="L403" s="8">
        <f>INDEX(products!E:E, MATCH($D:$D, products!$A:$A,0))</f>
        <v>4.3650000000000002</v>
      </c>
      <c r="M403" s="8">
        <f t="shared" si="12"/>
        <v>8.73</v>
      </c>
      <c r="N403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03" t="str">
        <f t="shared" si="13"/>
        <v>Medium</v>
      </c>
    </row>
    <row r="404" spans="1:15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INDEX(Table1[Customer Name], MATCH(OrdersData[[#This Row],[Customer ID]], Table1[Customer ID],0))</f>
        <v>Gale Croysdale</v>
      </c>
      <c r="G404" s="2" t="str">
        <f>IF(INDEX(Table1[Email], MATCH(OrdersData[[#This Row],[Customer ID]], Table1[Customer ID],0))=0,"",INDEX(Table1[Email], MATCH(OrdersData[[#This Row],[Customer ID]], Table1[Customer ID],0)))</f>
        <v>gcroysdaleb6@nih.gov</v>
      </c>
      <c r="H404" s="2" t="str">
        <f>INDEX(Table1[Country], MATCH(OrdersData[[#This Row],[Customer ID]], Table1[Customer ID],0))</f>
        <v>United States</v>
      </c>
      <c r="I404" t="str">
        <f>INDEX(products!B:B, MATCH($D:$D, products!$A:$A,0))</f>
        <v>Rob</v>
      </c>
      <c r="J404" t="str">
        <f>INDEX(products!C:C, MATCH($D:$D, products!$A:$A,0))</f>
        <v>D</v>
      </c>
      <c r="K404" s="6">
        <f>INDEX(products!D:D, MATCH($D:$D, products!$A:$A,0))</f>
        <v>1</v>
      </c>
      <c r="L404" s="8">
        <f>INDEX(products!E:E, MATCH($D:$D, products!$A:$A,0))</f>
        <v>8.9499999999999993</v>
      </c>
      <c r="M404" s="8">
        <f t="shared" si="12"/>
        <v>26.849999999999998</v>
      </c>
      <c r="N404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404" t="str">
        <f t="shared" si="13"/>
        <v>Dark</v>
      </c>
    </row>
    <row r="405" spans="1:15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INDEX(Table1[Customer Name], MATCH(OrdersData[[#This Row],[Customer ID]], Table1[Customer ID],0))</f>
        <v>Benedetto Gozzett</v>
      </c>
      <c r="G405" s="2" t="str">
        <f>IF(INDEX(Table1[Email], MATCH(OrdersData[[#This Row],[Customer ID]], Table1[Customer ID],0))=0,"",INDEX(Table1[Email], MATCH(OrdersData[[#This Row],[Customer ID]], Table1[Customer ID],0)))</f>
        <v>bgozzettb7@github.com</v>
      </c>
      <c r="H405" s="2" t="str">
        <f>INDEX(Table1[Country], MATCH(OrdersData[[#This Row],[Customer ID]], Table1[Customer ID],0))</f>
        <v>United States</v>
      </c>
      <c r="I405" t="str">
        <f>INDEX(products!B:B, MATCH($D:$D, products!$A:$A,0))</f>
        <v>Lib</v>
      </c>
      <c r="J405" t="str">
        <f>INDEX(products!C:C, MATCH($D:$D, products!$A:$A,0))</f>
        <v>L</v>
      </c>
      <c r="K405" s="6">
        <f>INDEX(products!D:D, MATCH($D:$D, products!$A:$A,0))</f>
        <v>0.2</v>
      </c>
      <c r="L405" s="8">
        <f>INDEX(products!E:E, MATCH($D:$D, products!$A:$A,0))</f>
        <v>4.7549999999999999</v>
      </c>
      <c r="M405" s="8">
        <f t="shared" si="12"/>
        <v>9.51</v>
      </c>
      <c r="N405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05" t="str">
        <f t="shared" si="13"/>
        <v>Light</v>
      </c>
    </row>
    <row r="406" spans="1:15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INDEX(Table1[Customer Name], MATCH(OrdersData[[#This Row],[Customer ID]], Table1[Customer ID],0))</f>
        <v>Tania Craggs</v>
      </c>
      <c r="G406" s="2" t="str">
        <f>IF(INDEX(Table1[Email], MATCH(OrdersData[[#This Row],[Customer ID]], Table1[Customer ID],0))=0,"",INDEX(Table1[Email], MATCH(OrdersData[[#This Row],[Customer ID]], Table1[Customer ID],0)))</f>
        <v>tcraggsb8@house.gov</v>
      </c>
      <c r="H406" s="2" t="str">
        <f>INDEX(Table1[Country], MATCH(OrdersData[[#This Row],[Customer ID]], Table1[Customer ID],0))</f>
        <v>Ireland</v>
      </c>
      <c r="I406" t="str">
        <f>INDEX(products!B:B, MATCH($D:$D, products!$A:$A,0))</f>
        <v>Ara</v>
      </c>
      <c r="J406" t="str">
        <f>INDEX(products!C:C, MATCH($D:$D, products!$A:$A,0))</f>
        <v>D</v>
      </c>
      <c r="K406" s="6">
        <f>INDEX(products!D:D, MATCH($D:$D, products!$A:$A,0))</f>
        <v>1</v>
      </c>
      <c r="L406" s="8">
        <f>INDEX(products!E:E, MATCH($D:$D, products!$A:$A,0))</f>
        <v>9.9499999999999993</v>
      </c>
      <c r="M406" s="8">
        <f t="shared" si="12"/>
        <v>39.799999999999997</v>
      </c>
      <c r="N406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406" t="str">
        <f t="shared" si="13"/>
        <v>Dark</v>
      </c>
    </row>
    <row r="407" spans="1:15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INDEX(Table1[Customer Name], MATCH(OrdersData[[#This Row],[Customer ID]], Table1[Customer ID],0))</f>
        <v>Leonie Cullrford</v>
      </c>
      <c r="G407" s="2" t="str">
        <f>IF(INDEX(Table1[Email], MATCH(OrdersData[[#This Row],[Customer ID]], Table1[Customer ID],0))=0,"",INDEX(Table1[Email], MATCH(OrdersData[[#This Row],[Customer ID]], Table1[Customer ID],0)))</f>
        <v>lcullrfordb9@xing.com</v>
      </c>
      <c r="H407" s="2" t="str">
        <f>INDEX(Table1[Country], MATCH(OrdersData[[#This Row],[Customer ID]], Table1[Customer ID],0))</f>
        <v>United States</v>
      </c>
      <c r="I407" t="str">
        <f>INDEX(products!B:B, MATCH($D:$D, products!$A:$A,0))</f>
        <v>Exc</v>
      </c>
      <c r="J407" t="str">
        <f>INDEX(products!C:C, MATCH($D:$D, products!$A:$A,0))</f>
        <v>M</v>
      </c>
      <c r="K407" s="6">
        <f>INDEX(products!D:D, MATCH($D:$D, products!$A:$A,0))</f>
        <v>0.5</v>
      </c>
      <c r="L407" s="8">
        <f>INDEX(products!E:E, MATCH($D:$D, products!$A:$A,0))</f>
        <v>8.25</v>
      </c>
      <c r="M407" s="8">
        <f t="shared" si="12"/>
        <v>24.75</v>
      </c>
      <c r="N407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407" t="str">
        <f t="shared" si="13"/>
        <v>Medium</v>
      </c>
    </row>
    <row r="408" spans="1:15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INDEX(Table1[Customer Name], MATCH(OrdersData[[#This Row],[Customer ID]], Table1[Customer ID],0))</f>
        <v>Auguste Rizon</v>
      </c>
      <c r="G408" s="2" t="str">
        <f>IF(INDEX(Table1[Email], MATCH(OrdersData[[#This Row],[Customer ID]], Table1[Customer ID],0))=0,"",INDEX(Table1[Email], MATCH(OrdersData[[#This Row],[Customer ID]], Table1[Customer ID],0)))</f>
        <v>arizonba@xing.com</v>
      </c>
      <c r="H408" s="2" t="str">
        <f>INDEX(Table1[Country], MATCH(OrdersData[[#This Row],[Customer ID]], Table1[Customer ID],0))</f>
        <v>United States</v>
      </c>
      <c r="I408" t="str">
        <f>INDEX(products!B:B, MATCH($D:$D, products!$A:$A,0))</f>
        <v>Exc</v>
      </c>
      <c r="J408" t="str">
        <f>INDEX(products!C:C, MATCH($D:$D, products!$A:$A,0))</f>
        <v>M</v>
      </c>
      <c r="K408" s="6">
        <f>INDEX(products!D:D, MATCH($D:$D, products!$A:$A,0))</f>
        <v>1</v>
      </c>
      <c r="L408" s="8">
        <f>INDEX(products!E:E, MATCH($D:$D, products!$A:$A,0))</f>
        <v>13.75</v>
      </c>
      <c r="M408" s="8">
        <f t="shared" si="12"/>
        <v>68.75</v>
      </c>
      <c r="N408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408" t="str">
        <f t="shared" si="13"/>
        <v>Medium</v>
      </c>
    </row>
    <row r="409" spans="1:15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INDEX(Table1[Customer Name], MATCH(OrdersData[[#This Row],[Customer ID]], Table1[Customer ID],0))</f>
        <v>Lorin Guerrazzi</v>
      </c>
      <c r="G409" s="2" t="str">
        <f>IF(INDEX(Table1[Email], MATCH(OrdersData[[#This Row],[Customer ID]], Table1[Customer ID],0))=0,"",INDEX(Table1[Email], MATCH(OrdersData[[#This Row],[Customer ID]], Table1[Customer ID],0)))</f>
        <v/>
      </c>
      <c r="H409" s="2" t="str">
        <f>INDEX(Table1[Country], MATCH(OrdersData[[#This Row],[Customer ID]], Table1[Customer ID],0))</f>
        <v>Ireland</v>
      </c>
      <c r="I409" t="str">
        <f>INDEX(products!B:B, MATCH($D:$D, products!$A:$A,0))</f>
        <v>Exc</v>
      </c>
      <c r="J409" t="str">
        <f>INDEX(products!C:C, MATCH($D:$D, products!$A:$A,0))</f>
        <v>M</v>
      </c>
      <c r="K409" s="6">
        <f>INDEX(products!D:D, MATCH($D:$D, products!$A:$A,0))</f>
        <v>0.5</v>
      </c>
      <c r="L409" s="8">
        <f>INDEX(products!E:E, MATCH($D:$D, products!$A:$A,0))</f>
        <v>8.25</v>
      </c>
      <c r="M409" s="8">
        <f t="shared" si="12"/>
        <v>49.5</v>
      </c>
      <c r="N409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409" t="str">
        <f t="shared" si="13"/>
        <v>Medium</v>
      </c>
    </row>
    <row r="410" spans="1:15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INDEX(Table1[Customer Name], MATCH(OrdersData[[#This Row],[Customer ID]], Table1[Customer ID],0))</f>
        <v>Felice Miell</v>
      </c>
      <c r="G410" s="2" t="str">
        <f>IF(INDEX(Table1[Email], MATCH(OrdersData[[#This Row],[Customer ID]], Table1[Customer ID],0))=0,"",INDEX(Table1[Email], MATCH(OrdersData[[#This Row],[Customer ID]], Table1[Customer ID],0)))</f>
        <v>fmiellbc@spiegel.de</v>
      </c>
      <c r="H410" s="2" t="str">
        <f>INDEX(Table1[Country], MATCH(OrdersData[[#This Row],[Customer ID]], Table1[Customer ID],0))</f>
        <v>United States</v>
      </c>
      <c r="I410" t="str">
        <f>INDEX(products!B:B, MATCH($D:$D, products!$A:$A,0))</f>
        <v>Ara</v>
      </c>
      <c r="J410" t="str">
        <f>INDEX(products!C:C, MATCH($D:$D, products!$A:$A,0))</f>
        <v>M</v>
      </c>
      <c r="K410" s="6">
        <f>INDEX(products!D:D, MATCH($D:$D, products!$A:$A,0))</f>
        <v>2.5</v>
      </c>
      <c r="L410" s="8">
        <f>INDEX(products!E:E, MATCH($D:$D, products!$A:$A,0))</f>
        <v>25.874999999999996</v>
      </c>
      <c r="M410" s="8">
        <f t="shared" si="12"/>
        <v>51.749999999999993</v>
      </c>
      <c r="N410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410" t="str">
        <f t="shared" si="13"/>
        <v>Medium</v>
      </c>
    </row>
    <row r="411" spans="1:15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INDEX(Table1[Customer Name], MATCH(OrdersData[[#This Row],[Customer ID]], Table1[Customer ID],0))</f>
        <v>Hamish Skeech</v>
      </c>
      <c r="G411" s="2" t="str">
        <f>IF(INDEX(Table1[Email], MATCH(OrdersData[[#This Row],[Customer ID]], Table1[Customer ID],0))=0,"",INDEX(Table1[Email], MATCH(OrdersData[[#This Row],[Customer ID]], Table1[Customer ID],0)))</f>
        <v/>
      </c>
      <c r="H411" s="2" t="str">
        <f>INDEX(Table1[Country], MATCH(OrdersData[[#This Row],[Customer ID]], Table1[Customer ID],0))</f>
        <v>Ireland</v>
      </c>
      <c r="I411" t="str">
        <f>INDEX(products!B:B, MATCH($D:$D, products!$A:$A,0))</f>
        <v>Lib</v>
      </c>
      <c r="J411" t="str">
        <f>INDEX(products!C:C, MATCH($D:$D, products!$A:$A,0))</f>
        <v>L</v>
      </c>
      <c r="K411" s="6">
        <f>INDEX(products!D:D, MATCH($D:$D, products!$A:$A,0))</f>
        <v>1</v>
      </c>
      <c r="L411" s="8">
        <f>INDEX(products!E:E, MATCH($D:$D, products!$A:$A,0))</f>
        <v>15.85</v>
      </c>
      <c r="M411" s="8">
        <f t="shared" si="12"/>
        <v>47.55</v>
      </c>
      <c r="N411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11" t="str">
        <f t="shared" si="13"/>
        <v>Light</v>
      </c>
    </row>
    <row r="412" spans="1:15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INDEX(Table1[Customer Name], MATCH(OrdersData[[#This Row],[Customer ID]], Table1[Customer ID],0))</f>
        <v>Giordano Lorenzin</v>
      </c>
      <c r="G412" s="2" t="str">
        <f>IF(INDEX(Table1[Email], MATCH(OrdersData[[#This Row],[Customer ID]], Table1[Customer ID],0))=0,"",INDEX(Table1[Email], MATCH(OrdersData[[#This Row],[Customer ID]], Table1[Customer ID],0)))</f>
        <v/>
      </c>
      <c r="H412" s="2" t="str">
        <f>INDEX(Table1[Country], MATCH(OrdersData[[#This Row],[Customer ID]], Table1[Customer ID],0))</f>
        <v>United States</v>
      </c>
      <c r="I412" t="str">
        <f>INDEX(products!B:B, MATCH($D:$D, products!$A:$A,0))</f>
        <v>Ara</v>
      </c>
      <c r="J412" t="str">
        <f>INDEX(products!C:C, MATCH($D:$D, products!$A:$A,0))</f>
        <v>L</v>
      </c>
      <c r="K412" s="6">
        <f>INDEX(products!D:D, MATCH($D:$D, products!$A:$A,0))</f>
        <v>0.2</v>
      </c>
      <c r="L412" s="8">
        <f>INDEX(products!E:E, MATCH($D:$D, products!$A:$A,0))</f>
        <v>3.8849999999999998</v>
      </c>
      <c r="M412" s="8">
        <f t="shared" si="12"/>
        <v>15.54</v>
      </c>
      <c r="N412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412" t="str">
        <f t="shared" si="13"/>
        <v>Light</v>
      </c>
    </row>
    <row r="413" spans="1:15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INDEX(Table1[Customer Name], MATCH(OrdersData[[#This Row],[Customer ID]], Table1[Customer ID],0))</f>
        <v>Harwilll Bishell</v>
      </c>
      <c r="G413" s="2" t="str">
        <f>IF(INDEX(Table1[Email], MATCH(OrdersData[[#This Row],[Customer ID]], Table1[Customer ID],0))=0,"",INDEX(Table1[Email], MATCH(OrdersData[[#This Row],[Customer ID]], Table1[Customer ID],0)))</f>
        <v/>
      </c>
      <c r="H413" s="2" t="str">
        <f>INDEX(Table1[Country], MATCH(OrdersData[[#This Row],[Customer ID]], Table1[Customer ID],0))</f>
        <v>United States</v>
      </c>
      <c r="I413" t="str">
        <f>INDEX(products!B:B, MATCH($D:$D, products!$A:$A,0))</f>
        <v>Lib</v>
      </c>
      <c r="J413" t="str">
        <f>INDEX(products!C:C, MATCH($D:$D, products!$A:$A,0))</f>
        <v>M</v>
      </c>
      <c r="K413" s="6">
        <f>INDEX(products!D:D, MATCH($D:$D, products!$A:$A,0))</f>
        <v>1</v>
      </c>
      <c r="L413" s="8">
        <f>INDEX(products!E:E, MATCH($D:$D, products!$A:$A,0))</f>
        <v>14.55</v>
      </c>
      <c r="M413" s="8">
        <f t="shared" si="12"/>
        <v>87.300000000000011</v>
      </c>
      <c r="N413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13" t="str">
        <f t="shared" si="13"/>
        <v>Medium</v>
      </c>
    </row>
    <row r="414" spans="1:15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INDEX(Table1[Customer Name], MATCH(OrdersData[[#This Row],[Customer ID]], Table1[Customer ID],0))</f>
        <v>Freeland Missenden</v>
      </c>
      <c r="G414" s="2" t="str">
        <f>IF(INDEX(Table1[Email], MATCH(OrdersData[[#This Row],[Customer ID]], Table1[Customer ID],0))=0,"",INDEX(Table1[Email], MATCH(OrdersData[[#This Row],[Customer ID]], Table1[Customer ID],0)))</f>
        <v/>
      </c>
      <c r="H414" s="2" t="str">
        <f>INDEX(Table1[Country], MATCH(OrdersData[[#This Row],[Customer ID]], Table1[Customer ID],0))</f>
        <v>United States</v>
      </c>
      <c r="I414" t="str">
        <f>INDEX(products!B:B, MATCH($D:$D, products!$A:$A,0))</f>
        <v>Ara</v>
      </c>
      <c r="J414" t="str">
        <f>INDEX(products!C:C, MATCH($D:$D, products!$A:$A,0))</f>
        <v>M</v>
      </c>
      <c r="K414" s="6">
        <f>INDEX(products!D:D, MATCH($D:$D, products!$A:$A,0))</f>
        <v>1</v>
      </c>
      <c r="L414" s="8">
        <f>INDEX(products!E:E, MATCH($D:$D, products!$A:$A,0))</f>
        <v>11.25</v>
      </c>
      <c r="M414" s="8">
        <f t="shared" si="12"/>
        <v>56.25</v>
      </c>
      <c r="N414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414" t="str">
        <f t="shared" si="13"/>
        <v>Medium</v>
      </c>
    </row>
    <row r="415" spans="1:15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INDEX(Table1[Customer Name], MATCH(OrdersData[[#This Row],[Customer ID]], Table1[Customer ID],0))</f>
        <v>Waylan Springall</v>
      </c>
      <c r="G415" s="2" t="str">
        <f>IF(INDEX(Table1[Email], MATCH(OrdersData[[#This Row],[Customer ID]], Table1[Customer ID],0))=0,"",INDEX(Table1[Email], MATCH(OrdersData[[#This Row],[Customer ID]], Table1[Customer ID],0)))</f>
        <v>wspringallbh@jugem.jp</v>
      </c>
      <c r="H415" s="2" t="str">
        <f>INDEX(Table1[Country], MATCH(OrdersData[[#This Row],[Customer ID]], Table1[Customer ID],0))</f>
        <v>United States</v>
      </c>
      <c r="I415" t="str">
        <f>INDEX(products!B:B, MATCH($D:$D, products!$A:$A,0))</f>
        <v>Lib</v>
      </c>
      <c r="J415" t="str">
        <f>INDEX(products!C:C, MATCH($D:$D, products!$A:$A,0))</f>
        <v>L</v>
      </c>
      <c r="K415" s="6">
        <f>INDEX(products!D:D, MATCH($D:$D, products!$A:$A,0))</f>
        <v>2.5</v>
      </c>
      <c r="L415" s="8">
        <f>INDEX(products!E:E, MATCH($D:$D, products!$A:$A,0))</f>
        <v>36.454999999999998</v>
      </c>
      <c r="M415" s="8">
        <f t="shared" si="12"/>
        <v>36.454999999999998</v>
      </c>
      <c r="N415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15" t="str">
        <f t="shared" si="13"/>
        <v>Light</v>
      </c>
    </row>
    <row r="416" spans="1:15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INDEX(Table1[Customer Name], MATCH(OrdersData[[#This Row],[Customer ID]], Table1[Customer ID],0))</f>
        <v>Kiri Avramow</v>
      </c>
      <c r="G416" s="2" t="str">
        <f>IF(INDEX(Table1[Email], MATCH(OrdersData[[#This Row],[Customer ID]], Table1[Customer ID],0))=0,"",INDEX(Table1[Email], MATCH(OrdersData[[#This Row],[Customer ID]], Table1[Customer ID],0)))</f>
        <v/>
      </c>
      <c r="H416" s="2" t="str">
        <f>INDEX(Table1[Country], MATCH(OrdersData[[#This Row],[Customer ID]], Table1[Customer ID],0))</f>
        <v>United States</v>
      </c>
      <c r="I416" t="str">
        <f>INDEX(products!B:B, MATCH($D:$D, products!$A:$A,0))</f>
        <v>Rob</v>
      </c>
      <c r="J416" t="str">
        <f>INDEX(products!C:C, MATCH($D:$D, products!$A:$A,0))</f>
        <v>L</v>
      </c>
      <c r="K416" s="6">
        <f>INDEX(products!D:D, MATCH($D:$D, products!$A:$A,0))</f>
        <v>0.2</v>
      </c>
      <c r="L416" s="8">
        <f>INDEX(products!E:E, MATCH($D:$D, products!$A:$A,0))</f>
        <v>3.5849999999999995</v>
      </c>
      <c r="M416" s="8">
        <f t="shared" si="12"/>
        <v>10.754999999999999</v>
      </c>
      <c r="N416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416" t="str">
        <f t="shared" si="13"/>
        <v>Light</v>
      </c>
    </row>
    <row r="417" spans="1:15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INDEX(Table1[Customer Name], MATCH(OrdersData[[#This Row],[Customer ID]], Table1[Customer ID],0))</f>
        <v>Gregg Hawkyens</v>
      </c>
      <c r="G417" s="2" t="str">
        <f>IF(INDEX(Table1[Email], MATCH(OrdersData[[#This Row],[Customer ID]], Table1[Customer ID],0))=0,"",INDEX(Table1[Email], MATCH(OrdersData[[#This Row],[Customer ID]], Table1[Customer ID],0)))</f>
        <v>ghawkyensbj@census.gov</v>
      </c>
      <c r="H417" s="2" t="str">
        <f>INDEX(Table1[Country], MATCH(OrdersData[[#This Row],[Customer ID]], Table1[Customer ID],0))</f>
        <v>United States</v>
      </c>
      <c r="I417" t="str">
        <f>INDEX(products!B:B, MATCH($D:$D, products!$A:$A,0))</f>
        <v>Rob</v>
      </c>
      <c r="J417" t="str">
        <f>INDEX(products!C:C, MATCH($D:$D, products!$A:$A,0))</f>
        <v>M</v>
      </c>
      <c r="K417" s="6">
        <f>INDEX(products!D:D, MATCH($D:$D, products!$A:$A,0))</f>
        <v>0.2</v>
      </c>
      <c r="L417" s="8">
        <f>INDEX(products!E:E, MATCH($D:$D, products!$A:$A,0))</f>
        <v>2.9849999999999999</v>
      </c>
      <c r="M417" s="8">
        <f t="shared" si="12"/>
        <v>8.9550000000000001</v>
      </c>
      <c r="N417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417" t="str">
        <f t="shared" si="13"/>
        <v>Medium</v>
      </c>
    </row>
    <row r="418" spans="1:15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INDEX(Table1[Customer Name], MATCH(OrdersData[[#This Row],[Customer ID]], Table1[Customer ID],0))</f>
        <v>Reggis Pracy</v>
      </c>
      <c r="G418" s="2" t="str">
        <f>IF(INDEX(Table1[Email], MATCH(OrdersData[[#This Row],[Customer ID]], Table1[Customer ID],0))=0,"",INDEX(Table1[Email], MATCH(OrdersData[[#This Row],[Customer ID]], Table1[Customer ID],0)))</f>
        <v/>
      </c>
      <c r="H418" s="2" t="str">
        <f>INDEX(Table1[Country], MATCH(OrdersData[[#This Row],[Customer ID]], Table1[Customer ID],0))</f>
        <v>United States</v>
      </c>
      <c r="I418" t="str">
        <f>INDEX(products!B:B, MATCH($D:$D, products!$A:$A,0))</f>
        <v>Ara</v>
      </c>
      <c r="J418" t="str">
        <f>INDEX(products!C:C, MATCH($D:$D, products!$A:$A,0))</f>
        <v>L</v>
      </c>
      <c r="K418" s="6">
        <f>INDEX(products!D:D, MATCH($D:$D, products!$A:$A,0))</f>
        <v>0.5</v>
      </c>
      <c r="L418" s="8">
        <f>INDEX(products!E:E, MATCH($D:$D, products!$A:$A,0))</f>
        <v>7.77</v>
      </c>
      <c r="M418" s="8">
        <f t="shared" si="12"/>
        <v>23.31</v>
      </c>
      <c r="N418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418" t="str">
        <f t="shared" si="13"/>
        <v>Light</v>
      </c>
    </row>
    <row r="419" spans="1:15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INDEX(Table1[Customer Name], MATCH(OrdersData[[#This Row],[Customer ID]], Table1[Customer ID],0))</f>
        <v>Paula Denis</v>
      </c>
      <c r="G419" s="2" t="str">
        <f>IF(INDEX(Table1[Email], MATCH(OrdersData[[#This Row],[Customer ID]], Table1[Customer ID],0))=0,"",INDEX(Table1[Email], MATCH(OrdersData[[#This Row],[Customer ID]], Table1[Customer ID],0)))</f>
        <v/>
      </c>
      <c r="H419" s="2" t="str">
        <f>INDEX(Table1[Country], MATCH(OrdersData[[#This Row],[Customer ID]], Table1[Customer ID],0))</f>
        <v>United States</v>
      </c>
      <c r="I419" t="str">
        <f>INDEX(products!B:B, MATCH($D:$D, products!$A:$A,0))</f>
        <v>Ara</v>
      </c>
      <c r="J419" t="str">
        <f>INDEX(products!C:C, MATCH($D:$D, products!$A:$A,0))</f>
        <v>L</v>
      </c>
      <c r="K419" s="6">
        <f>INDEX(products!D:D, MATCH($D:$D, products!$A:$A,0))</f>
        <v>2.5</v>
      </c>
      <c r="L419" s="8">
        <f>INDEX(products!E:E, MATCH($D:$D, products!$A:$A,0))</f>
        <v>29.784999999999997</v>
      </c>
      <c r="M419" s="8">
        <f t="shared" si="12"/>
        <v>29.784999999999997</v>
      </c>
      <c r="N419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419" t="str">
        <f t="shared" si="13"/>
        <v>Light</v>
      </c>
    </row>
    <row r="420" spans="1:15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INDEX(Table1[Customer Name], MATCH(OrdersData[[#This Row],[Customer ID]], Table1[Customer ID],0))</f>
        <v>Broderick McGilvra</v>
      </c>
      <c r="G420" s="2" t="str">
        <f>IF(INDEX(Table1[Email], MATCH(OrdersData[[#This Row],[Customer ID]], Table1[Customer ID],0))=0,"",INDEX(Table1[Email], MATCH(OrdersData[[#This Row],[Customer ID]], Table1[Customer ID],0)))</f>
        <v>bmcgilvrabm@so-net.ne.jp</v>
      </c>
      <c r="H420" s="2" t="str">
        <f>INDEX(Table1[Country], MATCH(OrdersData[[#This Row],[Customer ID]], Table1[Customer ID],0))</f>
        <v>United States</v>
      </c>
      <c r="I420" t="str">
        <f>INDEX(products!B:B, MATCH($D:$D, products!$A:$A,0))</f>
        <v>Ara</v>
      </c>
      <c r="J420" t="str">
        <f>INDEX(products!C:C, MATCH($D:$D, products!$A:$A,0))</f>
        <v>L</v>
      </c>
      <c r="K420" s="6">
        <f>INDEX(products!D:D, MATCH($D:$D, products!$A:$A,0))</f>
        <v>2.5</v>
      </c>
      <c r="L420" s="8">
        <f>INDEX(products!E:E, MATCH($D:$D, products!$A:$A,0))</f>
        <v>29.784999999999997</v>
      </c>
      <c r="M420" s="8">
        <f t="shared" si="12"/>
        <v>148.92499999999998</v>
      </c>
      <c r="N420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420" t="str">
        <f t="shared" si="13"/>
        <v>Light</v>
      </c>
    </row>
    <row r="421" spans="1:15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INDEX(Table1[Customer Name], MATCH(OrdersData[[#This Row],[Customer ID]], Table1[Customer ID],0))</f>
        <v>Annabella Danzey</v>
      </c>
      <c r="G421" s="2" t="str">
        <f>IF(INDEX(Table1[Email], MATCH(OrdersData[[#This Row],[Customer ID]], Table1[Customer ID],0))=0,"",INDEX(Table1[Email], MATCH(OrdersData[[#This Row],[Customer ID]], Table1[Customer ID],0)))</f>
        <v>adanzeybn@github.com</v>
      </c>
      <c r="H421" s="2" t="str">
        <f>INDEX(Table1[Country], MATCH(OrdersData[[#This Row],[Customer ID]], Table1[Customer ID],0))</f>
        <v>United States</v>
      </c>
      <c r="I421" t="str">
        <f>INDEX(products!B:B, MATCH($D:$D, products!$A:$A,0))</f>
        <v>Lib</v>
      </c>
      <c r="J421" t="str">
        <f>INDEX(products!C:C, MATCH($D:$D, products!$A:$A,0))</f>
        <v>M</v>
      </c>
      <c r="K421" s="6">
        <f>INDEX(products!D:D, MATCH($D:$D, products!$A:$A,0))</f>
        <v>0.5</v>
      </c>
      <c r="L421" s="8">
        <f>INDEX(products!E:E, MATCH($D:$D, products!$A:$A,0))</f>
        <v>8.73</v>
      </c>
      <c r="M421" s="8">
        <f t="shared" si="12"/>
        <v>8.73</v>
      </c>
      <c r="N421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21" t="str">
        <f t="shared" si="13"/>
        <v>Medium</v>
      </c>
    </row>
    <row r="422" spans="1:15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INDEX(Table1[Customer Name], MATCH(OrdersData[[#This Row],[Customer ID]], Table1[Customer ID],0))</f>
        <v>Terri Farra</v>
      </c>
      <c r="G422" s="2" t="str">
        <f>IF(INDEX(Table1[Email], MATCH(OrdersData[[#This Row],[Customer ID]], Table1[Customer ID],0))=0,"",INDEX(Table1[Email], MATCH(OrdersData[[#This Row],[Customer ID]], Table1[Customer ID],0)))</f>
        <v>tfarraac@behance.net</v>
      </c>
      <c r="H422" s="2" t="str">
        <f>INDEX(Table1[Country], MATCH(OrdersData[[#This Row],[Customer ID]], Table1[Customer ID],0))</f>
        <v>United States</v>
      </c>
      <c r="I422" t="str">
        <f>INDEX(products!B:B, MATCH($D:$D, products!$A:$A,0))</f>
        <v>Lib</v>
      </c>
      <c r="J422" t="str">
        <f>INDEX(products!C:C, MATCH($D:$D, products!$A:$A,0))</f>
        <v>D</v>
      </c>
      <c r="K422" s="6">
        <f>INDEX(products!D:D, MATCH($D:$D, products!$A:$A,0))</f>
        <v>0.5</v>
      </c>
      <c r="L422" s="8">
        <f>INDEX(products!E:E, MATCH($D:$D, products!$A:$A,0))</f>
        <v>7.77</v>
      </c>
      <c r="M422" s="8">
        <f t="shared" si="12"/>
        <v>31.08</v>
      </c>
      <c r="N422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22" t="str">
        <f t="shared" si="13"/>
        <v>Dark</v>
      </c>
    </row>
    <row r="423" spans="1:15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INDEX(Table1[Customer Name], MATCH(OrdersData[[#This Row],[Customer ID]], Table1[Customer ID],0))</f>
        <v>Terri Farra</v>
      </c>
      <c r="G423" s="2" t="str">
        <f>IF(INDEX(Table1[Email], MATCH(OrdersData[[#This Row],[Customer ID]], Table1[Customer ID],0))=0,"",INDEX(Table1[Email], MATCH(OrdersData[[#This Row],[Customer ID]], Table1[Customer ID],0)))</f>
        <v>tfarraac@behance.net</v>
      </c>
      <c r="H423" s="2" t="str">
        <f>INDEX(Table1[Country], MATCH(OrdersData[[#This Row],[Customer ID]], Table1[Customer ID],0))</f>
        <v>United States</v>
      </c>
      <c r="I423" t="str">
        <f>INDEX(products!B:B, MATCH($D:$D, products!$A:$A,0))</f>
        <v>Ara</v>
      </c>
      <c r="J423" t="str">
        <f>INDEX(products!C:C, MATCH($D:$D, products!$A:$A,0))</f>
        <v>D</v>
      </c>
      <c r="K423" s="6">
        <f>INDEX(products!D:D, MATCH($D:$D, products!$A:$A,0))</f>
        <v>2.5</v>
      </c>
      <c r="L423" s="8">
        <f>INDEX(products!E:E, MATCH($D:$D, products!$A:$A,0))</f>
        <v>22.884999999999998</v>
      </c>
      <c r="M423" s="8">
        <f t="shared" si="12"/>
        <v>137.31</v>
      </c>
      <c r="N423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423" t="str">
        <f t="shared" si="13"/>
        <v>Dark</v>
      </c>
    </row>
    <row r="424" spans="1:15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INDEX(Table1[Customer Name], MATCH(OrdersData[[#This Row],[Customer ID]], Table1[Customer ID],0))</f>
        <v>Nevins Glowacz</v>
      </c>
      <c r="G424" s="2" t="str">
        <f>IF(INDEX(Table1[Email], MATCH(OrdersData[[#This Row],[Customer ID]], Table1[Customer ID],0))=0,"",INDEX(Table1[Email], MATCH(OrdersData[[#This Row],[Customer ID]], Table1[Customer ID],0)))</f>
        <v/>
      </c>
      <c r="H424" s="2" t="str">
        <f>INDEX(Table1[Country], MATCH(OrdersData[[#This Row],[Customer ID]], Table1[Customer ID],0))</f>
        <v>United States</v>
      </c>
      <c r="I424" t="str">
        <f>INDEX(products!B:B, MATCH($D:$D, products!$A:$A,0))</f>
        <v>Ara</v>
      </c>
      <c r="J424" t="str">
        <f>INDEX(products!C:C, MATCH($D:$D, products!$A:$A,0))</f>
        <v>D</v>
      </c>
      <c r="K424" s="6">
        <f>INDEX(products!D:D, MATCH($D:$D, products!$A:$A,0))</f>
        <v>0.5</v>
      </c>
      <c r="L424" s="8">
        <f>INDEX(products!E:E, MATCH($D:$D, products!$A:$A,0))</f>
        <v>5.97</v>
      </c>
      <c r="M424" s="8">
        <f t="shared" si="12"/>
        <v>29.849999999999998</v>
      </c>
      <c r="N424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424" t="str">
        <f t="shared" si="13"/>
        <v>Dark</v>
      </c>
    </row>
    <row r="425" spans="1:15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INDEX(Table1[Customer Name], MATCH(OrdersData[[#This Row],[Customer ID]], Table1[Customer ID],0))</f>
        <v>Adelice Isabell</v>
      </c>
      <c r="G425" s="2" t="str">
        <f>IF(INDEX(Table1[Email], MATCH(OrdersData[[#This Row],[Customer ID]], Table1[Customer ID],0))=0,"",INDEX(Table1[Email], MATCH(OrdersData[[#This Row],[Customer ID]], Table1[Customer ID],0)))</f>
        <v/>
      </c>
      <c r="H425" s="2" t="str">
        <f>INDEX(Table1[Country], MATCH(OrdersData[[#This Row],[Customer ID]], Table1[Customer ID],0))</f>
        <v>United States</v>
      </c>
      <c r="I425" t="str">
        <f>INDEX(products!B:B, MATCH($D:$D, products!$A:$A,0))</f>
        <v>Rob</v>
      </c>
      <c r="J425" t="str">
        <f>INDEX(products!C:C, MATCH($D:$D, products!$A:$A,0))</f>
        <v>M</v>
      </c>
      <c r="K425" s="6">
        <f>INDEX(products!D:D, MATCH($D:$D, products!$A:$A,0))</f>
        <v>0.5</v>
      </c>
      <c r="L425" s="8">
        <f>INDEX(products!E:E, MATCH($D:$D, products!$A:$A,0))</f>
        <v>5.97</v>
      </c>
      <c r="M425" s="8">
        <f t="shared" si="12"/>
        <v>17.91</v>
      </c>
      <c r="N425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425" t="str">
        <f t="shared" si="13"/>
        <v>Medium</v>
      </c>
    </row>
    <row r="426" spans="1:15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INDEX(Table1[Customer Name], MATCH(OrdersData[[#This Row],[Customer ID]], Table1[Customer ID],0))</f>
        <v>Yulma Dombrell</v>
      </c>
      <c r="G426" s="2" t="str">
        <f>IF(INDEX(Table1[Email], MATCH(OrdersData[[#This Row],[Customer ID]], Table1[Customer ID],0))=0,"",INDEX(Table1[Email], MATCH(OrdersData[[#This Row],[Customer ID]], Table1[Customer ID],0)))</f>
        <v>ydombrellbs@dedecms.com</v>
      </c>
      <c r="H426" s="2" t="str">
        <f>INDEX(Table1[Country], MATCH(OrdersData[[#This Row],[Customer ID]], Table1[Customer ID],0))</f>
        <v>United States</v>
      </c>
      <c r="I426" t="str">
        <f>INDEX(products!B:B, MATCH($D:$D, products!$A:$A,0))</f>
        <v>Exc</v>
      </c>
      <c r="J426" t="str">
        <f>INDEX(products!C:C, MATCH($D:$D, products!$A:$A,0))</f>
        <v>L</v>
      </c>
      <c r="K426" s="6">
        <f>INDEX(products!D:D, MATCH($D:$D, products!$A:$A,0))</f>
        <v>0.5</v>
      </c>
      <c r="L426" s="8">
        <f>INDEX(products!E:E, MATCH($D:$D, products!$A:$A,0))</f>
        <v>8.91</v>
      </c>
      <c r="M426" s="8">
        <f t="shared" si="12"/>
        <v>26.73</v>
      </c>
      <c r="N426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426" t="str">
        <f t="shared" si="13"/>
        <v>Light</v>
      </c>
    </row>
    <row r="427" spans="1:15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INDEX(Table1[Customer Name], MATCH(OrdersData[[#This Row],[Customer ID]], Table1[Customer ID],0))</f>
        <v>Alric Darth</v>
      </c>
      <c r="G427" s="2" t="str">
        <f>IF(INDEX(Table1[Email], MATCH(OrdersData[[#This Row],[Customer ID]], Table1[Customer ID],0))=0,"",INDEX(Table1[Email], MATCH(OrdersData[[#This Row],[Customer ID]], Table1[Customer ID],0)))</f>
        <v>adarthbt@t.co</v>
      </c>
      <c r="H427" s="2" t="str">
        <f>INDEX(Table1[Country], MATCH(OrdersData[[#This Row],[Customer ID]], Table1[Customer ID],0))</f>
        <v>United States</v>
      </c>
      <c r="I427" t="str">
        <f>INDEX(products!B:B, MATCH($D:$D, products!$A:$A,0))</f>
        <v>Rob</v>
      </c>
      <c r="J427" t="str">
        <f>INDEX(products!C:C, MATCH($D:$D, products!$A:$A,0))</f>
        <v>D</v>
      </c>
      <c r="K427" s="6">
        <f>INDEX(products!D:D, MATCH($D:$D, products!$A:$A,0))</f>
        <v>1</v>
      </c>
      <c r="L427" s="8">
        <f>INDEX(products!E:E, MATCH($D:$D, products!$A:$A,0))</f>
        <v>8.9499999999999993</v>
      </c>
      <c r="M427" s="8">
        <f t="shared" si="12"/>
        <v>17.899999999999999</v>
      </c>
      <c r="N427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427" t="str">
        <f t="shared" si="13"/>
        <v>Dark</v>
      </c>
    </row>
    <row r="428" spans="1:15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INDEX(Table1[Customer Name], MATCH(OrdersData[[#This Row],[Customer ID]], Table1[Customer ID],0))</f>
        <v>Manuel Darrigoe</v>
      </c>
      <c r="G428" s="2" t="str">
        <f>IF(INDEX(Table1[Email], MATCH(OrdersData[[#This Row],[Customer ID]], Table1[Customer ID],0))=0,"",INDEX(Table1[Email], MATCH(OrdersData[[#This Row],[Customer ID]], Table1[Customer ID],0)))</f>
        <v>mdarrigoebu@hud.gov</v>
      </c>
      <c r="H428" s="2" t="str">
        <f>INDEX(Table1[Country], MATCH(OrdersData[[#This Row],[Customer ID]], Table1[Customer ID],0))</f>
        <v>Ireland</v>
      </c>
      <c r="I428" t="str">
        <f>INDEX(products!B:B, MATCH($D:$D, products!$A:$A,0))</f>
        <v>Rob</v>
      </c>
      <c r="J428" t="str">
        <f>INDEX(products!C:C, MATCH($D:$D, products!$A:$A,0))</f>
        <v>L</v>
      </c>
      <c r="K428" s="6">
        <f>INDEX(products!D:D, MATCH($D:$D, products!$A:$A,0))</f>
        <v>0.2</v>
      </c>
      <c r="L428" s="8">
        <f>INDEX(products!E:E, MATCH($D:$D, products!$A:$A,0))</f>
        <v>3.5849999999999995</v>
      </c>
      <c r="M428" s="8">
        <f t="shared" si="12"/>
        <v>14.339999999999998</v>
      </c>
      <c r="N428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428" t="str">
        <f t="shared" si="13"/>
        <v>Light</v>
      </c>
    </row>
    <row r="429" spans="1:15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INDEX(Table1[Customer Name], MATCH(OrdersData[[#This Row],[Customer ID]], Table1[Customer ID],0))</f>
        <v>Kynthia Berick</v>
      </c>
      <c r="G429" s="2" t="str">
        <f>IF(INDEX(Table1[Email], MATCH(OrdersData[[#This Row],[Customer ID]], Table1[Customer ID],0))=0,"",INDEX(Table1[Email], MATCH(OrdersData[[#This Row],[Customer ID]], Table1[Customer ID],0)))</f>
        <v/>
      </c>
      <c r="H429" s="2" t="str">
        <f>INDEX(Table1[Country], MATCH(OrdersData[[#This Row],[Customer ID]], Table1[Customer ID],0))</f>
        <v>United States</v>
      </c>
      <c r="I429" t="str">
        <f>INDEX(products!B:B, MATCH($D:$D, products!$A:$A,0))</f>
        <v>Ara</v>
      </c>
      <c r="J429" t="str">
        <f>INDEX(products!C:C, MATCH($D:$D, products!$A:$A,0))</f>
        <v>M</v>
      </c>
      <c r="K429" s="6">
        <f>INDEX(products!D:D, MATCH($D:$D, products!$A:$A,0))</f>
        <v>2.5</v>
      </c>
      <c r="L429" s="8">
        <f>INDEX(products!E:E, MATCH($D:$D, products!$A:$A,0))</f>
        <v>25.874999999999996</v>
      </c>
      <c r="M429" s="8">
        <f t="shared" si="12"/>
        <v>77.624999999999986</v>
      </c>
      <c r="N429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429" t="str">
        <f t="shared" si="13"/>
        <v>Medium</v>
      </c>
    </row>
    <row r="430" spans="1:15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INDEX(Table1[Customer Name], MATCH(OrdersData[[#This Row],[Customer ID]], Table1[Customer ID],0))</f>
        <v>Minetta Ackrill</v>
      </c>
      <c r="G430" s="2" t="str">
        <f>IF(INDEX(Table1[Email], MATCH(OrdersData[[#This Row],[Customer ID]], Table1[Customer ID],0))=0,"",INDEX(Table1[Email], MATCH(OrdersData[[#This Row],[Customer ID]], Table1[Customer ID],0)))</f>
        <v>mackrillbw@bandcamp.com</v>
      </c>
      <c r="H430" s="2" t="str">
        <f>INDEX(Table1[Country], MATCH(OrdersData[[#This Row],[Customer ID]], Table1[Customer ID],0))</f>
        <v>United States</v>
      </c>
      <c r="I430" t="str">
        <f>INDEX(products!B:B, MATCH($D:$D, products!$A:$A,0))</f>
        <v>Rob</v>
      </c>
      <c r="J430" t="str">
        <f>INDEX(products!C:C, MATCH($D:$D, products!$A:$A,0))</f>
        <v>L</v>
      </c>
      <c r="K430" s="6">
        <f>INDEX(products!D:D, MATCH($D:$D, products!$A:$A,0))</f>
        <v>1</v>
      </c>
      <c r="L430" s="8">
        <f>INDEX(products!E:E, MATCH($D:$D, products!$A:$A,0))</f>
        <v>11.95</v>
      </c>
      <c r="M430" s="8">
        <f t="shared" si="12"/>
        <v>59.75</v>
      </c>
      <c r="N430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430" t="str">
        <f t="shared" si="13"/>
        <v>Light</v>
      </c>
    </row>
    <row r="431" spans="1:15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INDEX(Table1[Customer Name], MATCH(OrdersData[[#This Row],[Customer ID]], Table1[Customer ID],0))</f>
        <v>Terri Farra</v>
      </c>
      <c r="G431" s="2" t="str">
        <f>IF(INDEX(Table1[Email], MATCH(OrdersData[[#This Row],[Customer ID]], Table1[Customer ID],0))=0,"",INDEX(Table1[Email], MATCH(OrdersData[[#This Row],[Customer ID]], Table1[Customer ID],0)))</f>
        <v>tfarraac@behance.net</v>
      </c>
      <c r="H431" s="2" t="str">
        <f>INDEX(Table1[Country], MATCH(OrdersData[[#This Row],[Customer ID]], Table1[Customer ID],0))</f>
        <v>United States</v>
      </c>
      <c r="I431" t="str">
        <f>INDEX(products!B:B, MATCH($D:$D, products!$A:$A,0))</f>
        <v>Ara</v>
      </c>
      <c r="J431" t="str">
        <f>INDEX(products!C:C, MATCH($D:$D, products!$A:$A,0))</f>
        <v>L</v>
      </c>
      <c r="K431" s="6">
        <f>INDEX(products!D:D, MATCH($D:$D, products!$A:$A,0))</f>
        <v>1</v>
      </c>
      <c r="L431" s="8">
        <f>INDEX(products!E:E, MATCH($D:$D, products!$A:$A,0))</f>
        <v>12.95</v>
      </c>
      <c r="M431" s="8">
        <f t="shared" si="12"/>
        <v>77.699999999999989</v>
      </c>
      <c r="N431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431" t="str">
        <f t="shared" si="13"/>
        <v>Light</v>
      </c>
    </row>
    <row r="432" spans="1:15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INDEX(Table1[Customer Name], MATCH(OrdersData[[#This Row],[Customer ID]], Table1[Customer ID],0))</f>
        <v>Melosa Kippen</v>
      </c>
      <c r="G432" s="2" t="str">
        <f>IF(INDEX(Table1[Email], MATCH(OrdersData[[#This Row],[Customer ID]], Table1[Customer ID],0))=0,"",INDEX(Table1[Email], MATCH(OrdersData[[#This Row],[Customer ID]], Table1[Customer ID],0)))</f>
        <v>mkippenby@dion.ne.jp</v>
      </c>
      <c r="H432" s="2" t="str">
        <f>INDEX(Table1[Country], MATCH(OrdersData[[#This Row],[Customer ID]], Table1[Customer ID],0))</f>
        <v>United States</v>
      </c>
      <c r="I432" t="str">
        <f>INDEX(products!B:B, MATCH($D:$D, products!$A:$A,0))</f>
        <v>Rob</v>
      </c>
      <c r="J432" t="str">
        <f>INDEX(products!C:C, MATCH($D:$D, products!$A:$A,0))</f>
        <v>D</v>
      </c>
      <c r="K432" s="6">
        <f>INDEX(products!D:D, MATCH($D:$D, products!$A:$A,0))</f>
        <v>0.2</v>
      </c>
      <c r="L432" s="8">
        <f>INDEX(products!E:E, MATCH($D:$D, products!$A:$A,0))</f>
        <v>2.6849999999999996</v>
      </c>
      <c r="M432" s="8">
        <f t="shared" si="12"/>
        <v>5.3699999999999992</v>
      </c>
      <c r="N432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432" t="str">
        <f t="shared" si="13"/>
        <v>Dark</v>
      </c>
    </row>
    <row r="433" spans="1:15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INDEX(Table1[Customer Name], MATCH(OrdersData[[#This Row],[Customer ID]], Table1[Customer ID],0))</f>
        <v>Witty Ranson</v>
      </c>
      <c r="G433" s="2" t="str">
        <f>IF(INDEX(Table1[Email], MATCH(OrdersData[[#This Row],[Customer ID]], Table1[Customer ID],0))=0,"",INDEX(Table1[Email], MATCH(OrdersData[[#This Row],[Customer ID]], Table1[Customer ID],0)))</f>
        <v>wransonbz@ted.com</v>
      </c>
      <c r="H433" s="2" t="str">
        <f>INDEX(Table1[Country], MATCH(OrdersData[[#This Row],[Customer ID]], Table1[Customer ID],0))</f>
        <v>Ireland</v>
      </c>
      <c r="I433" t="str">
        <f>INDEX(products!B:B, MATCH($D:$D, products!$A:$A,0))</f>
        <v>Exc</v>
      </c>
      <c r="J433" t="str">
        <f>INDEX(products!C:C, MATCH($D:$D, products!$A:$A,0))</f>
        <v>D</v>
      </c>
      <c r="K433" s="6">
        <f>INDEX(products!D:D, MATCH($D:$D, products!$A:$A,0))</f>
        <v>2.5</v>
      </c>
      <c r="L433" s="8">
        <f>INDEX(products!E:E, MATCH($D:$D, products!$A:$A,0))</f>
        <v>27.945</v>
      </c>
      <c r="M433" s="8">
        <f t="shared" si="12"/>
        <v>83.835000000000008</v>
      </c>
      <c r="N433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433" t="str">
        <f t="shared" si="13"/>
        <v>Dark</v>
      </c>
    </row>
    <row r="434" spans="1:15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INDEX(Table1[Customer Name], MATCH(OrdersData[[#This Row],[Customer ID]], Table1[Customer ID],0))</f>
        <v>Rod Gowdie</v>
      </c>
      <c r="G434" s="2" t="str">
        <f>IF(INDEX(Table1[Email], MATCH(OrdersData[[#This Row],[Customer ID]], Table1[Customer ID],0))=0,"",INDEX(Table1[Email], MATCH(OrdersData[[#This Row],[Customer ID]], Table1[Customer ID],0)))</f>
        <v/>
      </c>
      <c r="H434" s="2" t="str">
        <f>INDEX(Table1[Country], MATCH(OrdersData[[#This Row],[Customer ID]], Table1[Customer ID],0))</f>
        <v>United States</v>
      </c>
      <c r="I434" t="str">
        <f>INDEX(products!B:B, MATCH($D:$D, products!$A:$A,0))</f>
        <v>Ara</v>
      </c>
      <c r="J434" t="str">
        <f>INDEX(products!C:C, MATCH($D:$D, products!$A:$A,0))</f>
        <v>M</v>
      </c>
      <c r="K434" s="6">
        <f>INDEX(products!D:D, MATCH($D:$D, products!$A:$A,0))</f>
        <v>1</v>
      </c>
      <c r="L434" s="8">
        <f>INDEX(products!E:E, MATCH($D:$D, products!$A:$A,0))</f>
        <v>11.25</v>
      </c>
      <c r="M434" s="8">
        <f t="shared" si="12"/>
        <v>22.5</v>
      </c>
      <c r="N434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434" t="str">
        <f t="shared" si="13"/>
        <v>Medium</v>
      </c>
    </row>
    <row r="435" spans="1:15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INDEX(Table1[Customer Name], MATCH(OrdersData[[#This Row],[Customer ID]], Table1[Customer ID],0))</f>
        <v>Lemuel Rignold</v>
      </c>
      <c r="G435" s="2" t="str">
        <f>IF(INDEX(Table1[Email], MATCH(OrdersData[[#This Row],[Customer ID]], Table1[Customer ID],0))=0,"",INDEX(Table1[Email], MATCH(OrdersData[[#This Row],[Customer ID]], Table1[Customer ID],0)))</f>
        <v>lrignoldc1@miibeian.gov.cn</v>
      </c>
      <c r="H435" s="2" t="str">
        <f>INDEX(Table1[Country], MATCH(OrdersData[[#This Row],[Customer ID]], Table1[Customer ID],0))</f>
        <v>United States</v>
      </c>
      <c r="I435" t="str">
        <f>INDEX(products!B:B, MATCH($D:$D, products!$A:$A,0))</f>
        <v>Lib</v>
      </c>
      <c r="J435" t="str">
        <f>INDEX(products!C:C, MATCH($D:$D, products!$A:$A,0))</f>
        <v>M</v>
      </c>
      <c r="K435" s="6">
        <f>INDEX(products!D:D, MATCH($D:$D, products!$A:$A,0))</f>
        <v>2.5</v>
      </c>
      <c r="L435" s="8">
        <f>INDEX(products!E:E, MATCH($D:$D, products!$A:$A,0))</f>
        <v>33.464999999999996</v>
      </c>
      <c r="M435" s="8">
        <f t="shared" si="12"/>
        <v>200.78999999999996</v>
      </c>
      <c r="N435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35" t="str">
        <f t="shared" si="13"/>
        <v>Medium</v>
      </c>
    </row>
    <row r="436" spans="1:15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INDEX(Table1[Customer Name], MATCH(OrdersData[[#This Row],[Customer ID]], Table1[Customer ID],0))</f>
        <v>Nevsa Fields</v>
      </c>
      <c r="G436" s="2" t="str">
        <f>IF(INDEX(Table1[Email], MATCH(OrdersData[[#This Row],[Customer ID]], Table1[Customer ID],0))=0,"",INDEX(Table1[Email], MATCH(OrdersData[[#This Row],[Customer ID]], Table1[Customer ID],0)))</f>
        <v/>
      </c>
      <c r="H436" s="2" t="str">
        <f>INDEX(Table1[Country], MATCH(OrdersData[[#This Row],[Customer ID]], Table1[Customer ID],0))</f>
        <v>United States</v>
      </c>
      <c r="I436" t="str">
        <f>INDEX(products!B:B, MATCH($D:$D, products!$A:$A,0))</f>
        <v>Ara</v>
      </c>
      <c r="J436" t="str">
        <f>INDEX(products!C:C, MATCH($D:$D, products!$A:$A,0))</f>
        <v>M</v>
      </c>
      <c r="K436" s="6">
        <f>INDEX(products!D:D, MATCH($D:$D, products!$A:$A,0))</f>
        <v>1</v>
      </c>
      <c r="L436" s="8">
        <f>INDEX(products!E:E, MATCH($D:$D, products!$A:$A,0))</f>
        <v>11.25</v>
      </c>
      <c r="M436" s="8">
        <f t="shared" si="12"/>
        <v>67.5</v>
      </c>
      <c r="N436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436" t="str">
        <f t="shared" si="13"/>
        <v>Medium</v>
      </c>
    </row>
    <row r="437" spans="1:15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INDEX(Table1[Customer Name], MATCH(OrdersData[[#This Row],[Customer ID]], Table1[Customer ID],0))</f>
        <v>Chance Rowthorn</v>
      </c>
      <c r="G437" s="2" t="str">
        <f>IF(INDEX(Table1[Email], MATCH(OrdersData[[#This Row],[Customer ID]], Table1[Customer ID],0))=0,"",INDEX(Table1[Email], MATCH(OrdersData[[#This Row],[Customer ID]], Table1[Customer ID],0)))</f>
        <v>crowthornc3@msn.com</v>
      </c>
      <c r="H437" s="2" t="str">
        <f>INDEX(Table1[Country], MATCH(OrdersData[[#This Row],[Customer ID]], Table1[Customer ID],0))</f>
        <v>United States</v>
      </c>
      <c r="I437" t="str">
        <f>INDEX(products!B:B, MATCH($D:$D, products!$A:$A,0))</f>
        <v>Exc</v>
      </c>
      <c r="J437" t="str">
        <f>INDEX(products!C:C, MATCH($D:$D, products!$A:$A,0))</f>
        <v>M</v>
      </c>
      <c r="K437" s="6">
        <f>INDEX(products!D:D, MATCH($D:$D, products!$A:$A,0))</f>
        <v>0.5</v>
      </c>
      <c r="L437" s="8">
        <f>INDEX(products!E:E, MATCH($D:$D, products!$A:$A,0))</f>
        <v>8.25</v>
      </c>
      <c r="M437" s="8">
        <f t="shared" si="12"/>
        <v>8.25</v>
      </c>
      <c r="N437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437" t="str">
        <f t="shared" si="13"/>
        <v>Medium</v>
      </c>
    </row>
    <row r="438" spans="1:15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INDEX(Table1[Customer Name], MATCH(OrdersData[[#This Row],[Customer ID]], Table1[Customer ID],0))</f>
        <v>Orly Ryland</v>
      </c>
      <c r="G438" s="2" t="str">
        <f>IF(INDEX(Table1[Email], MATCH(OrdersData[[#This Row],[Customer ID]], Table1[Customer ID],0))=0,"",INDEX(Table1[Email], MATCH(OrdersData[[#This Row],[Customer ID]], Table1[Customer ID],0)))</f>
        <v>orylandc4@deviantart.com</v>
      </c>
      <c r="H438" s="2" t="str">
        <f>INDEX(Table1[Country], MATCH(OrdersData[[#This Row],[Customer ID]], Table1[Customer ID],0))</f>
        <v>United States</v>
      </c>
      <c r="I438" t="str">
        <f>INDEX(products!B:B, MATCH($D:$D, products!$A:$A,0))</f>
        <v>Lib</v>
      </c>
      <c r="J438" t="str">
        <f>INDEX(products!C:C, MATCH($D:$D, products!$A:$A,0))</f>
        <v>L</v>
      </c>
      <c r="K438" s="6">
        <f>INDEX(products!D:D, MATCH($D:$D, products!$A:$A,0))</f>
        <v>0.2</v>
      </c>
      <c r="L438" s="8">
        <f>INDEX(products!E:E, MATCH($D:$D, products!$A:$A,0))</f>
        <v>4.7549999999999999</v>
      </c>
      <c r="M438" s="8">
        <f t="shared" si="12"/>
        <v>9.51</v>
      </c>
      <c r="N438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38" t="str">
        <f t="shared" si="13"/>
        <v>Light</v>
      </c>
    </row>
    <row r="439" spans="1:15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INDEX(Table1[Customer Name], MATCH(OrdersData[[#This Row],[Customer ID]], Table1[Customer ID],0))</f>
        <v>Willabella Abramski</v>
      </c>
      <c r="G439" s="2" t="str">
        <f>IF(INDEX(Table1[Email], MATCH(OrdersData[[#This Row],[Customer ID]], Table1[Customer ID],0))=0,"",INDEX(Table1[Email], MATCH(OrdersData[[#This Row],[Customer ID]], Table1[Customer ID],0)))</f>
        <v/>
      </c>
      <c r="H439" s="2" t="str">
        <f>INDEX(Table1[Country], MATCH(OrdersData[[#This Row],[Customer ID]], Table1[Customer ID],0))</f>
        <v>United States</v>
      </c>
      <c r="I439" t="str">
        <f>INDEX(products!B:B, MATCH($D:$D, products!$A:$A,0))</f>
        <v>Lib</v>
      </c>
      <c r="J439" t="str">
        <f>INDEX(products!C:C, MATCH($D:$D, products!$A:$A,0))</f>
        <v>D</v>
      </c>
      <c r="K439" s="6">
        <f>INDEX(products!D:D, MATCH($D:$D, products!$A:$A,0))</f>
        <v>2.5</v>
      </c>
      <c r="L439" s="8">
        <f>INDEX(products!E:E, MATCH($D:$D, products!$A:$A,0))</f>
        <v>29.784999999999997</v>
      </c>
      <c r="M439" s="8">
        <f t="shared" si="12"/>
        <v>29.784999999999997</v>
      </c>
      <c r="N439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39" t="str">
        <f t="shared" si="13"/>
        <v>Dark</v>
      </c>
    </row>
    <row r="440" spans="1:15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INDEX(Table1[Customer Name], MATCH(OrdersData[[#This Row],[Customer ID]], Table1[Customer ID],0))</f>
        <v>Morgen Seson</v>
      </c>
      <c r="G440" s="2" t="str">
        <f>IF(INDEX(Table1[Email], MATCH(OrdersData[[#This Row],[Customer ID]], Table1[Customer ID],0))=0,"",INDEX(Table1[Email], MATCH(OrdersData[[#This Row],[Customer ID]], Table1[Customer ID],0)))</f>
        <v>msesonck@census.gov</v>
      </c>
      <c r="H440" s="2" t="str">
        <f>INDEX(Table1[Country], MATCH(OrdersData[[#This Row],[Customer ID]], Table1[Customer ID],0))</f>
        <v>United States</v>
      </c>
      <c r="I440" t="str">
        <f>INDEX(products!B:B, MATCH($D:$D, products!$A:$A,0))</f>
        <v>Lib</v>
      </c>
      <c r="J440" t="str">
        <f>INDEX(products!C:C, MATCH($D:$D, products!$A:$A,0))</f>
        <v>D</v>
      </c>
      <c r="K440" s="6">
        <f>INDEX(products!D:D, MATCH($D:$D, products!$A:$A,0))</f>
        <v>0.5</v>
      </c>
      <c r="L440" s="8">
        <f>INDEX(products!E:E, MATCH($D:$D, products!$A:$A,0))</f>
        <v>7.77</v>
      </c>
      <c r="M440" s="8">
        <f t="shared" si="12"/>
        <v>15.54</v>
      </c>
      <c r="N440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40" t="str">
        <f t="shared" si="13"/>
        <v>Dark</v>
      </c>
    </row>
    <row r="441" spans="1:15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INDEX(Table1[Customer Name], MATCH(OrdersData[[#This Row],[Customer ID]], Table1[Customer ID],0))</f>
        <v>Chickie Ragless</v>
      </c>
      <c r="G441" s="2" t="str">
        <f>IF(INDEX(Table1[Email], MATCH(OrdersData[[#This Row],[Customer ID]], Table1[Customer ID],0))=0,"",INDEX(Table1[Email], MATCH(OrdersData[[#This Row],[Customer ID]], Table1[Customer ID],0)))</f>
        <v>craglessc7@webmd.com</v>
      </c>
      <c r="H441" s="2" t="str">
        <f>INDEX(Table1[Country], MATCH(OrdersData[[#This Row],[Customer ID]], Table1[Customer ID],0))</f>
        <v>Ireland</v>
      </c>
      <c r="I441" t="str">
        <f>INDEX(products!B:B, MATCH($D:$D, products!$A:$A,0))</f>
        <v>Exc</v>
      </c>
      <c r="J441" t="str">
        <f>INDEX(products!C:C, MATCH($D:$D, products!$A:$A,0))</f>
        <v>L</v>
      </c>
      <c r="K441" s="6">
        <f>INDEX(products!D:D, MATCH($D:$D, products!$A:$A,0))</f>
        <v>0.5</v>
      </c>
      <c r="L441" s="8">
        <f>INDEX(products!E:E, MATCH($D:$D, products!$A:$A,0))</f>
        <v>8.91</v>
      </c>
      <c r="M441" s="8">
        <f t="shared" si="12"/>
        <v>35.64</v>
      </c>
      <c r="N441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441" t="str">
        <f t="shared" si="13"/>
        <v>Light</v>
      </c>
    </row>
    <row r="442" spans="1:15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INDEX(Table1[Customer Name], MATCH(OrdersData[[#This Row],[Customer ID]], Table1[Customer ID],0))</f>
        <v>Freda Hollows</v>
      </c>
      <c r="G442" s="2" t="str">
        <f>IF(INDEX(Table1[Email], MATCH(OrdersData[[#This Row],[Customer ID]], Table1[Customer ID],0))=0,"",INDEX(Table1[Email], MATCH(OrdersData[[#This Row],[Customer ID]], Table1[Customer ID],0)))</f>
        <v>fhollowsc8@blogtalkradio.com</v>
      </c>
      <c r="H442" s="2" t="str">
        <f>INDEX(Table1[Country], MATCH(OrdersData[[#This Row],[Customer ID]], Table1[Customer ID],0))</f>
        <v>United States</v>
      </c>
      <c r="I442" t="str">
        <f>INDEX(products!B:B, MATCH($D:$D, products!$A:$A,0))</f>
        <v>Ara</v>
      </c>
      <c r="J442" t="str">
        <f>INDEX(products!C:C, MATCH($D:$D, products!$A:$A,0))</f>
        <v>M</v>
      </c>
      <c r="K442" s="6">
        <f>INDEX(products!D:D, MATCH($D:$D, products!$A:$A,0))</f>
        <v>2.5</v>
      </c>
      <c r="L442" s="8">
        <f>INDEX(products!E:E, MATCH($D:$D, products!$A:$A,0))</f>
        <v>25.874999999999996</v>
      </c>
      <c r="M442" s="8">
        <f t="shared" si="12"/>
        <v>103.49999999999999</v>
      </c>
      <c r="N442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442" t="str">
        <f t="shared" si="13"/>
        <v>Medium</v>
      </c>
    </row>
    <row r="443" spans="1:15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INDEX(Table1[Customer Name], MATCH(OrdersData[[#This Row],[Customer ID]], Table1[Customer ID],0))</f>
        <v>Livy Lathleiff</v>
      </c>
      <c r="G443" s="2" t="str">
        <f>IF(INDEX(Table1[Email], MATCH(OrdersData[[#This Row],[Customer ID]], Table1[Customer ID],0))=0,"",INDEX(Table1[Email], MATCH(OrdersData[[#This Row],[Customer ID]], Table1[Customer ID],0)))</f>
        <v>llathleiffc9@nationalgeographic.com</v>
      </c>
      <c r="H443" s="2" t="str">
        <f>INDEX(Table1[Country], MATCH(OrdersData[[#This Row],[Customer ID]], Table1[Customer ID],0))</f>
        <v>Ireland</v>
      </c>
      <c r="I443" t="str">
        <f>INDEX(products!B:B, MATCH($D:$D, products!$A:$A,0))</f>
        <v>Exc</v>
      </c>
      <c r="J443" t="str">
        <f>INDEX(products!C:C, MATCH($D:$D, products!$A:$A,0))</f>
        <v>D</v>
      </c>
      <c r="K443" s="6">
        <f>INDEX(products!D:D, MATCH($D:$D, products!$A:$A,0))</f>
        <v>1</v>
      </c>
      <c r="L443" s="8">
        <f>INDEX(products!E:E, MATCH($D:$D, products!$A:$A,0))</f>
        <v>12.15</v>
      </c>
      <c r="M443" s="8">
        <f t="shared" si="12"/>
        <v>36.450000000000003</v>
      </c>
      <c r="N443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443" t="str">
        <f t="shared" si="13"/>
        <v>Dark</v>
      </c>
    </row>
    <row r="444" spans="1:15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INDEX(Table1[Customer Name], MATCH(OrdersData[[#This Row],[Customer ID]], Table1[Customer ID],0))</f>
        <v>Koralle Heads</v>
      </c>
      <c r="G444" s="2" t="str">
        <f>IF(INDEX(Table1[Email], MATCH(OrdersData[[#This Row],[Customer ID]], Table1[Customer ID],0))=0,"",INDEX(Table1[Email], MATCH(OrdersData[[#This Row],[Customer ID]], Table1[Customer ID],0)))</f>
        <v>kheadsca@jalbum.net</v>
      </c>
      <c r="H444" s="2" t="str">
        <f>INDEX(Table1[Country], MATCH(OrdersData[[#This Row],[Customer ID]], Table1[Customer ID],0))</f>
        <v>United States</v>
      </c>
      <c r="I444" t="str">
        <f>INDEX(products!B:B, MATCH($D:$D, products!$A:$A,0))</f>
        <v>Rob</v>
      </c>
      <c r="J444" t="str">
        <f>INDEX(products!C:C, MATCH($D:$D, products!$A:$A,0))</f>
        <v>L</v>
      </c>
      <c r="K444" s="6">
        <f>INDEX(products!D:D, MATCH($D:$D, products!$A:$A,0))</f>
        <v>0.5</v>
      </c>
      <c r="L444" s="8">
        <f>INDEX(products!E:E, MATCH($D:$D, products!$A:$A,0))</f>
        <v>7.169999999999999</v>
      </c>
      <c r="M444" s="8">
        <f t="shared" si="12"/>
        <v>35.849999999999994</v>
      </c>
      <c r="N444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444" t="str">
        <f t="shared" si="13"/>
        <v>Light</v>
      </c>
    </row>
    <row r="445" spans="1:15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INDEX(Table1[Customer Name], MATCH(OrdersData[[#This Row],[Customer ID]], Table1[Customer ID],0))</f>
        <v>Theo Bowne</v>
      </c>
      <c r="G445" s="2" t="str">
        <f>IF(INDEX(Table1[Email], MATCH(OrdersData[[#This Row],[Customer ID]], Table1[Customer ID],0))=0,"",INDEX(Table1[Email], MATCH(OrdersData[[#This Row],[Customer ID]], Table1[Customer ID],0)))</f>
        <v>tbownecb@unicef.org</v>
      </c>
      <c r="H445" s="2" t="str">
        <f>INDEX(Table1[Country], MATCH(OrdersData[[#This Row],[Customer ID]], Table1[Customer ID],0))</f>
        <v>Ireland</v>
      </c>
      <c r="I445" t="str">
        <f>INDEX(products!B:B, MATCH($D:$D, products!$A:$A,0))</f>
        <v>Exc</v>
      </c>
      <c r="J445" t="str">
        <f>INDEX(products!C:C, MATCH($D:$D, products!$A:$A,0))</f>
        <v>L</v>
      </c>
      <c r="K445" s="6">
        <f>INDEX(products!D:D, MATCH($D:$D, products!$A:$A,0))</f>
        <v>0.2</v>
      </c>
      <c r="L445" s="8">
        <f>INDEX(products!E:E, MATCH($D:$D, products!$A:$A,0))</f>
        <v>4.4550000000000001</v>
      </c>
      <c r="M445" s="8">
        <f t="shared" si="12"/>
        <v>22.274999999999999</v>
      </c>
      <c r="N445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445" t="str">
        <f t="shared" si="13"/>
        <v>Light</v>
      </c>
    </row>
    <row r="446" spans="1:15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INDEX(Table1[Customer Name], MATCH(OrdersData[[#This Row],[Customer ID]], Table1[Customer ID],0))</f>
        <v>Rasia Jacquemard</v>
      </c>
      <c r="G446" s="2" t="str">
        <f>IF(INDEX(Table1[Email], MATCH(OrdersData[[#This Row],[Customer ID]], Table1[Customer ID],0))=0,"",INDEX(Table1[Email], MATCH(OrdersData[[#This Row],[Customer ID]], Table1[Customer ID],0)))</f>
        <v>rjacquemardcc@acquirethisname.com</v>
      </c>
      <c r="H446" s="2" t="str">
        <f>INDEX(Table1[Country], MATCH(OrdersData[[#This Row],[Customer ID]], Table1[Customer ID],0))</f>
        <v>Ireland</v>
      </c>
      <c r="I446" t="str">
        <f>INDEX(products!B:B, MATCH($D:$D, products!$A:$A,0))</f>
        <v>Exc</v>
      </c>
      <c r="J446" t="str">
        <f>INDEX(products!C:C, MATCH($D:$D, products!$A:$A,0))</f>
        <v>M</v>
      </c>
      <c r="K446" s="6">
        <f>INDEX(products!D:D, MATCH($D:$D, products!$A:$A,0))</f>
        <v>0.2</v>
      </c>
      <c r="L446" s="8">
        <f>INDEX(products!E:E, MATCH($D:$D, products!$A:$A,0))</f>
        <v>4.125</v>
      </c>
      <c r="M446" s="8">
        <f t="shared" si="12"/>
        <v>24.75</v>
      </c>
      <c r="N446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446" t="str">
        <f t="shared" si="13"/>
        <v>Medium</v>
      </c>
    </row>
    <row r="447" spans="1:15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INDEX(Table1[Customer Name], MATCH(OrdersData[[#This Row],[Customer ID]], Table1[Customer ID],0))</f>
        <v>Kizzie Warman</v>
      </c>
      <c r="G447" s="2" t="str">
        <f>IF(INDEX(Table1[Email], MATCH(OrdersData[[#This Row],[Customer ID]], Table1[Customer ID],0))=0,"",INDEX(Table1[Email], MATCH(OrdersData[[#This Row],[Customer ID]], Table1[Customer ID],0)))</f>
        <v>kwarmancd@printfriendly.com</v>
      </c>
      <c r="H447" s="2" t="str">
        <f>INDEX(Table1[Country], MATCH(OrdersData[[#This Row],[Customer ID]], Table1[Customer ID],0))</f>
        <v>Ireland</v>
      </c>
      <c r="I447" t="str">
        <f>INDEX(products!B:B, MATCH($D:$D, products!$A:$A,0))</f>
        <v>Lib</v>
      </c>
      <c r="J447" t="str">
        <f>INDEX(products!C:C, MATCH($D:$D, products!$A:$A,0))</f>
        <v>M</v>
      </c>
      <c r="K447" s="6">
        <f>INDEX(products!D:D, MATCH($D:$D, products!$A:$A,0))</f>
        <v>2.5</v>
      </c>
      <c r="L447" s="8">
        <f>INDEX(products!E:E, MATCH($D:$D, products!$A:$A,0))</f>
        <v>33.464999999999996</v>
      </c>
      <c r="M447" s="8">
        <f t="shared" si="12"/>
        <v>66.929999999999993</v>
      </c>
      <c r="N447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47" t="str">
        <f t="shared" si="13"/>
        <v>Medium</v>
      </c>
    </row>
    <row r="448" spans="1:15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INDEX(Table1[Customer Name], MATCH(OrdersData[[#This Row],[Customer ID]], Table1[Customer ID],0))</f>
        <v>Wain Cholomin</v>
      </c>
      <c r="G448" s="2" t="str">
        <f>IF(INDEX(Table1[Email], MATCH(OrdersData[[#This Row],[Customer ID]], Table1[Customer ID],0))=0,"",INDEX(Table1[Email], MATCH(OrdersData[[#This Row],[Customer ID]], Table1[Customer ID],0)))</f>
        <v>wcholomince@about.com</v>
      </c>
      <c r="H448" s="2" t="str">
        <f>INDEX(Table1[Country], MATCH(OrdersData[[#This Row],[Customer ID]], Table1[Customer ID],0))</f>
        <v>United Kingdom</v>
      </c>
      <c r="I448" t="str">
        <f>INDEX(products!B:B, MATCH($D:$D, products!$A:$A,0))</f>
        <v>Lib</v>
      </c>
      <c r="J448" t="str">
        <f>INDEX(products!C:C, MATCH($D:$D, products!$A:$A,0))</f>
        <v>M</v>
      </c>
      <c r="K448" s="6">
        <f>INDEX(products!D:D, MATCH($D:$D, products!$A:$A,0))</f>
        <v>0.5</v>
      </c>
      <c r="L448" s="8">
        <f>INDEX(products!E:E, MATCH($D:$D, products!$A:$A,0))</f>
        <v>8.73</v>
      </c>
      <c r="M448" s="8">
        <f t="shared" si="12"/>
        <v>8.73</v>
      </c>
      <c r="N448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48" t="str">
        <f t="shared" si="13"/>
        <v>Medium</v>
      </c>
    </row>
    <row r="449" spans="1:15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INDEX(Table1[Customer Name], MATCH(OrdersData[[#This Row],[Customer ID]], Table1[Customer ID],0))</f>
        <v>Arleen Braidman</v>
      </c>
      <c r="G449" s="2" t="str">
        <f>IF(INDEX(Table1[Email], MATCH(OrdersData[[#This Row],[Customer ID]], Table1[Customer ID],0))=0,"",INDEX(Table1[Email], MATCH(OrdersData[[#This Row],[Customer ID]], Table1[Customer ID],0)))</f>
        <v>abraidmancf@census.gov</v>
      </c>
      <c r="H449" s="2" t="str">
        <f>INDEX(Table1[Country], MATCH(OrdersData[[#This Row],[Customer ID]], Table1[Customer ID],0))</f>
        <v>United States</v>
      </c>
      <c r="I449" t="str">
        <f>INDEX(products!B:B, MATCH($D:$D, products!$A:$A,0))</f>
        <v>Rob</v>
      </c>
      <c r="J449" t="str">
        <f>INDEX(products!C:C, MATCH($D:$D, products!$A:$A,0))</f>
        <v>M</v>
      </c>
      <c r="K449" s="6">
        <f>INDEX(products!D:D, MATCH($D:$D, products!$A:$A,0))</f>
        <v>0.5</v>
      </c>
      <c r="L449" s="8">
        <f>INDEX(products!E:E, MATCH($D:$D, products!$A:$A,0))</f>
        <v>5.97</v>
      </c>
      <c r="M449" s="8">
        <f t="shared" si="12"/>
        <v>17.91</v>
      </c>
      <c r="N449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449" t="str">
        <f t="shared" si="13"/>
        <v>Medium</v>
      </c>
    </row>
    <row r="450" spans="1:15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INDEX(Table1[Customer Name], MATCH(OrdersData[[#This Row],[Customer ID]], Table1[Customer ID],0))</f>
        <v>Pru Durban</v>
      </c>
      <c r="G450" s="2" t="str">
        <f>IF(INDEX(Table1[Email], MATCH(OrdersData[[#This Row],[Customer ID]], Table1[Customer ID],0))=0,"",INDEX(Table1[Email], MATCH(OrdersData[[#This Row],[Customer ID]], Table1[Customer ID],0)))</f>
        <v>pdurbancg@symantec.com</v>
      </c>
      <c r="H450" s="2" t="str">
        <f>INDEX(Table1[Country], MATCH(OrdersData[[#This Row],[Customer ID]], Table1[Customer ID],0))</f>
        <v>Ireland</v>
      </c>
      <c r="I450" t="str">
        <f>INDEX(products!B:B, MATCH($D:$D, products!$A:$A,0))</f>
        <v>Rob</v>
      </c>
      <c r="J450" t="str">
        <f>INDEX(products!C:C, MATCH($D:$D, products!$A:$A,0))</f>
        <v>L</v>
      </c>
      <c r="K450" s="6">
        <f>INDEX(products!D:D, MATCH($D:$D, products!$A:$A,0))</f>
        <v>0.5</v>
      </c>
      <c r="L450" s="8">
        <f>INDEX(products!E:E, MATCH($D:$D, products!$A:$A,0))</f>
        <v>7.169999999999999</v>
      </c>
      <c r="M450" s="8">
        <f t="shared" ref="M450:M513" si="14">L:L*E:E</f>
        <v>7.169999999999999</v>
      </c>
      <c r="N450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450" t="str">
        <f t="shared" ref="O450:O513" si="15">IF(J:J="M","Medium",IF(J:J="L","Light",IF(J:J="D","Dark","")))</f>
        <v>Light</v>
      </c>
    </row>
    <row r="451" spans="1:15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INDEX(Table1[Customer Name], MATCH(OrdersData[[#This Row],[Customer ID]], Table1[Customer ID],0))</f>
        <v>Antone Harrold</v>
      </c>
      <c r="G451" s="2" t="str">
        <f>IF(INDEX(Table1[Email], MATCH(OrdersData[[#This Row],[Customer ID]], Table1[Customer ID],0))=0,"",INDEX(Table1[Email], MATCH(OrdersData[[#This Row],[Customer ID]], Table1[Customer ID],0)))</f>
        <v>aharroldch@miibeian.gov.cn</v>
      </c>
      <c r="H451" s="2" t="str">
        <f>INDEX(Table1[Country], MATCH(OrdersData[[#This Row],[Customer ID]], Table1[Customer ID],0))</f>
        <v>United States</v>
      </c>
      <c r="I451" t="str">
        <f>INDEX(products!B:B, MATCH($D:$D, products!$A:$A,0))</f>
        <v>Rob</v>
      </c>
      <c r="J451" t="str">
        <f>INDEX(products!C:C, MATCH($D:$D, products!$A:$A,0))</f>
        <v>D</v>
      </c>
      <c r="K451" s="6">
        <f>INDEX(products!D:D, MATCH($D:$D, products!$A:$A,0))</f>
        <v>0.2</v>
      </c>
      <c r="L451" s="8">
        <f>INDEX(products!E:E, MATCH($D:$D, products!$A:$A,0))</f>
        <v>2.6849999999999996</v>
      </c>
      <c r="M451" s="8">
        <f t="shared" si="14"/>
        <v>5.3699999999999992</v>
      </c>
      <c r="N451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451" t="str">
        <f t="shared" si="15"/>
        <v>Dark</v>
      </c>
    </row>
    <row r="452" spans="1:15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INDEX(Table1[Customer Name], MATCH(OrdersData[[#This Row],[Customer ID]], Table1[Customer ID],0))</f>
        <v>Sim Pamphilon</v>
      </c>
      <c r="G452" s="2" t="str">
        <f>IF(INDEX(Table1[Email], MATCH(OrdersData[[#This Row],[Customer ID]], Table1[Customer ID],0))=0,"",INDEX(Table1[Email], MATCH(OrdersData[[#This Row],[Customer ID]], Table1[Customer ID],0)))</f>
        <v>spamphilonci@mlb.com</v>
      </c>
      <c r="H452" s="2" t="str">
        <f>INDEX(Table1[Country], MATCH(OrdersData[[#This Row],[Customer ID]], Table1[Customer ID],0))</f>
        <v>Ireland</v>
      </c>
      <c r="I452" t="str">
        <f>INDEX(products!B:B, MATCH($D:$D, products!$A:$A,0))</f>
        <v>Lib</v>
      </c>
      <c r="J452" t="str">
        <f>INDEX(products!C:C, MATCH($D:$D, products!$A:$A,0))</f>
        <v>L</v>
      </c>
      <c r="K452" s="6">
        <f>INDEX(products!D:D, MATCH($D:$D, products!$A:$A,0))</f>
        <v>0.2</v>
      </c>
      <c r="L452" s="8">
        <f>INDEX(products!E:E, MATCH($D:$D, products!$A:$A,0))</f>
        <v>4.7549999999999999</v>
      </c>
      <c r="M452" s="8">
        <f t="shared" si="14"/>
        <v>23.774999999999999</v>
      </c>
      <c r="N452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52" t="str">
        <f t="shared" si="15"/>
        <v>Light</v>
      </c>
    </row>
    <row r="453" spans="1:15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INDEX(Table1[Customer Name], MATCH(OrdersData[[#This Row],[Customer ID]], Table1[Customer ID],0))</f>
        <v>Mohandis Spurden</v>
      </c>
      <c r="G453" s="2" t="str">
        <f>IF(INDEX(Table1[Email], MATCH(OrdersData[[#This Row],[Customer ID]], Table1[Customer ID],0))=0,"",INDEX(Table1[Email], MATCH(OrdersData[[#This Row],[Customer ID]], Table1[Customer ID],0)))</f>
        <v>mspurdencj@exblog.jp</v>
      </c>
      <c r="H453" s="2" t="str">
        <f>INDEX(Table1[Country], MATCH(OrdersData[[#This Row],[Customer ID]], Table1[Customer ID],0))</f>
        <v>United States</v>
      </c>
      <c r="I453" t="str">
        <f>INDEX(products!B:B, MATCH($D:$D, products!$A:$A,0))</f>
        <v>Rob</v>
      </c>
      <c r="J453" t="str">
        <f>INDEX(products!C:C, MATCH($D:$D, products!$A:$A,0))</f>
        <v>D</v>
      </c>
      <c r="K453" s="6">
        <f>INDEX(products!D:D, MATCH($D:$D, products!$A:$A,0))</f>
        <v>2.5</v>
      </c>
      <c r="L453" s="8">
        <f>INDEX(products!E:E, MATCH($D:$D, products!$A:$A,0))</f>
        <v>20.584999999999997</v>
      </c>
      <c r="M453" s="8">
        <f t="shared" si="14"/>
        <v>41.169999999999995</v>
      </c>
      <c r="N453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453" t="str">
        <f t="shared" si="15"/>
        <v>Dark</v>
      </c>
    </row>
    <row r="454" spans="1:15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INDEX(Table1[Customer Name], MATCH(OrdersData[[#This Row],[Customer ID]], Table1[Customer ID],0))</f>
        <v>Morgen Seson</v>
      </c>
      <c r="G454" s="2" t="str">
        <f>IF(INDEX(Table1[Email], MATCH(OrdersData[[#This Row],[Customer ID]], Table1[Customer ID],0))=0,"",INDEX(Table1[Email], MATCH(OrdersData[[#This Row],[Customer ID]], Table1[Customer ID],0)))</f>
        <v>msesonck@census.gov</v>
      </c>
      <c r="H454" s="2" t="str">
        <f>INDEX(Table1[Country], MATCH(OrdersData[[#This Row],[Customer ID]], Table1[Customer ID],0))</f>
        <v>United States</v>
      </c>
      <c r="I454" t="str">
        <f>INDEX(products!B:B, MATCH($D:$D, products!$A:$A,0))</f>
        <v>Ara</v>
      </c>
      <c r="J454" t="str">
        <f>INDEX(products!C:C, MATCH($D:$D, products!$A:$A,0))</f>
        <v>L</v>
      </c>
      <c r="K454" s="6">
        <f>INDEX(products!D:D, MATCH($D:$D, products!$A:$A,0))</f>
        <v>0.2</v>
      </c>
      <c r="L454" s="8">
        <f>INDEX(products!E:E, MATCH($D:$D, products!$A:$A,0))</f>
        <v>3.8849999999999998</v>
      </c>
      <c r="M454" s="8">
        <f t="shared" si="14"/>
        <v>11.654999999999999</v>
      </c>
      <c r="N454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454" t="str">
        <f t="shared" si="15"/>
        <v>Light</v>
      </c>
    </row>
    <row r="455" spans="1:15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INDEX(Table1[Customer Name], MATCH(OrdersData[[#This Row],[Customer ID]], Table1[Customer ID],0))</f>
        <v>Nalani Pirrone</v>
      </c>
      <c r="G455" s="2" t="str">
        <f>IF(INDEX(Table1[Email], MATCH(OrdersData[[#This Row],[Customer ID]], Table1[Customer ID],0))=0,"",INDEX(Table1[Email], MATCH(OrdersData[[#This Row],[Customer ID]], Table1[Customer ID],0)))</f>
        <v>npirronecl@weibo.com</v>
      </c>
      <c r="H455" s="2" t="str">
        <f>INDEX(Table1[Country], MATCH(OrdersData[[#This Row],[Customer ID]], Table1[Customer ID],0))</f>
        <v>United States</v>
      </c>
      <c r="I455" t="str">
        <f>INDEX(products!B:B, MATCH($D:$D, products!$A:$A,0))</f>
        <v>Lib</v>
      </c>
      <c r="J455" t="str">
        <f>INDEX(products!C:C, MATCH($D:$D, products!$A:$A,0))</f>
        <v>L</v>
      </c>
      <c r="K455" s="6">
        <f>INDEX(products!D:D, MATCH($D:$D, products!$A:$A,0))</f>
        <v>0.5</v>
      </c>
      <c r="L455" s="8">
        <f>INDEX(products!E:E, MATCH($D:$D, products!$A:$A,0))</f>
        <v>9.51</v>
      </c>
      <c r="M455" s="8">
        <f t="shared" si="14"/>
        <v>38.04</v>
      </c>
      <c r="N455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55" t="str">
        <f t="shared" si="15"/>
        <v>Light</v>
      </c>
    </row>
    <row r="456" spans="1:15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INDEX(Table1[Customer Name], MATCH(OrdersData[[#This Row],[Customer ID]], Table1[Customer ID],0))</f>
        <v>Reube Cawley</v>
      </c>
      <c r="G456" s="2" t="str">
        <f>IF(INDEX(Table1[Email], MATCH(OrdersData[[#This Row],[Customer ID]], Table1[Customer ID],0))=0,"",INDEX(Table1[Email], MATCH(OrdersData[[#This Row],[Customer ID]], Table1[Customer ID],0)))</f>
        <v>rcawleycm@yellowbook.com</v>
      </c>
      <c r="H456" s="2" t="str">
        <f>INDEX(Table1[Country], MATCH(OrdersData[[#This Row],[Customer ID]], Table1[Customer ID],0))</f>
        <v>Ireland</v>
      </c>
      <c r="I456" t="str">
        <f>INDEX(products!B:B, MATCH($D:$D, products!$A:$A,0))</f>
        <v>Rob</v>
      </c>
      <c r="J456" t="str">
        <f>INDEX(products!C:C, MATCH($D:$D, products!$A:$A,0))</f>
        <v>D</v>
      </c>
      <c r="K456" s="6">
        <f>INDEX(products!D:D, MATCH($D:$D, products!$A:$A,0))</f>
        <v>2.5</v>
      </c>
      <c r="L456" s="8">
        <f>INDEX(products!E:E, MATCH($D:$D, products!$A:$A,0))</f>
        <v>20.584999999999997</v>
      </c>
      <c r="M456" s="8">
        <f t="shared" si="14"/>
        <v>82.339999999999989</v>
      </c>
      <c r="N456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456" t="str">
        <f t="shared" si="15"/>
        <v>Dark</v>
      </c>
    </row>
    <row r="457" spans="1:15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INDEX(Table1[Customer Name], MATCH(OrdersData[[#This Row],[Customer ID]], Table1[Customer ID],0))</f>
        <v>Stan Barribal</v>
      </c>
      <c r="G457" s="2" t="str">
        <f>IF(INDEX(Table1[Email], MATCH(OrdersData[[#This Row],[Customer ID]], Table1[Customer ID],0))=0,"",INDEX(Table1[Email], MATCH(OrdersData[[#This Row],[Customer ID]], Table1[Customer ID],0)))</f>
        <v>sbarribalcn@microsoft.com</v>
      </c>
      <c r="H457" s="2" t="str">
        <f>INDEX(Table1[Country], MATCH(OrdersData[[#This Row],[Customer ID]], Table1[Customer ID],0))</f>
        <v>Ireland</v>
      </c>
      <c r="I457" t="str">
        <f>INDEX(products!B:B, MATCH($D:$D, products!$A:$A,0))</f>
        <v>Lib</v>
      </c>
      <c r="J457" t="str">
        <f>INDEX(products!C:C, MATCH($D:$D, products!$A:$A,0))</f>
        <v>L</v>
      </c>
      <c r="K457" s="6">
        <f>INDEX(products!D:D, MATCH($D:$D, products!$A:$A,0))</f>
        <v>0.2</v>
      </c>
      <c r="L457" s="8">
        <f>INDEX(products!E:E, MATCH($D:$D, products!$A:$A,0))</f>
        <v>4.7549999999999999</v>
      </c>
      <c r="M457" s="8">
        <f t="shared" si="14"/>
        <v>9.51</v>
      </c>
      <c r="N457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57" t="str">
        <f t="shared" si="15"/>
        <v>Light</v>
      </c>
    </row>
    <row r="458" spans="1:15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INDEX(Table1[Customer Name], MATCH(OrdersData[[#This Row],[Customer ID]], Table1[Customer ID],0))</f>
        <v>Agnes Adamides</v>
      </c>
      <c r="G458" s="2" t="str">
        <f>IF(INDEX(Table1[Email], MATCH(OrdersData[[#This Row],[Customer ID]], Table1[Customer ID],0))=0,"",INDEX(Table1[Email], MATCH(OrdersData[[#This Row],[Customer ID]], Table1[Customer ID],0)))</f>
        <v>aadamidesco@bizjournals.com</v>
      </c>
      <c r="H458" s="2" t="str">
        <f>INDEX(Table1[Country], MATCH(OrdersData[[#This Row],[Customer ID]], Table1[Customer ID],0))</f>
        <v>United Kingdom</v>
      </c>
      <c r="I458" t="str">
        <f>INDEX(products!B:B, MATCH($D:$D, products!$A:$A,0))</f>
        <v>Rob</v>
      </c>
      <c r="J458" t="str">
        <f>INDEX(products!C:C, MATCH($D:$D, products!$A:$A,0))</f>
        <v>D</v>
      </c>
      <c r="K458" s="6">
        <f>INDEX(products!D:D, MATCH($D:$D, products!$A:$A,0))</f>
        <v>2.5</v>
      </c>
      <c r="L458" s="8">
        <f>INDEX(products!E:E, MATCH($D:$D, products!$A:$A,0))</f>
        <v>20.584999999999997</v>
      </c>
      <c r="M458" s="8">
        <f t="shared" si="14"/>
        <v>41.169999999999995</v>
      </c>
      <c r="N458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458" t="str">
        <f t="shared" si="15"/>
        <v>Dark</v>
      </c>
    </row>
    <row r="459" spans="1:15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INDEX(Table1[Customer Name], MATCH(OrdersData[[#This Row],[Customer ID]], Table1[Customer ID],0))</f>
        <v>Carmelita Thowes</v>
      </c>
      <c r="G459" s="2" t="str">
        <f>IF(INDEX(Table1[Email], MATCH(OrdersData[[#This Row],[Customer ID]], Table1[Customer ID],0))=0,"",INDEX(Table1[Email], MATCH(OrdersData[[#This Row],[Customer ID]], Table1[Customer ID],0)))</f>
        <v>cthowescp@craigslist.org</v>
      </c>
      <c r="H459" s="2" t="str">
        <f>INDEX(Table1[Country], MATCH(OrdersData[[#This Row],[Customer ID]], Table1[Customer ID],0))</f>
        <v>United States</v>
      </c>
      <c r="I459" t="str">
        <f>INDEX(products!B:B, MATCH($D:$D, products!$A:$A,0))</f>
        <v>Lib</v>
      </c>
      <c r="J459" t="str">
        <f>INDEX(products!C:C, MATCH($D:$D, products!$A:$A,0))</f>
        <v>L</v>
      </c>
      <c r="K459" s="6">
        <f>INDEX(products!D:D, MATCH($D:$D, products!$A:$A,0))</f>
        <v>0.5</v>
      </c>
      <c r="L459" s="8">
        <f>INDEX(products!E:E, MATCH($D:$D, products!$A:$A,0))</f>
        <v>9.51</v>
      </c>
      <c r="M459" s="8">
        <f t="shared" si="14"/>
        <v>47.55</v>
      </c>
      <c r="N459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59" t="str">
        <f t="shared" si="15"/>
        <v>Light</v>
      </c>
    </row>
    <row r="460" spans="1:15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INDEX(Table1[Customer Name], MATCH(OrdersData[[#This Row],[Customer ID]], Table1[Customer ID],0))</f>
        <v>Rodolfo Willoway</v>
      </c>
      <c r="G460" s="2" t="str">
        <f>IF(INDEX(Table1[Email], MATCH(OrdersData[[#This Row],[Customer ID]], Table1[Customer ID],0))=0,"",INDEX(Table1[Email], MATCH(OrdersData[[#This Row],[Customer ID]], Table1[Customer ID],0)))</f>
        <v>rwillowaycq@admin.ch</v>
      </c>
      <c r="H460" s="2" t="str">
        <f>INDEX(Table1[Country], MATCH(OrdersData[[#This Row],[Customer ID]], Table1[Customer ID],0))</f>
        <v>United States</v>
      </c>
      <c r="I460" t="str">
        <f>INDEX(products!B:B, MATCH($D:$D, products!$A:$A,0))</f>
        <v>Ara</v>
      </c>
      <c r="J460" t="str">
        <f>INDEX(products!C:C, MATCH($D:$D, products!$A:$A,0))</f>
        <v>M</v>
      </c>
      <c r="K460" s="6">
        <f>INDEX(products!D:D, MATCH($D:$D, products!$A:$A,0))</f>
        <v>1</v>
      </c>
      <c r="L460" s="8">
        <f>INDEX(products!E:E, MATCH($D:$D, products!$A:$A,0))</f>
        <v>11.25</v>
      </c>
      <c r="M460" s="8">
        <f t="shared" si="14"/>
        <v>45</v>
      </c>
      <c r="N460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460" t="str">
        <f t="shared" si="15"/>
        <v>Medium</v>
      </c>
    </row>
    <row r="461" spans="1:15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INDEX(Table1[Customer Name], MATCH(OrdersData[[#This Row],[Customer ID]], Table1[Customer ID],0))</f>
        <v>Alvis Elwin</v>
      </c>
      <c r="G461" s="2" t="str">
        <f>IF(INDEX(Table1[Email], MATCH(OrdersData[[#This Row],[Customer ID]], Table1[Customer ID],0))=0,"",INDEX(Table1[Email], MATCH(OrdersData[[#This Row],[Customer ID]], Table1[Customer ID],0)))</f>
        <v>aelwincr@privacy.gov.au</v>
      </c>
      <c r="H461" s="2" t="str">
        <f>INDEX(Table1[Country], MATCH(OrdersData[[#This Row],[Customer ID]], Table1[Customer ID],0))</f>
        <v>United States</v>
      </c>
      <c r="I461" t="str">
        <f>INDEX(products!B:B, MATCH($D:$D, products!$A:$A,0))</f>
        <v>Lib</v>
      </c>
      <c r="J461" t="str">
        <f>INDEX(products!C:C, MATCH($D:$D, products!$A:$A,0))</f>
        <v>L</v>
      </c>
      <c r="K461" s="6">
        <f>INDEX(products!D:D, MATCH($D:$D, products!$A:$A,0))</f>
        <v>0.2</v>
      </c>
      <c r="L461" s="8">
        <f>INDEX(products!E:E, MATCH($D:$D, products!$A:$A,0))</f>
        <v>4.7549999999999999</v>
      </c>
      <c r="M461" s="8">
        <f t="shared" si="14"/>
        <v>23.774999999999999</v>
      </c>
      <c r="N461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61" t="str">
        <f t="shared" si="15"/>
        <v>Light</v>
      </c>
    </row>
    <row r="462" spans="1:15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INDEX(Table1[Customer Name], MATCH(OrdersData[[#This Row],[Customer ID]], Table1[Customer ID],0))</f>
        <v>Araldo Bilbrook</v>
      </c>
      <c r="G462" s="2" t="str">
        <f>IF(INDEX(Table1[Email], MATCH(OrdersData[[#This Row],[Customer ID]], Table1[Customer ID],0))=0,"",INDEX(Table1[Email], MATCH(OrdersData[[#This Row],[Customer ID]], Table1[Customer ID],0)))</f>
        <v>abilbrookcs@booking.com</v>
      </c>
      <c r="H462" s="2" t="str">
        <f>INDEX(Table1[Country], MATCH(OrdersData[[#This Row],[Customer ID]], Table1[Customer ID],0))</f>
        <v>Ireland</v>
      </c>
      <c r="I462" t="str">
        <f>INDEX(products!B:B, MATCH($D:$D, products!$A:$A,0))</f>
        <v>Rob</v>
      </c>
      <c r="J462" t="str">
        <f>INDEX(products!C:C, MATCH($D:$D, products!$A:$A,0))</f>
        <v>D</v>
      </c>
      <c r="K462" s="6">
        <f>INDEX(products!D:D, MATCH($D:$D, products!$A:$A,0))</f>
        <v>0.5</v>
      </c>
      <c r="L462" s="8">
        <f>INDEX(products!E:E, MATCH($D:$D, products!$A:$A,0))</f>
        <v>5.3699999999999992</v>
      </c>
      <c r="M462" s="8">
        <f t="shared" si="14"/>
        <v>16.11</v>
      </c>
      <c r="N462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462" t="str">
        <f t="shared" si="15"/>
        <v>Dark</v>
      </c>
    </row>
    <row r="463" spans="1:15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INDEX(Table1[Customer Name], MATCH(OrdersData[[#This Row],[Customer ID]], Table1[Customer ID],0))</f>
        <v>Ransell McKall</v>
      </c>
      <c r="G463" s="2" t="str">
        <f>IF(INDEX(Table1[Email], MATCH(OrdersData[[#This Row],[Customer ID]], Table1[Customer ID],0))=0,"",INDEX(Table1[Email], MATCH(OrdersData[[#This Row],[Customer ID]], Table1[Customer ID],0)))</f>
        <v>rmckallct@sakura.ne.jp</v>
      </c>
      <c r="H463" s="2" t="str">
        <f>INDEX(Table1[Country], MATCH(OrdersData[[#This Row],[Customer ID]], Table1[Customer ID],0))</f>
        <v>United Kingdom</v>
      </c>
      <c r="I463" t="str">
        <f>INDEX(products!B:B, MATCH($D:$D, products!$A:$A,0))</f>
        <v>Rob</v>
      </c>
      <c r="J463" t="str">
        <f>INDEX(products!C:C, MATCH($D:$D, products!$A:$A,0))</f>
        <v>D</v>
      </c>
      <c r="K463" s="6">
        <f>INDEX(products!D:D, MATCH($D:$D, products!$A:$A,0))</f>
        <v>0.2</v>
      </c>
      <c r="L463" s="8">
        <f>INDEX(products!E:E, MATCH($D:$D, products!$A:$A,0))</f>
        <v>2.6849999999999996</v>
      </c>
      <c r="M463" s="8">
        <f t="shared" si="14"/>
        <v>10.739999999999998</v>
      </c>
      <c r="N463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463" t="str">
        <f t="shared" si="15"/>
        <v>Dark</v>
      </c>
    </row>
    <row r="464" spans="1:15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INDEX(Table1[Customer Name], MATCH(OrdersData[[#This Row],[Customer ID]], Table1[Customer ID],0))</f>
        <v>Borg Daile</v>
      </c>
      <c r="G464" s="2" t="str">
        <f>IF(INDEX(Table1[Email], MATCH(OrdersData[[#This Row],[Customer ID]], Table1[Customer ID],0))=0,"",INDEX(Table1[Email], MATCH(OrdersData[[#This Row],[Customer ID]], Table1[Customer ID],0)))</f>
        <v>bdailecu@vistaprint.com</v>
      </c>
      <c r="H464" s="2" t="str">
        <f>INDEX(Table1[Country], MATCH(OrdersData[[#This Row],[Customer ID]], Table1[Customer ID],0))</f>
        <v>United States</v>
      </c>
      <c r="I464" t="str">
        <f>INDEX(products!B:B, MATCH($D:$D, products!$A:$A,0))</f>
        <v>Ara</v>
      </c>
      <c r="J464" t="str">
        <f>INDEX(products!C:C, MATCH($D:$D, products!$A:$A,0))</f>
        <v>D</v>
      </c>
      <c r="K464" s="6">
        <f>INDEX(products!D:D, MATCH($D:$D, products!$A:$A,0))</f>
        <v>1</v>
      </c>
      <c r="L464" s="8">
        <f>INDEX(products!E:E, MATCH($D:$D, products!$A:$A,0))</f>
        <v>9.9499999999999993</v>
      </c>
      <c r="M464" s="8">
        <f t="shared" si="14"/>
        <v>49.75</v>
      </c>
      <c r="N464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464" t="str">
        <f t="shared" si="15"/>
        <v>Dark</v>
      </c>
    </row>
    <row r="465" spans="1:15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INDEX(Table1[Customer Name], MATCH(OrdersData[[#This Row],[Customer ID]], Table1[Customer ID],0))</f>
        <v>Adolphe Treherne</v>
      </c>
      <c r="G465" s="2" t="str">
        <f>IF(INDEX(Table1[Email], MATCH(OrdersData[[#This Row],[Customer ID]], Table1[Customer ID],0))=0,"",INDEX(Table1[Email], MATCH(OrdersData[[#This Row],[Customer ID]], Table1[Customer ID],0)))</f>
        <v>atrehernecv@state.tx.us</v>
      </c>
      <c r="H465" s="2" t="str">
        <f>INDEX(Table1[Country], MATCH(OrdersData[[#This Row],[Customer ID]], Table1[Customer ID],0))</f>
        <v>Ireland</v>
      </c>
      <c r="I465" t="str">
        <f>INDEX(products!B:B, MATCH($D:$D, products!$A:$A,0))</f>
        <v>Exc</v>
      </c>
      <c r="J465" t="str">
        <f>INDEX(products!C:C, MATCH($D:$D, products!$A:$A,0))</f>
        <v>M</v>
      </c>
      <c r="K465" s="6">
        <f>INDEX(products!D:D, MATCH($D:$D, products!$A:$A,0))</f>
        <v>1</v>
      </c>
      <c r="L465" s="8">
        <f>INDEX(products!E:E, MATCH($D:$D, products!$A:$A,0))</f>
        <v>13.75</v>
      </c>
      <c r="M465" s="8">
        <f t="shared" si="14"/>
        <v>27.5</v>
      </c>
      <c r="N465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465" t="str">
        <f t="shared" si="15"/>
        <v>Medium</v>
      </c>
    </row>
    <row r="466" spans="1:15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INDEX(Table1[Customer Name], MATCH(OrdersData[[#This Row],[Customer ID]], Table1[Customer ID],0))</f>
        <v>Annetta Brentnall</v>
      </c>
      <c r="G466" s="2" t="str">
        <f>IF(INDEX(Table1[Email], MATCH(OrdersData[[#This Row],[Customer ID]], Table1[Customer ID],0))=0,"",INDEX(Table1[Email], MATCH(OrdersData[[#This Row],[Customer ID]], Table1[Customer ID],0)))</f>
        <v>abrentnallcw@biglobe.ne.jp</v>
      </c>
      <c r="H466" s="2" t="str">
        <f>INDEX(Table1[Country], MATCH(OrdersData[[#This Row],[Customer ID]], Table1[Customer ID],0))</f>
        <v>United Kingdom</v>
      </c>
      <c r="I466" t="str">
        <f>INDEX(products!B:B, MATCH($D:$D, products!$A:$A,0))</f>
        <v>Lib</v>
      </c>
      <c r="J466" t="str">
        <f>INDEX(products!C:C, MATCH($D:$D, products!$A:$A,0))</f>
        <v>D</v>
      </c>
      <c r="K466" s="6">
        <f>INDEX(products!D:D, MATCH($D:$D, products!$A:$A,0))</f>
        <v>2.5</v>
      </c>
      <c r="L466" s="8">
        <f>INDEX(products!E:E, MATCH($D:$D, products!$A:$A,0))</f>
        <v>29.784999999999997</v>
      </c>
      <c r="M466" s="8">
        <f t="shared" si="14"/>
        <v>119.13999999999999</v>
      </c>
      <c r="N466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66" t="str">
        <f t="shared" si="15"/>
        <v>Dark</v>
      </c>
    </row>
    <row r="467" spans="1:15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INDEX(Table1[Customer Name], MATCH(OrdersData[[#This Row],[Customer ID]], Table1[Customer ID],0))</f>
        <v>Dick Drinkall</v>
      </c>
      <c r="G467" s="2" t="str">
        <f>IF(INDEX(Table1[Email], MATCH(OrdersData[[#This Row],[Customer ID]], Table1[Customer ID],0))=0,"",INDEX(Table1[Email], MATCH(OrdersData[[#This Row],[Customer ID]], Table1[Customer ID],0)))</f>
        <v>ddrinkallcx@psu.edu</v>
      </c>
      <c r="H467" s="2" t="str">
        <f>INDEX(Table1[Country], MATCH(OrdersData[[#This Row],[Customer ID]], Table1[Customer ID],0))</f>
        <v>United States</v>
      </c>
      <c r="I467" t="str">
        <f>INDEX(products!B:B, MATCH($D:$D, products!$A:$A,0))</f>
        <v>Rob</v>
      </c>
      <c r="J467" t="str">
        <f>INDEX(products!C:C, MATCH($D:$D, products!$A:$A,0))</f>
        <v>D</v>
      </c>
      <c r="K467" s="6">
        <f>INDEX(products!D:D, MATCH($D:$D, products!$A:$A,0))</f>
        <v>2.5</v>
      </c>
      <c r="L467" s="8">
        <f>INDEX(products!E:E, MATCH($D:$D, products!$A:$A,0))</f>
        <v>20.584999999999997</v>
      </c>
      <c r="M467" s="8">
        <f t="shared" si="14"/>
        <v>20.584999999999997</v>
      </c>
      <c r="N467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467" t="str">
        <f t="shared" si="15"/>
        <v>Dark</v>
      </c>
    </row>
    <row r="468" spans="1:15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INDEX(Table1[Customer Name], MATCH(OrdersData[[#This Row],[Customer ID]], Table1[Customer ID],0))</f>
        <v>Dagny Kornel</v>
      </c>
      <c r="G468" s="2" t="str">
        <f>IF(INDEX(Table1[Email], MATCH(OrdersData[[#This Row],[Customer ID]], Table1[Customer ID],0))=0,"",INDEX(Table1[Email], MATCH(OrdersData[[#This Row],[Customer ID]], Table1[Customer ID],0)))</f>
        <v>dkornelcy@cyberchimps.com</v>
      </c>
      <c r="H468" s="2" t="str">
        <f>INDEX(Table1[Country], MATCH(OrdersData[[#This Row],[Customer ID]], Table1[Customer ID],0))</f>
        <v>United States</v>
      </c>
      <c r="I468" t="str">
        <f>INDEX(products!B:B, MATCH($D:$D, products!$A:$A,0))</f>
        <v>Ara</v>
      </c>
      <c r="J468" t="str">
        <f>INDEX(products!C:C, MATCH($D:$D, products!$A:$A,0))</f>
        <v>D</v>
      </c>
      <c r="K468" s="6">
        <f>INDEX(products!D:D, MATCH($D:$D, products!$A:$A,0))</f>
        <v>0.2</v>
      </c>
      <c r="L468" s="8">
        <f>INDEX(products!E:E, MATCH($D:$D, products!$A:$A,0))</f>
        <v>2.9849999999999999</v>
      </c>
      <c r="M468" s="8">
        <f t="shared" si="14"/>
        <v>8.9550000000000001</v>
      </c>
      <c r="N468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468" t="str">
        <f t="shared" si="15"/>
        <v>Dark</v>
      </c>
    </row>
    <row r="469" spans="1:15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INDEX(Table1[Customer Name], MATCH(OrdersData[[#This Row],[Customer ID]], Table1[Customer ID],0))</f>
        <v>Rhona Lequeux</v>
      </c>
      <c r="G469" s="2" t="str">
        <f>IF(INDEX(Table1[Email], MATCH(OrdersData[[#This Row],[Customer ID]], Table1[Customer ID],0))=0,"",INDEX(Table1[Email], MATCH(OrdersData[[#This Row],[Customer ID]], Table1[Customer ID],0)))</f>
        <v>rlequeuxcz@newyorker.com</v>
      </c>
      <c r="H469" s="2" t="str">
        <f>INDEX(Table1[Country], MATCH(OrdersData[[#This Row],[Customer ID]], Table1[Customer ID],0))</f>
        <v>United States</v>
      </c>
      <c r="I469" t="str">
        <f>INDEX(products!B:B, MATCH($D:$D, products!$A:$A,0))</f>
        <v>Ara</v>
      </c>
      <c r="J469" t="str">
        <f>INDEX(products!C:C, MATCH($D:$D, products!$A:$A,0))</f>
        <v>D</v>
      </c>
      <c r="K469" s="6">
        <f>INDEX(products!D:D, MATCH($D:$D, products!$A:$A,0))</f>
        <v>0.5</v>
      </c>
      <c r="L469" s="8">
        <f>INDEX(products!E:E, MATCH($D:$D, products!$A:$A,0))</f>
        <v>5.97</v>
      </c>
      <c r="M469" s="8">
        <f t="shared" si="14"/>
        <v>5.97</v>
      </c>
      <c r="N469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469" t="str">
        <f t="shared" si="15"/>
        <v>Dark</v>
      </c>
    </row>
    <row r="470" spans="1:15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INDEX(Table1[Customer Name], MATCH(OrdersData[[#This Row],[Customer ID]], Table1[Customer ID],0))</f>
        <v>Julius Mccaull</v>
      </c>
      <c r="G470" s="2" t="str">
        <f>IF(INDEX(Table1[Email], MATCH(OrdersData[[#This Row],[Customer ID]], Table1[Customer ID],0))=0,"",INDEX(Table1[Email], MATCH(OrdersData[[#This Row],[Customer ID]], Table1[Customer ID],0)))</f>
        <v>jmccaulld0@parallels.com</v>
      </c>
      <c r="H470" s="2" t="str">
        <f>INDEX(Table1[Country], MATCH(OrdersData[[#This Row],[Customer ID]], Table1[Customer ID],0))</f>
        <v>United States</v>
      </c>
      <c r="I470" t="str">
        <f>INDEX(products!B:B, MATCH($D:$D, products!$A:$A,0))</f>
        <v>Exc</v>
      </c>
      <c r="J470" t="str">
        <f>INDEX(products!C:C, MATCH($D:$D, products!$A:$A,0))</f>
        <v>M</v>
      </c>
      <c r="K470" s="6">
        <f>INDEX(products!D:D, MATCH($D:$D, products!$A:$A,0))</f>
        <v>1</v>
      </c>
      <c r="L470" s="8">
        <f>INDEX(products!E:E, MATCH($D:$D, products!$A:$A,0))</f>
        <v>13.75</v>
      </c>
      <c r="M470" s="8">
        <f t="shared" si="14"/>
        <v>41.25</v>
      </c>
      <c r="N470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470" t="str">
        <f t="shared" si="15"/>
        <v>Medium</v>
      </c>
    </row>
    <row r="471" spans="1:15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INDEX(Table1[Customer Name], MATCH(OrdersData[[#This Row],[Customer ID]], Table1[Customer ID],0))</f>
        <v>Ailey Brash</v>
      </c>
      <c r="G471" s="2" t="str">
        <f>IF(INDEX(Table1[Email], MATCH(OrdersData[[#This Row],[Customer ID]], Table1[Customer ID],0))=0,"",INDEX(Table1[Email], MATCH(OrdersData[[#This Row],[Customer ID]], Table1[Customer ID],0)))</f>
        <v>abrashda@plala.or.jp</v>
      </c>
      <c r="H471" s="2" t="str">
        <f>INDEX(Table1[Country], MATCH(OrdersData[[#This Row],[Customer ID]], Table1[Customer ID],0))</f>
        <v>United States</v>
      </c>
      <c r="I471" t="str">
        <f>INDEX(products!B:B, MATCH($D:$D, products!$A:$A,0))</f>
        <v>Exc</v>
      </c>
      <c r="J471" t="str">
        <f>INDEX(products!C:C, MATCH($D:$D, products!$A:$A,0))</f>
        <v>L</v>
      </c>
      <c r="K471" s="6">
        <f>INDEX(products!D:D, MATCH($D:$D, products!$A:$A,0))</f>
        <v>0.2</v>
      </c>
      <c r="L471" s="8">
        <f>INDEX(products!E:E, MATCH($D:$D, products!$A:$A,0))</f>
        <v>4.4550000000000001</v>
      </c>
      <c r="M471" s="8">
        <f t="shared" si="14"/>
        <v>22.274999999999999</v>
      </c>
      <c r="N471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471" t="str">
        <f t="shared" si="15"/>
        <v>Light</v>
      </c>
    </row>
    <row r="472" spans="1:15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INDEX(Table1[Customer Name], MATCH(OrdersData[[#This Row],[Customer ID]], Table1[Customer ID],0))</f>
        <v>Alberto Hutchinson</v>
      </c>
      <c r="G472" s="2" t="str">
        <f>IF(INDEX(Table1[Email], MATCH(OrdersData[[#This Row],[Customer ID]], Table1[Customer ID],0))=0,"",INDEX(Table1[Email], MATCH(OrdersData[[#This Row],[Customer ID]], Table1[Customer ID],0)))</f>
        <v>ahutchinsond2@imgur.com</v>
      </c>
      <c r="H472" s="2" t="str">
        <f>INDEX(Table1[Country], MATCH(OrdersData[[#This Row],[Customer ID]], Table1[Customer ID],0))</f>
        <v>United States</v>
      </c>
      <c r="I472" t="str">
        <f>INDEX(products!B:B, MATCH($D:$D, products!$A:$A,0))</f>
        <v>Ara</v>
      </c>
      <c r="J472" t="str">
        <f>INDEX(products!C:C, MATCH($D:$D, products!$A:$A,0))</f>
        <v>M</v>
      </c>
      <c r="K472" s="6">
        <f>INDEX(products!D:D, MATCH($D:$D, products!$A:$A,0))</f>
        <v>0.5</v>
      </c>
      <c r="L472" s="8">
        <f>INDEX(products!E:E, MATCH($D:$D, products!$A:$A,0))</f>
        <v>6.75</v>
      </c>
      <c r="M472" s="8">
        <f t="shared" si="14"/>
        <v>6.75</v>
      </c>
      <c r="N472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472" t="str">
        <f t="shared" si="15"/>
        <v>Medium</v>
      </c>
    </row>
    <row r="473" spans="1:15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INDEX(Table1[Customer Name], MATCH(OrdersData[[#This Row],[Customer ID]], Table1[Customer ID],0))</f>
        <v>Lamond Gheeraert</v>
      </c>
      <c r="G473" s="2" t="str">
        <f>IF(INDEX(Table1[Email], MATCH(OrdersData[[#This Row],[Customer ID]], Table1[Customer ID],0))=0,"",INDEX(Table1[Email], MATCH(OrdersData[[#This Row],[Customer ID]], Table1[Customer ID],0)))</f>
        <v/>
      </c>
      <c r="H473" s="2" t="str">
        <f>INDEX(Table1[Country], MATCH(OrdersData[[#This Row],[Customer ID]], Table1[Customer ID],0))</f>
        <v>United States</v>
      </c>
      <c r="I473" t="str">
        <f>INDEX(products!B:B, MATCH($D:$D, products!$A:$A,0))</f>
        <v>Lib</v>
      </c>
      <c r="J473" t="str">
        <f>INDEX(products!C:C, MATCH($D:$D, products!$A:$A,0))</f>
        <v>M</v>
      </c>
      <c r="K473" s="6">
        <f>INDEX(products!D:D, MATCH($D:$D, products!$A:$A,0))</f>
        <v>2.5</v>
      </c>
      <c r="L473" s="8">
        <f>INDEX(products!E:E, MATCH($D:$D, products!$A:$A,0))</f>
        <v>33.464999999999996</v>
      </c>
      <c r="M473" s="8">
        <f t="shared" si="14"/>
        <v>133.85999999999999</v>
      </c>
      <c r="N473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73" t="str">
        <f t="shared" si="15"/>
        <v>Medium</v>
      </c>
    </row>
    <row r="474" spans="1:15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INDEX(Table1[Customer Name], MATCH(OrdersData[[#This Row],[Customer ID]], Table1[Customer ID],0))</f>
        <v>Roxine Drivers</v>
      </c>
      <c r="G474" s="2" t="str">
        <f>IF(INDEX(Table1[Email], MATCH(OrdersData[[#This Row],[Customer ID]], Table1[Customer ID],0))=0,"",INDEX(Table1[Email], MATCH(OrdersData[[#This Row],[Customer ID]], Table1[Customer ID],0)))</f>
        <v>rdriversd4@hexun.com</v>
      </c>
      <c r="H474" s="2" t="str">
        <f>INDEX(Table1[Country], MATCH(OrdersData[[#This Row],[Customer ID]], Table1[Customer ID],0))</f>
        <v>United States</v>
      </c>
      <c r="I474" t="str">
        <f>INDEX(products!B:B, MATCH($D:$D, products!$A:$A,0))</f>
        <v>Ara</v>
      </c>
      <c r="J474" t="str">
        <f>INDEX(products!C:C, MATCH($D:$D, products!$A:$A,0))</f>
        <v>D</v>
      </c>
      <c r="K474" s="6">
        <f>INDEX(products!D:D, MATCH($D:$D, products!$A:$A,0))</f>
        <v>0.2</v>
      </c>
      <c r="L474" s="8">
        <f>INDEX(products!E:E, MATCH($D:$D, products!$A:$A,0))</f>
        <v>2.9849999999999999</v>
      </c>
      <c r="M474" s="8">
        <f t="shared" si="14"/>
        <v>5.97</v>
      </c>
      <c r="N474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474" t="str">
        <f t="shared" si="15"/>
        <v>Dark</v>
      </c>
    </row>
    <row r="475" spans="1:15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INDEX(Table1[Customer Name], MATCH(OrdersData[[#This Row],[Customer ID]], Table1[Customer ID],0))</f>
        <v>Heloise Zeal</v>
      </c>
      <c r="G475" s="2" t="str">
        <f>IF(INDEX(Table1[Email], MATCH(OrdersData[[#This Row],[Customer ID]], Table1[Customer ID],0))=0,"",INDEX(Table1[Email], MATCH(OrdersData[[#This Row],[Customer ID]], Table1[Customer ID],0)))</f>
        <v>hzeald5@google.de</v>
      </c>
      <c r="H475" s="2" t="str">
        <f>INDEX(Table1[Country], MATCH(OrdersData[[#This Row],[Customer ID]], Table1[Customer ID],0))</f>
        <v>United States</v>
      </c>
      <c r="I475" t="str">
        <f>INDEX(products!B:B, MATCH($D:$D, products!$A:$A,0))</f>
        <v>Ara</v>
      </c>
      <c r="J475" t="str">
        <f>INDEX(products!C:C, MATCH($D:$D, products!$A:$A,0))</f>
        <v>L</v>
      </c>
      <c r="K475" s="6">
        <f>INDEX(products!D:D, MATCH($D:$D, products!$A:$A,0))</f>
        <v>1</v>
      </c>
      <c r="L475" s="8">
        <f>INDEX(products!E:E, MATCH($D:$D, products!$A:$A,0))</f>
        <v>12.95</v>
      </c>
      <c r="M475" s="8">
        <f t="shared" si="14"/>
        <v>25.9</v>
      </c>
      <c r="N475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475" t="str">
        <f t="shared" si="15"/>
        <v>Light</v>
      </c>
    </row>
    <row r="476" spans="1:15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INDEX(Table1[Customer Name], MATCH(OrdersData[[#This Row],[Customer ID]], Table1[Customer ID],0))</f>
        <v>Granger Smallcombe</v>
      </c>
      <c r="G476" s="2" t="str">
        <f>IF(INDEX(Table1[Email], MATCH(OrdersData[[#This Row],[Customer ID]], Table1[Customer ID],0))=0,"",INDEX(Table1[Email], MATCH(OrdersData[[#This Row],[Customer ID]], Table1[Customer ID],0)))</f>
        <v>gsmallcombed6@ucla.edu</v>
      </c>
      <c r="H476" s="2" t="str">
        <f>INDEX(Table1[Country], MATCH(OrdersData[[#This Row],[Customer ID]], Table1[Customer ID],0))</f>
        <v>Ireland</v>
      </c>
      <c r="I476" t="str">
        <f>INDEX(products!B:B, MATCH($D:$D, products!$A:$A,0))</f>
        <v>Exc</v>
      </c>
      <c r="J476" t="str">
        <f>INDEX(products!C:C, MATCH($D:$D, products!$A:$A,0))</f>
        <v>M</v>
      </c>
      <c r="K476" s="6">
        <f>INDEX(products!D:D, MATCH($D:$D, products!$A:$A,0))</f>
        <v>2.5</v>
      </c>
      <c r="L476" s="8">
        <f>INDEX(products!E:E, MATCH($D:$D, products!$A:$A,0))</f>
        <v>31.624999999999996</v>
      </c>
      <c r="M476" s="8">
        <f t="shared" si="14"/>
        <v>31.624999999999996</v>
      </c>
      <c r="N476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476" t="str">
        <f t="shared" si="15"/>
        <v>Medium</v>
      </c>
    </row>
    <row r="477" spans="1:15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INDEX(Table1[Customer Name], MATCH(OrdersData[[#This Row],[Customer ID]], Table1[Customer ID],0))</f>
        <v>Daryn Dibley</v>
      </c>
      <c r="G477" s="2" t="str">
        <f>IF(INDEX(Table1[Email], MATCH(OrdersData[[#This Row],[Customer ID]], Table1[Customer ID],0))=0,"",INDEX(Table1[Email], MATCH(OrdersData[[#This Row],[Customer ID]], Table1[Customer ID],0)))</f>
        <v>ddibleyd7@feedburner.com</v>
      </c>
      <c r="H477" s="2" t="str">
        <f>INDEX(Table1[Country], MATCH(OrdersData[[#This Row],[Customer ID]], Table1[Customer ID],0))</f>
        <v>United States</v>
      </c>
      <c r="I477" t="str">
        <f>INDEX(products!B:B, MATCH($D:$D, products!$A:$A,0))</f>
        <v>Lib</v>
      </c>
      <c r="J477" t="str">
        <f>INDEX(products!C:C, MATCH($D:$D, products!$A:$A,0))</f>
        <v>M</v>
      </c>
      <c r="K477" s="6">
        <f>INDEX(products!D:D, MATCH($D:$D, products!$A:$A,0))</f>
        <v>0.2</v>
      </c>
      <c r="L477" s="8">
        <f>INDEX(products!E:E, MATCH($D:$D, products!$A:$A,0))</f>
        <v>4.3650000000000002</v>
      </c>
      <c r="M477" s="8">
        <f t="shared" si="14"/>
        <v>8.73</v>
      </c>
      <c r="N477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77" t="str">
        <f t="shared" si="15"/>
        <v>Medium</v>
      </c>
    </row>
    <row r="478" spans="1:15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INDEX(Table1[Customer Name], MATCH(OrdersData[[#This Row],[Customer ID]], Table1[Customer ID],0))</f>
        <v>Gardy Dimitriou</v>
      </c>
      <c r="G478" s="2" t="str">
        <f>IF(INDEX(Table1[Email], MATCH(OrdersData[[#This Row],[Customer ID]], Table1[Customer ID],0))=0,"",INDEX(Table1[Email], MATCH(OrdersData[[#This Row],[Customer ID]], Table1[Customer ID],0)))</f>
        <v>gdimitrioud8@chronoengine.com</v>
      </c>
      <c r="H478" s="2" t="str">
        <f>INDEX(Table1[Country], MATCH(OrdersData[[#This Row],[Customer ID]], Table1[Customer ID],0))</f>
        <v>United States</v>
      </c>
      <c r="I478" t="str">
        <f>INDEX(products!B:B, MATCH($D:$D, products!$A:$A,0))</f>
        <v>Exc</v>
      </c>
      <c r="J478" t="str">
        <f>INDEX(products!C:C, MATCH($D:$D, products!$A:$A,0))</f>
        <v>L</v>
      </c>
      <c r="K478" s="6">
        <f>INDEX(products!D:D, MATCH($D:$D, products!$A:$A,0))</f>
        <v>0.2</v>
      </c>
      <c r="L478" s="8">
        <f>INDEX(products!E:E, MATCH($D:$D, products!$A:$A,0))</f>
        <v>4.4550000000000001</v>
      </c>
      <c r="M478" s="8">
        <f t="shared" si="14"/>
        <v>26.73</v>
      </c>
      <c r="N478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478" t="str">
        <f t="shared" si="15"/>
        <v>Light</v>
      </c>
    </row>
    <row r="479" spans="1:15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INDEX(Table1[Customer Name], MATCH(OrdersData[[#This Row],[Customer ID]], Table1[Customer ID],0))</f>
        <v>Fanny Flanagan</v>
      </c>
      <c r="G479" s="2" t="str">
        <f>IF(INDEX(Table1[Email], MATCH(OrdersData[[#This Row],[Customer ID]], Table1[Customer ID],0))=0,"",INDEX(Table1[Email], MATCH(OrdersData[[#This Row],[Customer ID]], Table1[Customer ID],0)))</f>
        <v>fflanagand9@woothemes.com</v>
      </c>
      <c r="H479" s="2" t="str">
        <f>INDEX(Table1[Country], MATCH(OrdersData[[#This Row],[Customer ID]], Table1[Customer ID],0))</f>
        <v>United States</v>
      </c>
      <c r="I479" t="str">
        <f>INDEX(products!B:B, MATCH($D:$D, products!$A:$A,0))</f>
        <v>Lib</v>
      </c>
      <c r="J479" t="str">
        <f>INDEX(products!C:C, MATCH($D:$D, products!$A:$A,0))</f>
        <v>M</v>
      </c>
      <c r="K479" s="6">
        <f>INDEX(products!D:D, MATCH($D:$D, products!$A:$A,0))</f>
        <v>0.2</v>
      </c>
      <c r="L479" s="8">
        <f>INDEX(products!E:E, MATCH($D:$D, products!$A:$A,0))</f>
        <v>4.3650000000000002</v>
      </c>
      <c r="M479" s="8">
        <f t="shared" si="14"/>
        <v>26.19</v>
      </c>
      <c r="N479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79" t="str">
        <f t="shared" si="15"/>
        <v>Medium</v>
      </c>
    </row>
    <row r="480" spans="1:15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INDEX(Table1[Customer Name], MATCH(OrdersData[[#This Row],[Customer ID]], Table1[Customer ID],0))</f>
        <v>Ailey Brash</v>
      </c>
      <c r="G480" s="2" t="str">
        <f>IF(INDEX(Table1[Email], MATCH(OrdersData[[#This Row],[Customer ID]], Table1[Customer ID],0))=0,"",INDEX(Table1[Email], MATCH(OrdersData[[#This Row],[Customer ID]], Table1[Customer ID],0)))</f>
        <v>abrashda@plala.or.jp</v>
      </c>
      <c r="H480" s="2" t="str">
        <f>INDEX(Table1[Country], MATCH(OrdersData[[#This Row],[Customer ID]], Table1[Customer ID],0))</f>
        <v>United States</v>
      </c>
      <c r="I480" t="str">
        <f>INDEX(products!B:B, MATCH($D:$D, products!$A:$A,0))</f>
        <v>Rob</v>
      </c>
      <c r="J480" t="str">
        <f>INDEX(products!C:C, MATCH($D:$D, products!$A:$A,0))</f>
        <v>D</v>
      </c>
      <c r="K480" s="6">
        <f>INDEX(products!D:D, MATCH($D:$D, products!$A:$A,0))</f>
        <v>1</v>
      </c>
      <c r="L480" s="8">
        <f>INDEX(products!E:E, MATCH($D:$D, products!$A:$A,0))</f>
        <v>8.9499999999999993</v>
      </c>
      <c r="M480" s="8">
        <f t="shared" si="14"/>
        <v>53.699999999999996</v>
      </c>
      <c r="N480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480" t="str">
        <f t="shared" si="15"/>
        <v>Dark</v>
      </c>
    </row>
    <row r="481" spans="1:15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INDEX(Table1[Customer Name], MATCH(OrdersData[[#This Row],[Customer ID]], Table1[Customer ID],0))</f>
        <v>Ailey Brash</v>
      </c>
      <c r="G481" s="2" t="str">
        <f>IF(INDEX(Table1[Email], MATCH(OrdersData[[#This Row],[Customer ID]], Table1[Customer ID],0))=0,"",INDEX(Table1[Email], MATCH(OrdersData[[#This Row],[Customer ID]], Table1[Customer ID],0)))</f>
        <v>abrashda@plala.or.jp</v>
      </c>
      <c r="H481" s="2" t="str">
        <f>INDEX(Table1[Country], MATCH(OrdersData[[#This Row],[Customer ID]], Table1[Customer ID],0))</f>
        <v>United States</v>
      </c>
      <c r="I481" t="str">
        <f>INDEX(products!B:B, MATCH($D:$D, products!$A:$A,0))</f>
        <v>Exc</v>
      </c>
      <c r="J481" t="str">
        <f>INDEX(products!C:C, MATCH($D:$D, products!$A:$A,0))</f>
        <v>M</v>
      </c>
      <c r="K481" s="6">
        <f>INDEX(products!D:D, MATCH($D:$D, products!$A:$A,0))</f>
        <v>2.5</v>
      </c>
      <c r="L481" s="8">
        <f>INDEX(products!E:E, MATCH($D:$D, products!$A:$A,0))</f>
        <v>31.624999999999996</v>
      </c>
      <c r="M481" s="8">
        <f t="shared" si="14"/>
        <v>126.49999999999999</v>
      </c>
      <c r="N481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481" t="str">
        <f t="shared" si="15"/>
        <v>Medium</v>
      </c>
    </row>
    <row r="482" spans="1:15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INDEX(Table1[Customer Name], MATCH(OrdersData[[#This Row],[Customer ID]], Table1[Customer ID],0))</f>
        <v>Ailey Brash</v>
      </c>
      <c r="G482" s="2" t="str">
        <f>IF(INDEX(Table1[Email], MATCH(OrdersData[[#This Row],[Customer ID]], Table1[Customer ID],0))=0,"",INDEX(Table1[Email], MATCH(OrdersData[[#This Row],[Customer ID]], Table1[Customer ID],0)))</f>
        <v>abrashda@plala.or.jp</v>
      </c>
      <c r="H482" s="2" t="str">
        <f>INDEX(Table1[Country], MATCH(OrdersData[[#This Row],[Customer ID]], Table1[Customer ID],0))</f>
        <v>United States</v>
      </c>
      <c r="I482" t="str">
        <f>INDEX(products!B:B, MATCH($D:$D, products!$A:$A,0))</f>
        <v>Exc</v>
      </c>
      <c r="J482" t="str">
        <f>INDEX(products!C:C, MATCH($D:$D, products!$A:$A,0))</f>
        <v>M</v>
      </c>
      <c r="K482" s="6">
        <f>INDEX(products!D:D, MATCH($D:$D, products!$A:$A,0))</f>
        <v>0.2</v>
      </c>
      <c r="L482" s="8">
        <f>INDEX(products!E:E, MATCH($D:$D, products!$A:$A,0))</f>
        <v>4.125</v>
      </c>
      <c r="M482" s="8">
        <f t="shared" si="14"/>
        <v>4.125</v>
      </c>
      <c r="N482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482" t="str">
        <f t="shared" si="15"/>
        <v>Medium</v>
      </c>
    </row>
    <row r="483" spans="1:15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INDEX(Table1[Customer Name], MATCH(OrdersData[[#This Row],[Customer ID]], Table1[Customer ID],0))</f>
        <v>Nanny Izhakov</v>
      </c>
      <c r="G483" s="2" t="str">
        <f>IF(INDEX(Table1[Email], MATCH(OrdersData[[#This Row],[Customer ID]], Table1[Customer ID],0))=0,"",INDEX(Table1[Email], MATCH(OrdersData[[#This Row],[Customer ID]], Table1[Customer ID],0)))</f>
        <v>nizhakovdd@aol.com</v>
      </c>
      <c r="H483" s="2" t="str">
        <f>INDEX(Table1[Country], MATCH(OrdersData[[#This Row],[Customer ID]], Table1[Customer ID],0))</f>
        <v>United Kingdom</v>
      </c>
      <c r="I483" t="str">
        <f>INDEX(products!B:B, MATCH($D:$D, products!$A:$A,0))</f>
        <v>Rob</v>
      </c>
      <c r="J483" t="str">
        <f>INDEX(products!C:C, MATCH($D:$D, products!$A:$A,0))</f>
        <v>L</v>
      </c>
      <c r="K483" s="6">
        <f>INDEX(products!D:D, MATCH($D:$D, products!$A:$A,0))</f>
        <v>1</v>
      </c>
      <c r="L483" s="8">
        <f>INDEX(products!E:E, MATCH($D:$D, products!$A:$A,0))</f>
        <v>11.95</v>
      </c>
      <c r="M483" s="8">
        <f t="shared" si="14"/>
        <v>23.9</v>
      </c>
      <c r="N483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483" t="str">
        <f t="shared" si="15"/>
        <v>Light</v>
      </c>
    </row>
    <row r="484" spans="1:15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INDEX(Table1[Customer Name], MATCH(OrdersData[[#This Row],[Customer ID]], Table1[Customer ID],0))</f>
        <v>Stanly Keets</v>
      </c>
      <c r="G484" s="2" t="str">
        <f>IF(INDEX(Table1[Email], MATCH(OrdersData[[#This Row],[Customer ID]], Table1[Customer ID],0))=0,"",INDEX(Table1[Email], MATCH(OrdersData[[#This Row],[Customer ID]], Table1[Customer ID],0)))</f>
        <v>skeetsde@answers.com</v>
      </c>
      <c r="H484" s="2" t="str">
        <f>INDEX(Table1[Country], MATCH(OrdersData[[#This Row],[Customer ID]], Table1[Customer ID],0))</f>
        <v>United States</v>
      </c>
      <c r="I484" t="str">
        <f>INDEX(products!B:B, MATCH($D:$D, products!$A:$A,0))</f>
        <v>Exc</v>
      </c>
      <c r="J484" t="str">
        <f>INDEX(products!C:C, MATCH($D:$D, products!$A:$A,0))</f>
        <v>D</v>
      </c>
      <c r="K484" s="6">
        <f>INDEX(products!D:D, MATCH($D:$D, products!$A:$A,0))</f>
        <v>2.5</v>
      </c>
      <c r="L484" s="8">
        <f>INDEX(products!E:E, MATCH($D:$D, products!$A:$A,0))</f>
        <v>27.945</v>
      </c>
      <c r="M484" s="8">
        <f t="shared" si="14"/>
        <v>139.72499999999999</v>
      </c>
      <c r="N48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484" t="str">
        <f t="shared" si="15"/>
        <v>Dark</v>
      </c>
    </row>
    <row r="485" spans="1:15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INDEX(Table1[Customer Name], MATCH(OrdersData[[#This Row],[Customer ID]], Table1[Customer ID],0))</f>
        <v>Orion Dyott</v>
      </c>
      <c r="G485" s="2" t="str">
        <f>IF(INDEX(Table1[Email], MATCH(OrdersData[[#This Row],[Customer ID]], Table1[Customer ID],0))=0,"",INDEX(Table1[Email], MATCH(OrdersData[[#This Row],[Customer ID]], Table1[Customer ID],0)))</f>
        <v/>
      </c>
      <c r="H485" s="2" t="str">
        <f>INDEX(Table1[Country], MATCH(OrdersData[[#This Row],[Customer ID]], Table1[Customer ID],0))</f>
        <v>United States</v>
      </c>
      <c r="I485" t="str">
        <f>INDEX(products!B:B, MATCH($D:$D, products!$A:$A,0))</f>
        <v>Lib</v>
      </c>
      <c r="J485" t="str">
        <f>INDEX(products!C:C, MATCH($D:$D, products!$A:$A,0))</f>
        <v>D</v>
      </c>
      <c r="K485" s="6">
        <f>INDEX(products!D:D, MATCH($D:$D, products!$A:$A,0))</f>
        <v>2.5</v>
      </c>
      <c r="L485" s="8">
        <f>INDEX(products!E:E, MATCH($D:$D, products!$A:$A,0))</f>
        <v>29.784999999999997</v>
      </c>
      <c r="M485" s="8">
        <f t="shared" si="14"/>
        <v>59.569999999999993</v>
      </c>
      <c r="N485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85" t="str">
        <f t="shared" si="15"/>
        <v>Dark</v>
      </c>
    </row>
    <row r="486" spans="1:15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INDEX(Table1[Customer Name], MATCH(OrdersData[[#This Row],[Customer ID]], Table1[Customer ID],0))</f>
        <v>Keefer Cake</v>
      </c>
      <c r="G486" s="2" t="str">
        <f>IF(INDEX(Table1[Email], MATCH(OrdersData[[#This Row],[Customer ID]], Table1[Customer ID],0))=0,"",INDEX(Table1[Email], MATCH(OrdersData[[#This Row],[Customer ID]], Table1[Customer ID],0)))</f>
        <v>kcakedg@huffingtonpost.com</v>
      </c>
      <c r="H486" s="2" t="str">
        <f>INDEX(Table1[Country], MATCH(OrdersData[[#This Row],[Customer ID]], Table1[Customer ID],0))</f>
        <v>United States</v>
      </c>
      <c r="I486" t="str">
        <f>INDEX(products!B:B, MATCH($D:$D, products!$A:$A,0))</f>
        <v>Lib</v>
      </c>
      <c r="J486" t="str">
        <f>INDEX(products!C:C, MATCH($D:$D, products!$A:$A,0))</f>
        <v>L</v>
      </c>
      <c r="K486" s="6">
        <f>INDEX(products!D:D, MATCH($D:$D, products!$A:$A,0))</f>
        <v>0.5</v>
      </c>
      <c r="L486" s="8">
        <f>INDEX(products!E:E, MATCH($D:$D, products!$A:$A,0))</f>
        <v>9.51</v>
      </c>
      <c r="M486" s="8">
        <f t="shared" si="14"/>
        <v>57.06</v>
      </c>
      <c r="N486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86" t="str">
        <f t="shared" si="15"/>
        <v>Light</v>
      </c>
    </row>
    <row r="487" spans="1:15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INDEX(Table1[Customer Name], MATCH(OrdersData[[#This Row],[Customer ID]], Table1[Customer ID],0))</f>
        <v>Morna Hansed</v>
      </c>
      <c r="G487" s="2" t="str">
        <f>IF(INDEX(Table1[Email], MATCH(OrdersData[[#This Row],[Customer ID]], Table1[Customer ID],0))=0,"",INDEX(Table1[Email], MATCH(OrdersData[[#This Row],[Customer ID]], Table1[Customer ID],0)))</f>
        <v>mhanseddh@instagram.com</v>
      </c>
      <c r="H487" s="2" t="str">
        <f>INDEX(Table1[Country], MATCH(OrdersData[[#This Row],[Customer ID]], Table1[Customer ID],0))</f>
        <v>Ireland</v>
      </c>
      <c r="I487" t="str">
        <f>INDEX(products!B:B, MATCH($D:$D, products!$A:$A,0))</f>
        <v>Rob</v>
      </c>
      <c r="J487" t="str">
        <f>INDEX(products!C:C, MATCH($D:$D, products!$A:$A,0))</f>
        <v>L</v>
      </c>
      <c r="K487" s="6">
        <f>INDEX(products!D:D, MATCH($D:$D, products!$A:$A,0))</f>
        <v>0.2</v>
      </c>
      <c r="L487" s="8">
        <f>INDEX(products!E:E, MATCH($D:$D, products!$A:$A,0))</f>
        <v>3.5849999999999995</v>
      </c>
      <c r="M487" s="8">
        <f t="shared" si="14"/>
        <v>21.509999999999998</v>
      </c>
      <c r="N487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487" t="str">
        <f t="shared" si="15"/>
        <v>Light</v>
      </c>
    </row>
    <row r="488" spans="1:15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INDEX(Table1[Customer Name], MATCH(OrdersData[[#This Row],[Customer ID]], Table1[Customer ID],0))</f>
        <v>Franny Kienlein</v>
      </c>
      <c r="G488" s="2" t="str">
        <f>IF(INDEX(Table1[Email], MATCH(OrdersData[[#This Row],[Customer ID]], Table1[Customer ID],0))=0,"",INDEX(Table1[Email], MATCH(OrdersData[[#This Row],[Customer ID]], Table1[Customer ID],0)))</f>
        <v>fkienleindi@trellian.com</v>
      </c>
      <c r="H488" s="2" t="str">
        <f>INDEX(Table1[Country], MATCH(OrdersData[[#This Row],[Customer ID]], Table1[Customer ID],0))</f>
        <v>Ireland</v>
      </c>
      <c r="I488" t="str">
        <f>INDEX(products!B:B, MATCH($D:$D, products!$A:$A,0))</f>
        <v>Lib</v>
      </c>
      <c r="J488" t="str">
        <f>INDEX(products!C:C, MATCH($D:$D, products!$A:$A,0))</f>
        <v>M</v>
      </c>
      <c r="K488" s="6">
        <f>INDEX(products!D:D, MATCH($D:$D, products!$A:$A,0))</f>
        <v>0.5</v>
      </c>
      <c r="L488" s="8">
        <f>INDEX(products!E:E, MATCH($D:$D, products!$A:$A,0))</f>
        <v>8.73</v>
      </c>
      <c r="M488" s="8">
        <f t="shared" si="14"/>
        <v>52.38</v>
      </c>
      <c r="N488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88" t="str">
        <f t="shared" si="15"/>
        <v>Medium</v>
      </c>
    </row>
    <row r="489" spans="1:15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INDEX(Table1[Customer Name], MATCH(OrdersData[[#This Row],[Customer ID]], Table1[Customer ID],0))</f>
        <v>Klarika Egglestone</v>
      </c>
      <c r="G489" s="2" t="str">
        <f>IF(INDEX(Table1[Email], MATCH(OrdersData[[#This Row],[Customer ID]], Table1[Customer ID],0))=0,"",INDEX(Table1[Email], MATCH(OrdersData[[#This Row],[Customer ID]], Table1[Customer ID],0)))</f>
        <v>kegglestonedj@sphinn.com</v>
      </c>
      <c r="H489" s="2" t="str">
        <f>INDEX(Table1[Country], MATCH(OrdersData[[#This Row],[Customer ID]], Table1[Customer ID],0))</f>
        <v>Ireland</v>
      </c>
      <c r="I489" t="str">
        <f>INDEX(products!B:B, MATCH($D:$D, products!$A:$A,0))</f>
        <v>Exc</v>
      </c>
      <c r="J489" t="str">
        <f>INDEX(products!C:C, MATCH($D:$D, products!$A:$A,0))</f>
        <v>D</v>
      </c>
      <c r="K489" s="6">
        <f>INDEX(products!D:D, MATCH($D:$D, products!$A:$A,0))</f>
        <v>1</v>
      </c>
      <c r="L489" s="8">
        <f>INDEX(products!E:E, MATCH($D:$D, products!$A:$A,0))</f>
        <v>12.15</v>
      </c>
      <c r="M489" s="8">
        <f t="shared" si="14"/>
        <v>72.900000000000006</v>
      </c>
      <c r="N489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489" t="str">
        <f t="shared" si="15"/>
        <v>Dark</v>
      </c>
    </row>
    <row r="490" spans="1:15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INDEX(Table1[Customer Name], MATCH(OrdersData[[#This Row],[Customer ID]], Table1[Customer ID],0))</f>
        <v>Becky Semkins</v>
      </c>
      <c r="G490" s="2" t="str">
        <f>IF(INDEX(Table1[Email], MATCH(OrdersData[[#This Row],[Customer ID]], Table1[Customer ID],0))=0,"",INDEX(Table1[Email], MATCH(OrdersData[[#This Row],[Customer ID]], Table1[Customer ID],0)))</f>
        <v>bsemkinsdk@unc.edu</v>
      </c>
      <c r="H490" s="2" t="str">
        <f>INDEX(Table1[Country], MATCH(OrdersData[[#This Row],[Customer ID]], Table1[Customer ID],0))</f>
        <v>Ireland</v>
      </c>
      <c r="I490" t="str">
        <f>INDEX(products!B:B, MATCH($D:$D, products!$A:$A,0))</f>
        <v>Rob</v>
      </c>
      <c r="J490" t="str">
        <f>INDEX(products!C:C, MATCH($D:$D, products!$A:$A,0))</f>
        <v>M</v>
      </c>
      <c r="K490" s="6">
        <f>INDEX(products!D:D, MATCH($D:$D, products!$A:$A,0))</f>
        <v>0.2</v>
      </c>
      <c r="L490" s="8">
        <f>INDEX(products!E:E, MATCH($D:$D, products!$A:$A,0))</f>
        <v>2.9849999999999999</v>
      </c>
      <c r="M490" s="8">
        <f t="shared" si="14"/>
        <v>14.924999999999999</v>
      </c>
      <c r="N490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490" t="str">
        <f t="shared" si="15"/>
        <v>Medium</v>
      </c>
    </row>
    <row r="491" spans="1:15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INDEX(Table1[Customer Name], MATCH(OrdersData[[#This Row],[Customer ID]], Table1[Customer ID],0))</f>
        <v>Sean Lorenzetti</v>
      </c>
      <c r="G491" s="2" t="str">
        <f>IF(INDEX(Table1[Email], MATCH(OrdersData[[#This Row],[Customer ID]], Table1[Customer ID],0))=0,"",INDEX(Table1[Email], MATCH(OrdersData[[#This Row],[Customer ID]], Table1[Customer ID],0)))</f>
        <v>slorenzettidl@is.gd</v>
      </c>
      <c r="H491" s="2" t="str">
        <f>INDEX(Table1[Country], MATCH(OrdersData[[#This Row],[Customer ID]], Table1[Customer ID],0))</f>
        <v>United States</v>
      </c>
      <c r="I491" t="str">
        <f>INDEX(products!B:B, MATCH($D:$D, products!$A:$A,0))</f>
        <v>Lib</v>
      </c>
      <c r="J491" t="str">
        <f>INDEX(products!C:C, MATCH($D:$D, products!$A:$A,0))</f>
        <v>L</v>
      </c>
      <c r="K491" s="6">
        <f>INDEX(products!D:D, MATCH($D:$D, products!$A:$A,0))</f>
        <v>1</v>
      </c>
      <c r="L491" s="8">
        <f>INDEX(products!E:E, MATCH($D:$D, products!$A:$A,0))</f>
        <v>15.85</v>
      </c>
      <c r="M491" s="8">
        <f t="shared" si="14"/>
        <v>95.1</v>
      </c>
      <c r="N491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91" t="str">
        <f t="shared" si="15"/>
        <v>Light</v>
      </c>
    </row>
    <row r="492" spans="1:15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INDEX(Table1[Customer Name], MATCH(OrdersData[[#This Row],[Customer ID]], Table1[Customer ID],0))</f>
        <v>Bob Giannazzi</v>
      </c>
      <c r="G492" s="2" t="str">
        <f>IF(INDEX(Table1[Email], MATCH(OrdersData[[#This Row],[Customer ID]], Table1[Customer ID],0))=0,"",INDEX(Table1[Email], MATCH(OrdersData[[#This Row],[Customer ID]], Table1[Customer ID],0)))</f>
        <v>bgiannazzidm@apple.com</v>
      </c>
      <c r="H492" s="2" t="str">
        <f>INDEX(Table1[Country], MATCH(OrdersData[[#This Row],[Customer ID]], Table1[Customer ID],0))</f>
        <v>United States</v>
      </c>
      <c r="I492" t="str">
        <f>INDEX(products!B:B, MATCH($D:$D, products!$A:$A,0))</f>
        <v>Lib</v>
      </c>
      <c r="J492" t="str">
        <f>INDEX(products!C:C, MATCH($D:$D, products!$A:$A,0))</f>
        <v>D</v>
      </c>
      <c r="K492" s="6">
        <f>INDEX(products!D:D, MATCH($D:$D, products!$A:$A,0))</f>
        <v>0.5</v>
      </c>
      <c r="L492" s="8">
        <f>INDEX(products!E:E, MATCH($D:$D, products!$A:$A,0))</f>
        <v>7.77</v>
      </c>
      <c r="M492" s="8">
        <f t="shared" si="14"/>
        <v>15.54</v>
      </c>
      <c r="N492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92" t="str">
        <f t="shared" si="15"/>
        <v>Dark</v>
      </c>
    </row>
    <row r="493" spans="1:15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INDEX(Table1[Customer Name], MATCH(OrdersData[[#This Row],[Customer ID]], Table1[Customer ID],0))</f>
        <v>Kendra Backshell</v>
      </c>
      <c r="G493" s="2" t="str">
        <f>IF(INDEX(Table1[Email], MATCH(OrdersData[[#This Row],[Customer ID]], Table1[Customer ID],0))=0,"",INDEX(Table1[Email], MATCH(OrdersData[[#This Row],[Customer ID]], Table1[Customer ID],0)))</f>
        <v/>
      </c>
      <c r="H493" s="2" t="str">
        <f>INDEX(Table1[Country], MATCH(OrdersData[[#This Row],[Customer ID]], Table1[Customer ID],0))</f>
        <v>United States</v>
      </c>
      <c r="I493" t="str">
        <f>INDEX(products!B:B, MATCH($D:$D, products!$A:$A,0))</f>
        <v>Lib</v>
      </c>
      <c r="J493" t="str">
        <f>INDEX(products!C:C, MATCH($D:$D, products!$A:$A,0))</f>
        <v>D</v>
      </c>
      <c r="K493" s="6">
        <f>INDEX(products!D:D, MATCH($D:$D, products!$A:$A,0))</f>
        <v>0.2</v>
      </c>
      <c r="L493" s="8">
        <f>INDEX(products!E:E, MATCH($D:$D, products!$A:$A,0))</f>
        <v>3.8849999999999998</v>
      </c>
      <c r="M493" s="8">
        <f t="shared" si="14"/>
        <v>23.31</v>
      </c>
      <c r="N493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93" t="str">
        <f t="shared" si="15"/>
        <v>Dark</v>
      </c>
    </row>
    <row r="494" spans="1:15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INDEX(Table1[Customer Name], MATCH(OrdersData[[#This Row],[Customer ID]], Table1[Customer ID],0))</f>
        <v>Uriah Lethbrig</v>
      </c>
      <c r="G494" s="2" t="str">
        <f>IF(INDEX(Table1[Email], MATCH(OrdersData[[#This Row],[Customer ID]], Table1[Customer ID],0))=0,"",INDEX(Table1[Email], MATCH(OrdersData[[#This Row],[Customer ID]], Table1[Customer ID],0)))</f>
        <v>ulethbrigdo@hc360.com</v>
      </c>
      <c r="H494" s="2" t="str">
        <f>INDEX(Table1[Country], MATCH(OrdersData[[#This Row],[Customer ID]], Table1[Customer ID],0))</f>
        <v>United States</v>
      </c>
      <c r="I494" t="str">
        <f>INDEX(products!B:B, MATCH($D:$D, products!$A:$A,0))</f>
        <v>Exc</v>
      </c>
      <c r="J494" t="str">
        <f>INDEX(products!C:C, MATCH($D:$D, products!$A:$A,0))</f>
        <v>M</v>
      </c>
      <c r="K494" s="6">
        <f>INDEX(products!D:D, MATCH($D:$D, products!$A:$A,0))</f>
        <v>0.2</v>
      </c>
      <c r="L494" s="8">
        <f>INDEX(products!E:E, MATCH($D:$D, products!$A:$A,0))</f>
        <v>4.125</v>
      </c>
      <c r="M494" s="8">
        <f t="shared" si="14"/>
        <v>4.125</v>
      </c>
      <c r="N49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494" t="str">
        <f t="shared" si="15"/>
        <v>Medium</v>
      </c>
    </row>
    <row r="495" spans="1:15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INDEX(Table1[Customer Name], MATCH(OrdersData[[#This Row],[Customer ID]], Table1[Customer ID],0))</f>
        <v>Sky Farnish</v>
      </c>
      <c r="G495" s="2" t="str">
        <f>IF(INDEX(Table1[Email], MATCH(OrdersData[[#This Row],[Customer ID]], Table1[Customer ID],0))=0,"",INDEX(Table1[Email], MATCH(OrdersData[[#This Row],[Customer ID]], Table1[Customer ID],0)))</f>
        <v>sfarnishdp@dmoz.org</v>
      </c>
      <c r="H495" s="2" t="str">
        <f>INDEX(Table1[Country], MATCH(OrdersData[[#This Row],[Customer ID]], Table1[Customer ID],0))</f>
        <v>United Kingdom</v>
      </c>
      <c r="I495" t="str">
        <f>INDEX(products!B:B, MATCH($D:$D, products!$A:$A,0))</f>
        <v>Rob</v>
      </c>
      <c r="J495" t="str">
        <f>INDEX(products!C:C, MATCH($D:$D, products!$A:$A,0))</f>
        <v>M</v>
      </c>
      <c r="K495" s="6">
        <f>INDEX(products!D:D, MATCH($D:$D, products!$A:$A,0))</f>
        <v>0.5</v>
      </c>
      <c r="L495" s="8">
        <f>INDEX(products!E:E, MATCH($D:$D, products!$A:$A,0))</f>
        <v>5.97</v>
      </c>
      <c r="M495" s="8">
        <f t="shared" si="14"/>
        <v>35.82</v>
      </c>
      <c r="N495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495" t="str">
        <f t="shared" si="15"/>
        <v>Medium</v>
      </c>
    </row>
    <row r="496" spans="1:15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INDEX(Table1[Customer Name], MATCH(OrdersData[[#This Row],[Customer ID]], Table1[Customer ID],0))</f>
        <v>Felicia Jecock</v>
      </c>
      <c r="G496" s="2" t="str">
        <f>IF(INDEX(Table1[Email], MATCH(OrdersData[[#This Row],[Customer ID]], Table1[Customer ID],0))=0,"",INDEX(Table1[Email], MATCH(OrdersData[[#This Row],[Customer ID]], Table1[Customer ID],0)))</f>
        <v>fjecockdq@unicef.org</v>
      </c>
      <c r="H496" s="2" t="str">
        <f>INDEX(Table1[Country], MATCH(OrdersData[[#This Row],[Customer ID]], Table1[Customer ID],0))</f>
        <v>United States</v>
      </c>
      <c r="I496" t="str">
        <f>INDEX(products!B:B, MATCH($D:$D, products!$A:$A,0))</f>
        <v>Lib</v>
      </c>
      <c r="J496" t="str">
        <f>INDEX(products!C:C, MATCH($D:$D, products!$A:$A,0))</f>
        <v>L</v>
      </c>
      <c r="K496" s="6">
        <f>INDEX(products!D:D, MATCH($D:$D, products!$A:$A,0))</f>
        <v>1</v>
      </c>
      <c r="L496" s="8">
        <f>INDEX(products!E:E, MATCH($D:$D, products!$A:$A,0))</f>
        <v>15.85</v>
      </c>
      <c r="M496" s="8">
        <f t="shared" si="14"/>
        <v>31.7</v>
      </c>
      <c r="N496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96" t="str">
        <f t="shared" si="15"/>
        <v>Light</v>
      </c>
    </row>
    <row r="497" spans="1:15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INDEX(Table1[Customer Name], MATCH(OrdersData[[#This Row],[Customer ID]], Table1[Customer ID],0))</f>
        <v>Currey MacAllister</v>
      </c>
      <c r="G497" s="2" t="str">
        <f>IF(INDEX(Table1[Email], MATCH(OrdersData[[#This Row],[Customer ID]], Table1[Customer ID],0))=0,"",INDEX(Table1[Email], MATCH(OrdersData[[#This Row],[Customer ID]], Table1[Customer ID],0)))</f>
        <v/>
      </c>
      <c r="H497" s="2" t="str">
        <f>INDEX(Table1[Country], MATCH(OrdersData[[#This Row],[Customer ID]], Table1[Customer ID],0))</f>
        <v>United States</v>
      </c>
      <c r="I497" t="str">
        <f>INDEX(products!B:B, MATCH($D:$D, products!$A:$A,0))</f>
        <v>Lib</v>
      </c>
      <c r="J497" t="str">
        <f>INDEX(products!C:C, MATCH($D:$D, products!$A:$A,0))</f>
        <v>L</v>
      </c>
      <c r="K497" s="6">
        <f>INDEX(products!D:D, MATCH($D:$D, products!$A:$A,0))</f>
        <v>1</v>
      </c>
      <c r="L497" s="8">
        <f>INDEX(products!E:E, MATCH($D:$D, products!$A:$A,0))</f>
        <v>15.85</v>
      </c>
      <c r="M497" s="8">
        <f t="shared" si="14"/>
        <v>79.25</v>
      </c>
      <c r="N497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497" t="str">
        <f t="shared" si="15"/>
        <v>Light</v>
      </c>
    </row>
    <row r="498" spans="1:15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INDEX(Table1[Customer Name], MATCH(OrdersData[[#This Row],[Customer ID]], Table1[Customer ID],0))</f>
        <v>Hamlen Pallister</v>
      </c>
      <c r="G498" s="2" t="str">
        <f>IF(INDEX(Table1[Email], MATCH(OrdersData[[#This Row],[Customer ID]], Table1[Customer ID],0))=0,"",INDEX(Table1[Email], MATCH(OrdersData[[#This Row],[Customer ID]], Table1[Customer ID],0)))</f>
        <v>hpallisterds@ning.com</v>
      </c>
      <c r="H498" s="2" t="str">
        <f>INDEX(Table1[Country], MATCH(OrdersData[[#This Row],[Customer ID]], Table1[Customer ID],0))</f>
        <v>United States</v>
      </c>
      <c r="I498" t="str">
        <f>INDEX(products!B:B, MATCH($D:$D, products!$A:$A,0))</f>
        <v>Exc</v>
      </c>
      <c r="J498" t="str">
        <f>INDEX(products!C:C, MATCH($D:$D, products!$A:$A,0))</f>
        <v>D</v>
      </c>
      <c r="K498" s="6">
        <f>INDEX(products!D:D, MATCH($D:$D, products!$A:$A,0))</f>
        <v>0.2</v>
      </c>
      <c r="L498" s="8">
        <f>INDEX(products!E:E, MATCH($D:$D, products!$A:$A,0))</f>
        <v>3.645</v>
      </c>
      <c r="M498" s="8">
        <f t="shared" si="14"/>
        <v>10.935</v>
      </c>
      <c r="N498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498" t="str">
        <f t="shared" si="15"/>
        <v>Dark</v>
      </c>
    </row>
    <row r="499" spans="1:15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INDEX(Table1[Customer Name], MATCH(OrdersData[[#This Row],[Customer ID]], Table1[Customer ID],0))</f>
        <v>Chantal Mersh</v>
      </c>
      <c r="G499" s="2" t="str">
        <f>IF(INDEX(Table1[Email], MATCH(OrdersData[[#This Row],[Customer ID]], Table1[Customer ID],0))=0,"",INDEX(Table1[Email], MATCH(OrdersData[[#This Row],[Customer ID]], Table1[Customer ID],0)))</f>
        <v>cmershdt@drupal.org</v>
      </c>
      <c r="H499" s="2" t="str">
        <f>INDEX(Table1[Country], MATCH(OrdersData[[#This Row],[Customer ID]], Table1[Customer ID],0))</f>
        <v>Ireland</v>
      </c>
      <c r="I499" t="str">
        <f>INDEX(products!B:B, MATCH($D:$D, products!$A:$A,0))</f>
        <v>Ara</v>
      </c>
      <c r="J499" t="str">
        <f>INDEX(products!C:C, MATCH($D:$D, products!$A:$A,0))</f>
        <v>D</v>
      </c>
      <c r="K499" s="6">
        <f>INDEX(products!D:D, MATCH($D:$D, products!$A:$A,0))</f>
        <v>1</v>
      </c>
      <c r="L499" s="8">
        <f>INDEX(products!E:E, MATCH($D:$D, products!$A:$A,0))</f>
        <v>9.9499999999999993</v>
      </c>
      <c r="M499" s="8">
        <f t="shared" si="14"/>
        <v>39.799999999999997</v>
      </c>
      <c r="N499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499" t="str">
        <f t="shared" si="15"/>
        <v>Dark</v>
      </c>
    </row>
    <row r="500" spans="1:15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INDEX(Table1[Customer Name], MATCH(OrdersData[[#This Row],[Customer ID]], Table1[Customer ID],0))</f>
        <v>Marja Urion</v>
      </c>
      <c r="G500" s="2" t="str">
        <f>IF(INDEX(Table1[Email], MATCH(OrdersData[[#This Row],[Customer ID]], Table1[Customer ID],0))=0,"",INDEX(Table1[Email], MATCH(OrdersData[[#This Row],[Customer ID]], Table1[Customer ID],0)))</f>
        <v>murione5@alexa.com</v>
      </c>
      <c r="H500" s="2" t="str">
        <f>INDEX(Table1[Country], MATCH(OrdersData[[#This Row],[Customer ID]], Table1[Customer ID],0))</f>
        <v>Ireland</v>
      </c>
      <c r="I500" t="str">
        <f>INDEX(products!B:B, MATCH($D:$D, products!$A:$A,0))</f>
        <v>Rob</v>
      </c>
      <c r="J500" t="str">
        <f>INDEX(products!C:C, MATCH($D:$D, products!$A:$A,0))</f>
        <v>M</v>
      </c>
      <c r="K500" s="6">
        <f>INDEX(products!D:D, MATCH($D:$D, products!$A:$A,0))</f>
        <v>1</v>
      </c>
      <c r="L500" s="8">
        <f>INDEX(products!E:E, MATCH($D:$D, products!$A:$A,0))</f>
        <v>9.9499999999999993</v>
      </c>
      <c r="M500" s="8">
        <f t="shared" si="14"/>
        <v>49.75</v>
      </c>
      <c r="N500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500" t="str">
        <f t="shared" si="15"/>
        <v>Medium</v>
      </c>
    </row>
    <row r="501" spans="1:15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INDEX(Table1[Customer Name], MATCH(OrdersData[[#This Row],[Customer ID]], Table1[Customer ID],0))</f>
        <v>Malynda Purbrick</v>
      </c>
      <c r="G501" s="2" t="str">
        <f>IF(INDEX(Table1[Email], MATCH(OrdersData[[#This Row],[Customer ID]], Table1[Customer ID],0))=0,"",INDEX(Table1[Email], MATCH(OrdersData[[#This Row],[Customer ID]], Table1[Customer ID],0)))</f>
        <v/>
      </c>
      <c r="H501" s="2" t="str">
        <f>INDEX(Table1[Country], MATCH(OrdersData[[#This Row],[Customer ID]], Table1[Customer ID],0))</f>
        <v>Ireland</v>
      </c>
      <c r="I501" t="str">
        <f>INDEX(products!B:B, MATCH($D:$D, products!$A:$A,0))</f>
        <v>Rob</v>
      </c>
      <c r="J501" t="str">
        <f>INDEX(products!C:C, MATCH($D:$D, products!$A:$A,0))</f>
        <v>D</v>
      </c>
      <c r="K501" s="6">
        <f>INDEX(products!D:D, MATCH($D:$D, products!$A:$A,0))</f>
        <v>0.2</v>
      </c>
      <c r="L501" s="8">
        <f>INDEX(products!E:E, MATCH($D:$D, products!$A:$A,0))</f>
        <v>2.6849999999999996</v>
      </c>
      <c r="M501" s="8">
        <f t="shared" si="14"/>
        <v>8.0549999999999997</v>
      </c>
      <c r="N501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501" t="str">
        <f t="shared" si="15"/>
        <v>Dark</v>
      </c>
    </row>
    <row r="502" spans="1:15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INDEX(Table1[Customer Name], MATCH(OrdersData[[#This Row],[Customer ID]], Table1[Customer ID],0))</f>
        <v>Alf Housaman</v>
      </c>
      <c r="G502" s="2" t="str">
        <f>IF(INDEX(Table1[Email], MATCH(OrdersData[[#This Row],[Customer ID]], Table1[Customer ID],0))=0,"",INDEX(Table1[Email], MATCH(OrdersData[[#This Row],[Customer ID]], Table1[Customer ID],0)))</f>
        <v/>
      </c>
      <c r="H502" s="2" t="str">
        <f>INDEX(Table1[Country], MATCH(OrdersData[[#This Row],[Customer ID]], Table1[Customer ID],0))</f>
        <v>United States</v>
      </c>
      <c r="I502" t="str">
        <f>INDEX(products!B:B, MATCH($D:$D, products!$A:$A,0))</f>
        <v>Rob</v>
      </c>
      <c r="J502" t="str">
        <f>INDEX(products!C:C, MATCH($D:$D, products!$A:$A,0))</f>
        <v>L</v>
      </c>
      <c r="K502" s="6">
        <f>INDEX(products!D:D, MATCH($D:$D, products!$A:$A,0))</f>
        <v>1</v>
      </c>
      <c r="L502" s="8">
        <f>INDEX(products!E:E, MATCH($D:$D, products!$A:$A,0))</f>
        <v>11.95</v>
      </c>
      <c r="M502" s="8">
        <f t="shared" si="14"/>
        <v>47.8</v>
      </c>
      <c r="N502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502" t="str">
        <f t="shared" si="15"/>
        <v>Light</v>
      </c>
    </row>
    <row r="503" spans="1:15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INDEX(Table1[Customer Name], MATCH(OrdersData[[#This Row],[Customer ID]], Table1[Customer ID],0))</f>
        <v>Gladi Ducker</v>
      </c>
      <c r="G503" s="2" t="str">
        <f>IF(INDEX(Table1[Email], MATCH(OrdersData[[#This Row],[Customer ID]], Table1[Customer ID],0))=0,"",INDEX(Table1[Email], MATCH(OrdersData[[#This Row],[Customer ID]], Table1[Customer ID],0)))</f>
        <v>gduckerdx@patch.com</v>
      </c>
      <c r="H503" s="2" t="str">
        <f>INDEX(Table1[Country], MATCH(OrdersData[[#This Row],[Customer ID]], Table1[Customer ID],0))</f>
        <v>United Kingdom</v>
      </c>
      <c r="I503" t="str">
        <f>INDEX(products!B:B, MATCH($D:$D, products!$A:$A,0))</f>
        <v>Rob</v>
      </c>
      <c r="J503" t="str">
        <f>INDEX(products!C:C, MATCH($D:$D, products!$A:$A,0))</f>
        <v>M</v>
      </c>
      <c r="K503" s="6">
        <f>INDEX(products!D:D, MATCH($D:$D, products!$A:$A,0))</f>
        <v>0.2</v>
      </c>
      <c r="L503" s="8">
        <f>INDEX(products!E:E, MATCH($D:$D, products!$A:$A,0))</f>
        <v>2.9849999999999999</v>
      </c>
      <c r="M503" s="8">
        <f t="shared" si="14"/>
        <v>11.94</v>
      </c>
      <c r="N503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503" t="str">
        <f t="shared" si="15"/>
        <v>Medium</v>
      </c>
    </row>
    <row r="504" spans="1:15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INDEX(Table1[Customer Name], MATCH(OrdersData[[#This Row],[Customer ID]], Table1[Customer ID],0))</f>
        <v>Gladi Ducker</v>
      </c>
      <c r="G504" s="2" t="str">
        <f>IF(INDEX(Table1[Email], MATCH(OrdersData[[#This Row],[Customer ID]], Table1[Customer ID],0))=0,"",INDEX(Table1[Email], MATCH(OrdersData[[#This Row],[Customer ID]], Table1[Customer ID],0)))</f>
        <v>gduckerdx@patch.com</v>
      </c>
      <c r="H504" s="2" t="str">
        <f>INDEX(Table1[Country], MATCH(OrdersData[[#This Row],[Customer ID]], Table1[Customer ID],0))</f>
        <v>United Kingdom</v>
      </c>
      <c r="I504" t="str">
        <f>INDEX(products!B:B, MATCH($D:$D, products!$A:$A,0))</f>
        <v>Exc</v>
      </c>
      <c r="J504" t="str">
        <f>INDEX(products!C:C, MATCH($D:$D, products!$A:$A,0))</f>
        <v>M</v>
      </c>
      <c r="K504" s="6">
        <f>INDEX(products!D:D, MATCH($D:$D, products!$A:$A,0))</f>
        <v>0.2</v>
      </c>
      <c r="L504" s="8">
        <f>INDEX(products!E:E, MATCH($D:$D, products!$A:$A,0))</f>
        <v>4.125</v>
      </c>
      <c r="M504" s="8">
        <f t="shared" si="14"/>
        <v>16.5</v>
      </c>
      <c r="N50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504" t="str">
        <f t="shared" si="15"/>
        <v>Medium</v>
      </c>
    </row>
    <row r="505" spans="1:15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INDEX(Table1[Customer Name], MATCH(OrdersData[[#This Row],[Customer ID]], Table1[Customer ID],0))</f>
        <v>Gladi Ducker</v>
      </c>
      <c r="G505" s="2" t="str">
        <f>IF(INDEX(Table1[Email], MATCH(OrdersData[[#This Row],[Customer ID]], Table1[Customer ID],0))=0,"",INDEX(Table1[Email], MATCH(OrdersData[[#This Row],[Customer ID]], Table1[Customer ID],0)))</f>
        <v>gduckerdx@patch.com</v>
      </c>
      <c r="H505" s="2" t="str">
        <f>INDEX(Table1[Country], MATCH(OrdersData[[#This Row],[Customer ID]], Table1[Customer ID],0))</f>
        <v>United Kingdom</v>
      </c>
      <c r="I505" t="str">
        <f>INDEX(products!B:B, MATCH($D:$D, products!$A:$A,0))</f>
        <v>Lib</v>
      </c>
      <c r="J505" t="str">
        <f>INDEX(products!C:C, MATCH($D:$D, products!$A:$A,0))</f>
        <v>D</v>
      </c>
      <c r="K505" s="6">
        <f>INDEX(products!D:D, MATCH($D:$D, products!$A:$A,0))</f>
        <v>1</v>
      </c>
      <c r="L505" s="8">
        <f>INDEX(products!E:E, MATCH($D:$D, products!$A:$A,0))</f>
        <v>12.95</v>
      </c>
      <c r="M505" s="8">
        <f t="shared" si="14"/>
        <v>51.8</v>
      </c>
      <c r="N505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505" t="str">
        <f t="shared" si="15"/>
        <v>Dark</v>
      </c>
    </row>
    <row r="506" spans="1:15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INDEX(Table1[Customer Name], MATCH(OrdersData[[#This Row],[Customer ID]], Table1[Customer ID],0))</f>
        <v>Gladi Ducker</v>
      </c>
      <c r="G506" s="2" t="str">
        <f>IF(INDEX(Table1[Email], MATCH(OrdersData[[#This Row],[Customer ID]], Table1[Customer ID],0))=0,"",INDEX(Table1[Email], MATCH(OrdersData[[#This Row],[Customer ID]], Table1[Customer ID],0)))</f>
        <v>gduckerdx@patch.com</v>
      </c>
      <c r="H506" s="2" t="str">
        <f>INDEX(Table1[Country], MATCH(OrdersData[[#This Row],[Customer ID]], Table1[Customer ID],0))</f>
        <v>United Kingdom</v>
      </c>
      <c r="I506" t="str">
        <f>INDEX(products!B:B, MATCH($D:$D, products!$A:$A,0))</f>
        <v>Lib</v>
      </c>
      <c r="J506" t="str">
        <f>INDEX(products!C:C, MATCH($D:$D, products!$A:$A,0))</f>
        <v>L</v>
      </c>
      <c r="K506" s="6">
        <f>INDEX(products!D:D, MATCH($D:$D, products!$A:$A,0))</f>
        <v>0.2</v>
      </c>
      <c r="L506" s="8">
        <f>INDEX(products!E:E, MATCH($D:$D, products!$A:$A,0))</f>
        <v>4.7549999999999999</v>
      </c>
      <c r="M506" s="8">
        <f t="shared" si="14"/>
        <v>14.265000000000001</v>
      </c>
      <c r="N506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506" t="str">
        <f t="shared" si="15"/>
        <v>Light</v>
      </c>
    </row>
    <row r="507" spans="1:15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INDEX(Table1[Customer Name], MATCH(OrdersData[[#This Row],[Customer ID]], Table1[Customer ID],0))</f>
        <v>Wain Stearley</v>
      </c>
      <c r="G507" s="2" t="str">
        <f>IF(INDEX(Table1[Email], MATCH(OrdersData[[#This Row],[Customer ID]], Table1[Customer ID],0))=0,"",INDEX(Table1[Email], MATCH(OrdersData[[#This Row],[Customer ID]], Table1[Customer ID],0)))</f>
        <v>wstearleye1@census.gov</v>
      </c>
      <c r="H507" s="2" t="str">
        <f>INDEX(Table1[Country], MATCH(OrdersData[[#This Row],[Customer ID]], Table1[Customer ID],0))</f>
        <v>United States</v>
      </c>
      <c r="I507" t="str">
        <f>INDEX(products!B:B, MATCH($D:$D, products!$A:$A,0))</f>
        <v>Lib</v>
      </c>
      <c r="J507" t="str">
        <f>INDEX(products!C:C, MATCH($D:$D, products!$A:$A,0))</f>
        <v>M</v>
      </c>
      <c r="K507" s="6">
        <f>INDEX(products!D:D, MATCH($D:$D, products!$A:$A,0))</f>
        <v>0.2</v>
      </c>
      <c r="L507" s="8">
        <f>INDEX(products!E:E, MATCH($D:$D, products!$A:$A,0))</f>
        <v>4.3650000000000002</v>
      </c>
      <c r="M507" s="8">
        <f t="shared" si="14"/>
        <v>26.19</v>
      </c>
      <c r="N507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507" t="str">
        <f t="shared" si="15"/>
        <v>Medium</v>
      </c>
    </row>
    <row r="508" spans="1:15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INDEX(Table1[Customer Name], MATCH(OrdersData[[#This Row],[Customer ID]], Table1[Customer ID],0))</f>
        <v>Diane-marie Wincer</v>
      </c>
      <c r="G508" s="2" t="str">
        <f>IF(INDEX(Table1[Email], MATCH(OrdersData[[#This Row],[Customer ID]], Table1[Customer ID],0))=0,"",INDEX(Table1[Email], MATCH(OrdersData[[#This Row],[Customer ID]], Table1[Customer ID],0)))</f>
        <v>dwincere2@marriott.com</v>
      </c>
      <c r="H508" s="2" t="str">
        <f>INDEX(Table1[Country], MATCH(OrdersData[[#This Row],[Customer ID]], Table1[Customer ID],0))</f>
        <v>United States</v>
      </c>
      <c r="I508" t="str">
        <f>INDEX(products!B:B, MATCH($D:$D, products!$A:$A,0))</f>
        <v>Ara</v>
      </c>
      <c r="J508" t="str">
        <f>INDEX(products!C:C, MATCH($D:$D, products!$A:$A,0))</f>
        <v>L</v>
      </c>
      <c r="K508" s="6">
        <f>INDEX(products!D:D, MATCH($D:$D, products!$A:$A,0))</f>
        <v>1</v>
      </c>
      <c r="L508" s="8">
        <f>INDEX(products!E:E, MATCH($D:$D, products!$A:$A,0))</f>
        <v>12.95</v>
      </c>
      <c r="M508" s="8">
        <f t="shared" si="14"/>
        <v>25.9</v>
      </c>
      <c r="N508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508" t="str">
        <f t="shared" si="15"/>
        <v>Light</v>
      </c>
    </row>
    <row r="509" spans="1:15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INDEX(Table1[Customer Name], MATCH(OrdersData[[#This Row],[Customer ID]], Table1[Customer ID],0))</f>
        <v>Perry Lyfield</v>
      </c>
      <c r="G509" s="2" t="str">
        <f>IF(INDEX(Table1[Email], MATCH(OrdersData[[#This Row],[Customer ID]], Table1[Customer ID],0))=0,"",INDEX(Table1[Email], MATCH(OrdersData[[#This Row],[Customer ID]], Table1[Customer ID],0)))</f>
        <v>plyfielde3@baidu.com</v>
      </c>
      <c r="H509" s="2" t="str">
        <f>INDEX(Table1[Country], MATCH(OrdersData[[#This Row],[Customer ID]], Table1[Customer ID],0))</f>
        <v>United States</v>
      </c>
      <c r="I509" t="str">
        <f>INDEX(products!B:B, MATCH($D:$D, products!$A:$A,0))</f>
        <v>Ara</v>
      </c>
      <c r="J509" t="str">
        <f>INDEX(products!C:C, MATCH($D:$D, products!$A:$A,0))</f>
        <v>L</v>
      </c>
      <c r="K509" s="6">
        <f>INDEX(products!D:D, MATCH($D:$D, products!$A:$A,0))</f>
        <v>2.5</v>
      </c>
      <c r="L509" s="8">
        <f>INDEX(products!E:E, MATCH($D:$D, products!$A:$A,0))</f>
        <v>29.784999999999997</v>
      </c>
      <c r="M509" s="8">
        <f t="shared" si="14"/>
        <v>89.35499999999999</v>
      </c>
      <c r="N509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509" t="str">
        <f t="shared" si="15"/>
        <v>Light</v>
      </c>
    </row>
    <row r="510" spans="1:15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INDEX(Table1[Customer Name], MATCH(OrdersData[[#This Row],[Customer ID]], Table1[Customer ID],0))</f>
        <v>Heall Perris</v>
      </c>
      <c r="G510" s="2" t="str">
        <f>IF(INDEX(Table1[Email], MATCH(OrdersData[[#This Row],[Customer ID]], Table1[Customer ID],0))=0,"",INDEX(Table1[Email], MATCH(OrdersData[[#This Row],[Customer ID]], Table1[Customer ID],0)))</f>
        <v>hperrise4@studiopress.com</v>
      </c>
      <c r="H510" s="2" t="str">
        <f>INDEX(Table1[Country], MATCH(OrdersData[[#This Row],[Customer ID]], Table1[Customer ID],0))</f>
        <v>Ireland</v>
      </c>
      <c r="I510" t="str">
        <f>INDEX(products!B:B, MATCH($D:$D, products!$A:$A,0))</f>
        <v>Lib</v>
      </c>
      <c r="J510" t="str">
        <f>INDEX(products!C:C, MATCH($D:$D, products!$A:$A,0))</f>
        <v>D</v>
      </c>
      <c r="K510" s="6">
        <f>INDEX(products!D:D, MATCH($D:$D, products!$A:$A,0))</f>
        <v>0.5</v>
      </c>
      <c r="L510" s="8">
        <f>INDEX(products!E:E, MATCH($D:$D, products!$A:$A,0))</f>
        <v>7.77</v>
      </c>
      <c r="M510" s="8">
        <f t="shared" si="14"/>
        <v>46.62</v>
      </c>
      <c r="N510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510" t="str">
        <f t="shared" si="15"/>
        <v>Dark</v>
      </c>
    </row>
    <row r="511" spans="1:15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INDEX(Table1[Customer Name], MATCH(OrdersData[[#This Row],[Customer ID]], Table1[Customer ID],0))</f>
        <v>Marja Urion</v>
      </c>
      <c r="G511" s="2" t="str">
        <f>IF(INDEX(Table1[Email], MATCH(OrdersData[[#This Row],[Customer ID]], Table1[Customer ID],0))=0,"",INDEX(Table1[Email], MATCH(OrdersData[[#This Row],[Customer ID]], Table1[Customer ID],0)))</f>
        <v>murione5@alexa.com</v>
      </c>
      <c r="H511" s="2" t="str">
        <f>INDEX(Table1[Country], MATCH(OrdersData[[#This Row],[Customer ID]], Table1[Customer ID],0))</f>
        <v>Ireland</v>
      </c>
      <c r="I511" t="str">
        <f>INDEX(products!B:B, MATCH($D:$D, products!$A:$A,0))</f>
        <v>Ara</v>
      </c>
      <c r="J511" t="str">
        <f>INDEX(products!C:C, MATCH($D:$D, products!$A:$A,0))</f>
        <v>D</v>
      </c>
      <c r="K511" s="6">
        <f>INDEX(products!D:D, MATCH($D:$D, products!$A:$A,0))</f>
        <v>1</v>
      </c>
      <c r="L511" s="8">
        <f>INDEX(products!E:E, MATCH($D:$D, products!$A:$A,0))</f>
        <v>9.9499999999999993</v>
      </c>
      <c r="M511" s="8">
        <f t="shared" si="14"/>
        <v>29.849999999999998</v>
      </c>
      <c r="N511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511" t="str">
        <f t="shared" si="15"/>
        <v>Dark</v>
      </c>
    </row>
    <row r="512" spans="1:15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INDEX(Table1[Customer Name], MATCH(OrdersData[[#This Row],[Customer ID]], Table1[Customer ID],0))</f>
        <v>Camellia Kid</v>
      </c>
      <c r="G512" s="2" t="str">
        <f>IF(INDEX(Table1[Email], MATCH(OrdersData[[#This Row],[Customer ID]], Table1[Customer ID],0))=0,"",INDEX(Table1[Email], MATCH(OrdersData[[#This Row],[Customer ID]], Table1[Customer ID],0)))</f>
        <v>ckide6@narod.ru</v>
      </c>
      <c r="H512" s="2" t="str">
        <f>INDEX(Table1[Country], MATCH(OrdersData[[#This Row],[Customer ID]], Table1[Customer ID],0))</f>
        <v>Ireland</v>
      </c>
      <c r="I512" t="str">
        <f>INDEX(products!B:B, MATCH($D:$D, products!$A:$A,0))</f>
        <v>Rob</v>
      </c>
      <c r="J512" t="str">
        <f>INDEX(products!C:C, MATCH($D:$D, products!$A:$A,0))</f>
        <v>L</v>
      </c>
      <c r="K512" s="6">
        <f>INDEX(products!D:D, MATCH($D:$D, products!$A:$A,0))</f>
        <v>0.2</v>
      </c>
      <c r="L512" s="8">
        <f>INDEX(products!E:E, MATCH($D:$D, products!$A:$A,0))</f>
        <v>3.5849999999999995</v>
      </c>
      <c r="M512" s="8">
        <f t="shared" si="14"/>
        <v>10.754999999999999</v>
      </c>
      <c r="N512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512" t="str">
        <f t="shared" si="15"/>
        <v>Light</v>
      </c>
    </row>
    <row r="513" spans="1:15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INDEX(Table1[Customer Name], MATCH(OrdersData[[#This Row],[Customer ID]], Table1[Customer ID],0))</f>
        <v>Carolann Beine</v>
      </c>
      <c r="G513" s="2" t="str">
        <f>IF(INDEX(Table1[Email], MATCH(OrdersData[[#This Row],[Customer ID]], Table1[Customer ID],0))=0,"",INDEX(Table1[Email], MATCH(OrdersData[[#This Row],[Customer ID]], Table1[Customer ID],0)))</f>
        <v>cbeinee7@xinhuanet.com</v>
      </c>
      <c r="H513" s="2" t="str">
        <f>INDEX(Table1[Country], MATCH(OrdersData[[#This Row],[Customer ID]], Table1[Customer ID],0))</f>
        <v>United States</v>
      </c>
      <c r="I513" t="str">
        <f>INDEX(products!B:B, MATCH($D:$D, products!$A:$A,0))</f>
        <v>Ara</v>
      </c>
      <c r="J513" t="str">
        <f>INDEX(products!C:C, MATCH($D:$D, products!$A:$A,0))</f>
        <v>M</v>
      </c>
      <c r="K513" s="6">
        <f>INDEX(products!D:D, MATCH($D:$D, products!$A:$A,0))</f>
        <v>0.2</v>
      </c>
      <c r="L513" s="8">
        <f>INDEX(products!E:E, MATCH($D:$D, products!$A:$A,0))</f>
        <v>3.375</v>
      </c>
      <c r="M513" s="8">
        <f t="shared" si="14"/>
        <v>13.5</v>
      </c>
      <c r="N513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513" t="str">
        <f t="shared" si="15"/>
        <v>Medium</v>
      </c>
    </row>
    <row r="514" spans="1:15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INDEX(Table1[Customer Name], MATCH(OrdersData[[#This Row],[Customer ID]], Table1[Customer ID],0))</f>
        <v>Celia Bakeup</v>
      </c>
      <c r="G514" s="2" t="str">
        <f>IF(INDEX(Table1[Email], MATCH(OrdersData[[#This Row],[Customer ID]], Table1[Customer ID],0))=0,"",INDEX(Table1[Email], MATCH(OrdersData[[#This Row],[Customer ID]], Table1[Customer ID],0)))</f>
        <v>cbakeupe8@globo.com</v>
      </c>
      <c r="H514" s="2" t="str">
        <f>INDEX(Table1[Country], MATCH(OrdersData[[#This Row],[Customer ID]], Table1[Customer ID],0))</f>
        <v>United States</v>
      </c>
      <c r="I514" t="str">
        <f>INDEX(products!B:B, MATCH($D:$D, products!$A:$A,0))</f>
        <v>Lib</v>
      </c>
      <c r="J514" t="str">
        <f>INDEX(products!C:C, MATCH($D:$D, products!$A:$A,0))</f>
        <v>L</v>
      </c>
      <c r="K514" s="6">
        <f>INDEX(products!D:D, MATCH($D:$D, products!$A:$A,0))</f>
        <v>1</v>
      </c>
      <c r="L514" s="8">
        <f>INDEX(products!E:E, MATCH($D:$D, products!$A:$A,0))</f>
        <v>15.85</v>
      </c>
      <c r="M514" s="8">
        <f t="shared" ref="M514:M577" si="16">L:L*E:E</f>
        <v>47.55</v>
      </c>
      <c r="N514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514" t="str">
        <f t="shared" ref="O514:O577" si="17">IF(J:J="M","Medium",IF(J:J="L","Light",IF(J:J="D","Dark","")))</f>
        <v>Light</v>
      </c>
    </row>
    <row r="515" spans="1:15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INDEX(Table1[Customer Name], MATCH(OrdersData[[#This Row],[Customer ID]], Table1[Customer ID],0))</f>
        <v>Nataniel Helkin</v>
      </c>
      <c r="G515" s="2" t="str">
        <f>IF(INDEX(Table1[Email], MATCH(OrdersData[[#This Row],[Customer ID]], Table1[Customer ID],0))=0,"",INDEX(Table1[Email], MATCH(OrdersData[[#This Row],[Customer ID]], Table1[Customer ID],0)))</f>
        <v>nhelkine9@example.com</v>
      </c>
      <c r="H515" s="2" t="str">
        <f>INDEX(Table1[Country], MATCH(OrdersData[[#This Row],[Customer ID]], Table1[Customer ID],0))</f>
        <v>United States</v>
      </c>
      <c r="I515" t="str">
        <f>INDEX(products!B:B, MATCH($D:$D, products!$A:$A,0))</f>
        <v>Lib</v>
      </c>
      <c r="J515" t="str">
        <f>INDEX(products!C:C, MATCH($D:$D, products!$A:$A,0))</f>
        <v>L</v>
      </c>
      <c r="K515" s="6">
        <f>INDEX(products!D:D, MATCH($D:$D, products!$A:$A,0))</f>
        <v>1</v>
      </c>
      <c r="L515" s="8">
        <f>INDEX(products!E:E, MATCH($D:$D, products!$A:$A,0))</f>
        <v>15.85</v>
      </c>
      <c r="M515" s="8">
        <f t="shared" si="16"/>
        <v>79.25</v>
      </c>
      <c r="N515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515" t="str">
        <f t="shared" si="17"/>
        <v>Light</v>
      </c>
    </row>
    <row r="516" spans="1:15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INDEX(Table1[Customer Name], MATCH(OrdersData[[#This Row],[Customer ID]], Table1[Customer ID],0))</f>
        <v>Pippo Witherington</v>
      </c>
      <c r="G516" s="2" t="str">
        <f>IF(INDEX(Table1[Email], MATCH(OrdersData[[#This Row],[Customer ID]], Table1[Customer ID],0))=0,"",INDEX(Table1[Email], MATCH(OrdersData[[#This Row],[Customer ID]], Table1[Customer ID],0)))</f>
        <v>pwitheringtonea@networkadvertising.org</v>
      </c>
      <c r="H516" s="2" t="str">
        <f>INDEX(Table1[Country], MATCH(OrdersData[[#This Row],[Customer ID]], Table1[Customer ID],0))</f>
        <v>United States</v>
      </c>
      <c r="I516" t="str">
        <f>INDEX(products!B:B, MATCH($D:$D, products!$A:$A,0))</f>
        <v>Lib</v>
      </c>
      <c r="J516" t="str">
        <f>INDEX(products!C:C, MATCH($D:$D, products!$A:$A,0))</f>
        <v>M</v>
      </c>
      <c r="K516" s="6">
        <f>INDEX(products!D:D, MATCH($D:$D, products!$A:$A,0))</f>
        <v>0.2</v>
      </c>
      <c r="L516" s="8">
        <f>INDEX(products!E:E, MATCH($D:$D, products!$A:$A,0))</f>
        <v>4.3650000000000002</v>
      </c>
      <c r="M516" s="8">
        <f t="shared" si="16"/>
        <v>26.19</v>
      </c>
      <c r="N516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516" t="str">
        <f t="shared" si="17"/>
        <v>Medium</v>
      </c>
    </row>
    <row r="517" spans="1:15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INDEX(Table1[Customer Name], MATCH(OrdersData[[#This Row],[Customer ID]], Table1[Customer ID],0))</f>
        <v>Tildie Tilzey</v>
      </c>
      <c r="G517" s="2" t="str">
        <f>IF(INDEX(Table1[Email], MATCH(OrdersData[[#This Row],[Customer ID]], Table1[Customer ID],0))=0,"",INDEX(Table1[Email], MATCH(OrdersData[[#This Row],[Customer ID]], Table1[Customer ID],0)))</f>
        <v>ttilzeyeb@hostgator.com</v>
      </c>
      <c r="H517" s="2" t="str">
        <f>INDEX(Table1[Country], MATCH(OrdersData[[#This Row],[Customer ID]], Table1[Customer ID],0))</f>
        <v>United States</v>
      </c>
      <c r="I517" t="str">
        <f>INDEX(products!B:B, MATCH($D:$D, products!$A:$A,0))</f>
        <v>Rob</v>
      </c>
      <c r="J517" t="str">
        <f>INDEX(products!C:C, MATCH($D:$D, products!$A:$A,0))</f>
        <v>L</v>
      </c>
      <c r="K517" s="6">
        <f>INDEX(products!D:D, MATCH($D:$D, products!$A:$A,0))</f>
        <v>0.5</v>
      </c>
      <c r="L517" s="8">
        <f>INDEX(products!E:E, MATCH($D:$D, products!$A:$A,0))</f>
        <v>7.169999999999999</v>
      </c>
      <c r="M517" s="8">
        <f t="shared" si="16"/>
        <v>21.509999999999998</v>
      </c>
      <c r="N517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517" t="str">
        <f t="shared" si="17"/>
        <v>Light</v>
      </c>
    </row>
    <row r="518" spans="1:15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INDEX(Table1[Customer Name], MATCH(OrdersData[[#This Row],[Customer ID]], Table1[Customer ID],0))</f>
        <v>Cindra Burling</v>
      </c>
      <c r="G518" s="2" t="str">
        <f>IF(INDEX(Table1[Email], MATCH(OrdersData[[#This Row],[Customer ID]], Table1[Customer ID],0))=0,"",INDEX(Table1[Email], MATCH(OrdersData[[#This Row],[Customer ID]], Table1[Customer ID],0)))</f>
        <v/>
      </c>
      <c r="H518" s="2" t="str">
        <f>INDEX(Table1[Country], MATCH(OrdersData[[#This Row],[Customer ID]], Table1[Customer ID],0))</f>
        <v>United States</v>
      </c>
      <c r="I518" t="str">
        <f>INDEX(products!B:B, MATCH($D:$D, products!$A:$A,0))</f>
        <v>Rob</v>
      </c>
      <c r="J518" t="str">
        <f>INDEX(products!C:C, MATCH($D:$D, products!$A:$A,0))</f>
        <v>D</v>
      </c>
      <c r="K518" s="6">
        <f>INDEX(products!D:D, MATCH($D:$D, products!$A:$A,0))</f>
        <v>2.5</v>
      </c>
      <c r="L518" s="8">
        <f>INDEX(products!E:E, MATCH($D:$D, products!$A:$A,0))</f>
        <v>20.584999999999997</v>
      </c>
      <c r="M518" s="8">
        <f t="shared" si="16"/>
        <v>102.92499999999998</v>
      </c>
      <c r="N518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518" t="str">
        <f t="shared" si="17"/>
        <v>Dark</v>
      </c>
    </row>
    <row r="519" spans="1:15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INDEX(Table1[Customer Name], MATCH(OrdersData[[#This Row],[Customer ID]], Table1[Customer ID],0))</f>
        <v>Channa Belamy</v>
      </c>
      <c r="G519" s="2" t="str">
        <f>IF(INDEX(Table1[Email], MATCH(OrdersData[[#This Row],[Customer ID]], Table1[Customer ID],0))=0,"",INDEX(Table1[Email], MATCH(OrdersData[[#This Row],[Customer ID]], Table1[Customer ID],0)))</f>
        <v/>
      </c>
      <c r="H519" s="2" t="str">
        <f>INDEX(Table1[Country], MATCH(OrdersData[[#This Row],[Customer ID]], Table1[Customer ID],0))</f>
        <v>United States</v>
      </c>
      <c r="I519" t="str">
        <f>INDEX(products!B:B, MATCH($D:$D, products!$A:$A,0))</f>
        <v>Lib</v>
      </c>
      <c r="J519" t="str">
        <f>INDEX(products!C:C, MATCH($D:$D, products!$A:$A,0))</f>
        <v>D</v>
      </c>
      <c r="K519" s="6">
        <f>INDEX(products!D:D, MATCH($D:$D, products!$A:$A,0))</f>
        <v>0.2</v>
      </c>
      <c r="L519" s="8">
        <f>INDEX(products!E:E, MATCH($D:$D, products!$A:$A,0))</f>
        <v>3.8849999999999998</v>
      </c>
      <c r="M519" s="8">
        <f t="shared" si="16"/>
        <v>7.77</v>
      </c>
      <c r="N519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519" t="str">
        <f t="shared" si="17"/>
        <v>Dark</v>
      </c>
    </row>
    <row r="520" spans="1:15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INDEX(Table1[Customer Name], MATCH(OrdersData[[#This Row],[Customer ID]], Table1[Customer ID],0))</f>
        <v>Karl Imorts</v>
      </c>
      <c r="G520" s="2" t="str">
        <f>IF(INDEX(Table1[Email], MATCH(OrdersData[[#This Row],[Customer ID]], Table1[Customer ID],0))=0,"",INDEX(Table1[Email], MATCH(OrdersData[[#This Row],[Customer ID]], Table1[Customer ID],0)))</f>
        <v>kimortsee@alexa.com</v>
      </c>
      <c r="H520" s="2" t="str">
        <f>INDEX(Table1[Country], MATCH(OrdersData[[#This Row],[Customer ID]], Table1[Customer ID],0))</f>
        <v>United States</v>
      </c>
      <c r="I520" t="str">
        <f>INDEX(products!B:B, MATCH($D:$D, products!$A:$A,0))</f>
        <v>Exc</v>
      </c>
      <c r="J520" t="str">
        <f>INDEX(products!C:C, MATCH($D:$D, products!$A:$A,0))</f>
        <v>D</v>
      </c>
      <c r="K520" s="6">
        <f>INDEX(products!D:D, MATCH($D:$D, products!$A:$A,0))</f>
        <v>2.5</v>
      </c>
      <c r="L520" s="8">
        <f>INDEX(products!E:E, MATCH($D:$D, products!$A:$A,0))</f>
        <v>27.945</v>
      </c>
      <c r="M520" s="8">
        <f t="shared" si="16"/>
        <v>139.72499999999999</v>
      </c>
      <c r="N520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520" t="str">
        <f t="shared" si="17"/>
        <v>Dark</v>
      </c>
    </row>
    <row r="521" spans="1:15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INDEX(Table1[Customer Name], MATCH(OrdersData[[#This Row],[Customer ID]], Table1[Customer ID],0))</f>
        <v>Marja Urion</v>
      </c>
      <c r="G521" s="2" t="str">
        <f>IF(INDEX(Table1[Email], MATCH(OrdersData[[#This Row],[Customer ID]], Table1[Customer ID],0))=0,"",INDEX(Table1[Email], MATCH(OrdersData[[#This Row],[Customer ID]], Table1[Customer ID],0)))</f>
        <v>murione5@alexa.com</v>
      </c>
      <c r="H521" s="2" t="str">
        <f>INDEX(Table1[Country], MATCH(OrdersData[[#This Row],[Customer ID]], Table1[Customer ID],0))</f>
        <v>Ireland</v>
      </c>
      <c r="I521" t="str">
        <f>INDEX(products!B:B, MATCH($D:$D, products!$A:$A,0))</f>
        <v>Ara</v>
      </c>
      <c r="J521" t="str">
        <f>INDEX(products!C:C, MATCH($D:$D, products!$A:$A,0))</f>
        <v>D</v>
      </c>
      <c r="K521" s="6">
        <f>INDEX(products!D:D, MATCH($D:$D, products!$A:$A,0))</f>
        <v>0.5</v>
      </c>
      <c r="L521" s="8">
        <f>INDEX(products!E:E, MATCH($D:$D, products!$A:$A,0))</f>
        <v>5.97</v>
      </c>
      <c r="M521" s="8">
        <f t="shared" si="16"/>
        <v>11.94</v>
      </c>
      <c r="N521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521" t="str">
        <f t="shared" si="17"/>
        <v>Dark</v>
      </c>
    </row>
    <row r="522" spans="1:15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INDEX(Table1[Customer Name], MATCH(OrdersData[[#This Row],[Customer ID]], Table1[Customer ID],0))</f>
        <v>Mag Armistead</v>
      </c>
      <c r="G522" s="2" t="str">
        <f>IF(INDEX(Table1[Email], MATCH(OrdersData[[#This Row],[Customer ID]], Table1[Customer ID],0))=0,"",INDEX(Table1[Email], MATCH(OrdersData[[#This Row],[Customer ID]], Table1[Customer ID],0)))</f>
        <v>marmisteadeg@blogtalkradio.com</v>
      </c>
      <c r="H522" s="2" t="str">
        <f>INDEX(Table1[Country], MATCH(OrdersData[[#This Row],[Customer ID]], Table1[Customer ID],0))</f>
        <v>United States</v>
      </c>
      <c r="I522" t="str">
        <f>INDEX(products!B:B, MATCH($D:$D, products!$A:$A,0))</f>
        <v>Lib</v>
      </c>
      <c r="J522" t="str">
        <f>INDEX(products!C:C, MATCH($D:$D, products!$A:$A,0))</f>
        <v>D</v>
      </c>
      <c r="K522" s="6">
        <f>INDEX(products!D:D, MATCH($D:$D, products!$A:$A,0))</f>
        <v>0.2</v>
      </c>
      <c r="L522" s="8">
        <f>INDEX(products!E:E, MATCH($D:$D, products!$A:$A,0))</f>
        <v>3.8849999999999998</v>
      </c>
      <c r="M522" s="8">
        <f t="shared" si="16"/>
        <v>3.8849999999999998</v>
      </c>
      <c r="N522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522" t="str">
        <f t="shared" si="17"/>
        <v>Dark</v>
      </c>
    </row>
    <row r="523" spans="1:15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INDEX(Table1[Customer Name], MATCH(OrdersData[[#This Row],[Customer ID]], Table1[Customer ID],0))</f>
        <v>Mag Armistead</v>
      </c>
      <c r="G523" s="2" t="str">
        <f>IF(INDEX(Table1[Email], MATCH(OrdersData[[#This Row],[Customer ID]], Table1[Customer ID],0))=0,"",INDEX(Table1[Email], MATCH(OrdersData[[#This Row],[Customer ID]], Table1[Customer ID],0)))</f>
        <v>marmisteadeg@blogtalkradio.com</v>
      </c>
      <c r="H523" s="2" t="str">
        <f>INDEX(Table1[Country], MATCH(OrdersData[[#This Row],[Customer ID]], Table1[Customer ID],0))</f>
        <v>United States</v>
      </c>
      <c r="I523" t="str">
        <f>INDEX(products!B:B, MATCH($D:$D, products!$A:$A,0))</f>
        <v>Rob</v>
      </c>
      <c r="J523" t="str">
        <f>INDEX(products!C:C, MATCH($D:$D, products!$A:$A,0))</f>
        <v>M</v>
      </c>
      <c r="K523" s="6">
        <f>INDEX(products!D:D, MATCH($D:$D, products!$A:$A,0))</f>
        <v>1</v>
      </c>
      <c r="L523" s="8">
        <f>INDEX(products!E:E, MATCH($D:$D, products!$A:$A,0))</f>
        <v>9.9499999999999993</v>
      </c>
      <c r="M523" s="8">
        <f t="shared" si="16"/>
        <v>39.799999999999997</v>
      </c>
      <c r="N523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523" t="str">
        <f t="shared" si="17"/>
        <v>Medium</v>
      </c>
    </row>
    <row r="524" spans="1:15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INDEX(Table1[Customer Name], MATCH(OrdersData[[#This Row],[Customer ID]], Table1[Customer ID],0))</f>
        <v>Vasili Upstone</v>
      </c>
      <c r="G524" s="2" t="str">
        <f>IF(INDEX(Table1[Email], MATCH(OrdersData[[#This Row],[Customer ID]], Table1[Customer ID],0))=0,"",INDEX(Table1[Email], MATCH(OrdersData[[#This Row],[Customer ID]], Table1[Customer ID],0)))</f>
        <v>vupstoneei@google.pl</v>
      </c>
      <c r="H524" s="2" t="str">
        <f>INDEX(Table1[Country], MATCH(OrdersData[[#This Row],[Customer ID]], Table1[Customer ID],0))</f>
        <v>United States</v>
      </c>
      <c r="I524" t="str">
        <f>INDEX(products!B:B, MATCH($D:$D, products!$A:$A,0))</f>
        <v>Rob</v>
      </c>
      <c r="J524" t="str">
        <f>INDEX(products!C:C, MATCH($D:$D, products!$A:$A,0))</f>
        <v>M</v>
      </c>
      <c r="K524" s="6">
        <f>INDEX(products!D:D, MATCH($D:$D, products!$A:$A,0))</f>
        <v>0.5</v>
      </c>
      <c r="L524" s="8">
        <f>INDEX(products!E:E, MATCH($D:$D, products!$A:$A,0))</f>
        <v>5.97</v>
      </c>
      <c r="M524" s="8">
        <f t="shared" si="16"/>
        <v>29.849999999999998</v>
      </c>
      <c r="N524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524" t="str">
        <f t="shared" si="17"/>
        <v>Medium</v>
      </c>
    </row>
    <row r="525" spans="1:15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INDEX(Table1[Customer Name], MATCH(OrdersData[[#This Row],[Customer ID]], Table1[Customer ID],0))</f>
        <v>Berty Beelby</v>
      </c>
      <c r="G525" s="2" t="str">
        <f>IF(INDEX(Table1[Email], MATCH(OrdersData[[#This Row],[Customer ID]], Table1[Customer ID],0))=0,"",INDEX(Table1[Email], MATCH(OrdersData[[#This Row],[Customer ID]], Table1[Customer ID],0)))</f>
        <v>bbeelbyej@rediff.com</v>
      </c>
      <c r="H525" s="2" t="str">
        <f>INDEX(Table1[Country], MATCH(OrdersData[[#This Row],[Customer ID]], Table1[Customer ID],0))</f>
        <v>Ireland</v>
      </c>
      <c r="I525" t="str">
        <f>INDEX(products!B:B, MATCH($D:$D, products!$A:$A,0))</f>
        <v>Lib</v>
      </c>
      <c r="J525" t="str">
        <f>INDEX(products!C:C, MATCH($D:$D, products!$A:$A,0))</f>
        <v>D</v>
      </c>
      <c r="K525" s="6">
        <f>INDEX(products!D:D, MATCH($D:$D, products!$A:$A,0))</f>
        <v>2.5</v>
      </c>
      <c r="L525" s="8">
        <f>INDEX(products!E:E, MATCH($D:$D, products!$A:$A,0))</f>
        <v>29.784999999999997</v>
      </c>
      <c r="M525" s="8">
        <f t="shared" si="16"/>
        <v>29.784999999999997</v>
      </c>
      <c r="N525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525" t="str">
        <f t="shared" si="17"/>
        <v>Dark</v>
      </c>
    </row>
    <row r="526" spans="1:15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INDEX(Table1[Customer Name], MATCH(OrdersData[[#This Row],[Customer ID]], Table1[Customer ID],0))</f>
        <v>Erny Stenyng</v>
      </c>
      <c r="G526" s="2" t="str">
        <f>IF(INDEX(Table1[Email], MATCH(OrdersData[[#This Row],[Customer ID]], Table1[Customer ID],0))=0,"",INDEX(Table1[Email], MATCH(OrdersData[[#This Row],[Customer ID]], Table1[Customer ID],0)))</f>
        <v/>
      </c>
      <c r="H526" s="2" t="str">
        <f>INDEX(Table1[Country], MATCH(OrdersData[[#This Row],[Customer ID]], Table1[Customer ID],0))</f>
        <v>United States</v>
      </c>
      <c r="I526" t="str">
        <f>INDEX(products!B:B, MATCH($D:$D, products!$A:$A,0))</f>
        <v>Lib</v>
      </c>
      <c r="J526" t="str">
        <f>INDEX(products!C:C, MATCH($D:$D, products!$A:$A,0))</f>
        <v>L</v>
      </c>
      <c r="K526" s="6">
        <f>INDEX(products!D:D, MATCH($D:$D, products!$A:$A,0))</f>
        <v>2.5</v>
      </c>
      <c r="L526" s="8">
        <f>INDEX(products!E:E, MATCH($D:$D, products!$A:$A,0))</f>
        <v>36.454999999999998</v>
      </c>
      <c r="M526" s="8">
        <f t="shared" si="16"/>
        <v>72.91</v>
      </c>
      <c r="N526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526" t="str">
        <f t="shared" si="17"/>
        <v>Light</v>
      </c>
    </row>
    <row r="527" spans="1:15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INDEX(Table1[Customer Name], MATCH(OrdersData[[#This Row],[Customer ID]], Table1[Customer ID],0))</f>
        <v>Edin Yantsurev</v>
      </c>
      <c r="G527" s="2" t="str">
        <f>IF(INDEX(Table1[Email], MATCH(OrdersData[[#This Row],[Customer ID]], Table1[Customer ID],0))=0,"",INDEX(Table1[Email], MATCH(OrdersData[[#This Row],[Customer ID]], Table1[Customer ID],0)))</f>
        <v/>
      </c>
      <c r="H527" s="2" t="str">
        <f>INDEX(Table1[Country], MATCH(OrdersData[[#This Row],[Customer ID]], Table1[Customer ID],0))</f>
        <v>United States</v>
      </c>
      <c r="I527" t="str">
        <f>INDEX(products!B:B, MATCH($D:$D, products!$A:$A,0))</f>
        <v>Rob</v>
      </c>
      <c r="J527" t="str">
        <f>INDEX(products!C:C, MATCH($D:$D, products!$A:$A,0))</f>
        <v>D</v>
      </c>
      <c r="K527" s="6">
        <f>INDEX(products!D:D, MATCH($D:$D, products!$A:$A,0))</f>
        <v>0.2</v>
      </c>
      <c r="L527" s="8">
        <f>INDEX(products!E:E, MATCH($D:$D, products!$A:$A,0))</f>
        <v>2.6849999999999996</v>
      </c>
      <c r="M527" s="8">
        <f t="shared" si="16"/>
        <v>13.424999999999997</v>
      </c>
      <c r="N527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527" t="str">
        <f t="shared" si="17"/>
        <v>Dark</v>
      </c>
    </row>
    <row r="528" spans="1:15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INDEX(Table1[Customer Name], MATCH(OrdersData[[#This Row],[Customer ID]], Table1[Customer ID],0))</f>
        <v>Webb Speechly</v>
      </c>
      <c r="G528" s="2" t="str">
        <f>IF(INDEX(Table1[Email], MATCH(OrdersData[[#This Row],[Customer ID]], Table1[Customer ID],0))=0,"",INDEX(Table1[Email], MATCH(OrdersData[[#This Row],[Customer ID]], Table1[Customer ID],0)))</f>
        <v>wspeechlyem@amazon.com</v>
      </c>
      <c r="H528" s="2" t="str">
        <f>INDEX(Table1[Country], MATCH(OrdersData[[#This Row],[Customer ID]], Table1[Customer ID],0))</f>
        <v>United States</v>
      </c>
      <c r="I528" t="str">
        <f>INDEX(products!B:B, MATCH($D:$D, products!$A:$A,0))</f>
        <v>Exc</v>
      </c>
      <c r="J528" t="str">
        <f>INDEX(products!C:C, MATCH($D:$D, products!$A:$A,0))</f>
        <v>M</v>
      </c>
      <c r="K528" s="6">
        <f>INDEX(products!D:D, MATCH($D:$D, products!$A:$A,0))</f>
        <v>2.5</v>
      </c>
      <c r="L528" s="8">
        <f>INDEX(products!E:E, MATCH($D:$D, products!$A:$A,0))</f>
        <v>31.624999999999996</v>
      </c>
      <c r="M528" s="8">
        <f t="shared" si="16"/>
        <v>126.49999999999999</v>
      </c>
      <c r="N528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528" t="str">
        <f t="shared" si="17"/>
        <v>Medium</v>
      </c>
    </row>
    <row r="529" spans="1:15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INDEX(Table1[Customer Name], MATCH(OrdersData[[#This Row],[Customer ID]], Table1[Customer ID],0))</f>
        <v>Irvine Phillpot</v>
      </c>
      <c r="G529" s="2" t="str">
        <f>IF(INDEX(Table1[Email], MATCH(OrdersData[[#This Row],[Customer ID]], Table1[Customer ID],0))=0,"",INDEX(Table1[Email], MATCH(OrdersData[[#This Row],[Customer ID]], Table1[Customer ID],0)))</f>
        <v>iphillpoten@buzzfeed.com</v>
      </c>
      <c r="H529" s="2" t="str">
        <f>INDEX(Table1[Country], MATCH(OrdersData[[#This Row],[Customer ID]], Table1[Customer ID],0))</f>
        <v>United Kingdom</v>
      </c>
      <c r="I529" t="str">
        <f>INDEX(products!B:B, MATCH($D:$D, products!$A:$A,0))</f>
        <v>Exc</v>
      </c>
      <c r="J529" t="str">
        <f>INDEX(products!C:C, MATCH($D:$D, products!$A:$A,0))</f>
        <v>M</v>
      </c>
      <c r="K529" s="6">
        <f>INDEX(products!D:D, MATCH($D:$D, products!$A:$A,0))</f>
        <v>0.5</v>
      </c>
      <c r="L529" s="8">
        <f>INDEX(products!E:E, MATCH($D:$D, products!$A:$A,0))</f>
        <v>8.25</v>
      </c>
      <c r="M529" s="8">
        <f t="shared" si="16"/>
        <v>41.25</v>
      </c>
      <c r="N529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529" t="str">
        <f t="shared" si="17"/>
        <v>Medium</v>
      </c>
    </row>
    <row r="530" spans="1:15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INDEX(Table1[Customer Name], MATCH(OrdersData[[#This Row],[Customer ID]], Table1[Customer ID],0))</f>
        <v>Lem Pennacci</v>
      </c>
      <c r="G530" s="2" t="str">
        <f>IF(INDEX(Table1[Email], MATCH(OrdersData[[#This Row],[Customer ID]], Table1[Customer ID],0))=0,"",INDEX(Table1[Email], MATCH(OrdersData[[#This Row],[Customer ID]], Table1[Customer ID],0)))</f>
        <v>lpennaccieo@statcounter.com</v>
      </c>
      <c r="H530" s="2" t="str">
        <f>INDEX(Table1[Country], MATCH(OrdersData[[#This Row],[Customer ID]], Table1[Customer ID],0))</f>
        <v>United States</v>
      </c>
      <c r="I530" t="str">
        <f>INDEX(products!B:B, MATCH($D:$D, products!$A:$A,0))</f>
        <v>Exc</v>
      </c>
      <c r="J530" t="str">
        <f>INDEX(products!C:C, MATCH($D:$D, products!$A:$A,0))</f>
        <v>L</v>
      </c>
      <c r="K530" s="6">
        <f>INDEX(products!D:D, MATCH($D:$D, products!$A:$A,0))</f>
        <v>0.5</v>
      </c>
      <c r="L530" s="8">
        <f>INDEX(products!E:E, MATCH($D:$D, products!$A:$A,0))</f>
        <v>8.91</v>
      </c>
      <c r="M530" s="8">
        <f t="shared" si="16"/>
        <v>53.46</v>
      </c>
      <c r="N530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530" t="str">
        <f t="shared" si="17"/>
        <v>Light</v>
      </c>
    </row>
    <row r="531" spans="1:15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INDEX(Table1[Customer Name], MATCH(OrdersData[[#This Row],[Customer ID]], Table1[Customer ID],0))</f>
        <v>Starr Arpin</v>
      </c>
      <c r="G531" s="2" t="str">
        <f>IF(INDEX(Table1[Email], MATCH(OrdersData[[#This Row],[Customer ID]], Table1[Customer ID],0))=0,"",INDEX(Table1[Email], MATCH(OrdersData[[#This Row],[Customer ID]], Table1[Customer ID],0)))</f>
        <v>sarpinep@moonfruit.com</v>
      </c>
      <c r="H531" s="2" t="str">
        <f>INDEX(Table1[Country], MATCH(OrdersData[[#This Row],[Customer ID]], Table1[Customer ID],0))</f>
        <v>United States</v>
      </c>
      <c r="I531" t="str">
        <f>INDEX(products!B:B, MATCH($D:$D, products!$A:$A,0))</f>
        <v>Rob</v>
      </c>
      <c r="J531" t="str">
        <f>INDEX(products!C:C, MATCH($D:$D, products!$A:$A,0))</f>
        <v>M</v>
      </c>
      <c r="K531" s="6">
        <f>INDEX(products!D:D, MATCH($D:$D, products!$A:$A,0))</f>
        <v>1</v>
      </c>
      <c r="L531" s="8">
        <f>INDEX(products!E:E, MATCH($D:$D, products!$A:$A,0))</f>
        <v>9.9499999999999993</v>
      </c>
      <c r="M531" s="8">
        <f t="shared" si="16"/>
        <v>59.699999999999996</v>
      </c>
      <c r="N531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531" t="str">
        <f t="shared" si="17"/>
        <v>Medium</v>
      </c>
    </row>
    <row r="532" spans="1:15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INDEX(Table1[Customer Name], MATCH(OrdersData[[#This Row],[Customer ID]], Table1[Customer ID],0))</f>
        <v>Donny Fries</v>
      </c>
      <c r="G532" s="2" t="str">
        <f>IF(INDEX(Table1[Email], MATCH(OrdersData[[#This Row],[Customer ID]], Table1[Customer ID],0))=0,"",INDEX(Table1[Email], MATCH(OrdersData[[#This Row],[Customer ID]], Table1[Customer ID],0)))</f>
        <v>dfrieseq@cargocollective.com</v>
      </c>
      <c r="H532" s="2" t="str">
        <f>INDEX(Table1[Country], MATCH(OrdersData[[#This Row],[Customer ID]], Table1[Customer ID],0))</f>
        <v>United States</v>
      </c>
      <c r="I532" t="str">
        <f>INDEX(products!B:B, MATCH($D:$D, products!$A:$A,0))</f>
        <v>Rob</v>
      </c>
      <c r="J532" t="str">
        <f>INDEX(products!C:C, MATCH($D:$D, products!$A:$A,0))</f>
        <v>M</v>
      </c>
      <c r="K532" s="6">
        <f>INDEX(products!D:D, MATCH($D:$D, products!$A:$A,0))</f>
        <v>1</v>
      </c>
      <c r="L532" s="8">
        <f>INDEX(products!E:E, MATCH($D:$D, products!$A:$A,0))</f>
        <v>9.9499999999999993</v>
      </c>
      <c r="M532" s="8">
        <f t="shared" si="16"/>
        <v>59.699999999999996</v>
      </c>
      <c r="N532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532" t="str">
        <f t="shared" si="17"/>
        <v>Medium</v>
      </c>
    </row>
    <row r="533" spans="1:15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INDEX(Table1[Customer Name], MATCH(OrdersData[[#This Row],[Customer ID]], Table1[Customer ID],0))</f>
        <v>Rana Sharer</v>
      </c>
      <c r="G533" s="2" t="str">
        <f>IF(INDEX(Table1[Email], MATCH(OrdersData[[#This Row],[Customer ID]], Table1[Customer ID],0))=0,"",INDEX(Table1[Email], MATCH(OrdersData[[#This Row],[Customer ID]], Table1[Customer ID],0)))</f>
        <v>rsharerer@flavors.me</v>
      </c>
      <c r="H533" s="2" t="str">
        <f>INDEX(Table1[Country], MATCH(OrdersData[[#This Row],[Customer ID]], Table1[Customer ID],0))</f>
        <v>United States</v>
      </c>
      <c r="I533" t="str">
        <f>INDEX(products!B:B, MATCH($D:$D, products!$A:$A,0))</f>
        <v>Rob</v>
      </c>
      <c r="J533" t="str">
        <f>INDEX(products!C:C, MATCH($D:$D, products!$A:$A,0))</f>
        <v>D</v>
      </c>
      <c r="K533" s="6">
        <f>INDEX(products!D:D, MATCH($D:$D, products!$A:$A,0))</f>
        <v>1</v>
      </c>
      <c r="L533" s="8">
        <f>INDEX(products!E:E, MATCH($D:$D, products!$A:$A,0))</f>
        <v>8.9499999999999993</v>
      </c>
      <c r="M533" s="8">
        <f t="shared" si="16"/>
        <v>44.75</v>
      </c>
      <c r="N533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533" t="str">
        <f t="shared" si="17"/>
        <v>Dark</v>
      </c>
    </row>
    <row r="534" spans="1:15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INDEX(Table1[Customer Name], MATCH(OrdersData[[#This Row],[Customer ID]], Table1[Customer ID],0))</f>
        <v>Nannie Naseby</v>
      </c>
      <c r="G534" s="2" t="str">
        <f>IF(INDEX(Table1[Email], MATCH(OrdersData[[#This Row],[Customer ID]], Table1[Customer ID],0))=0,"",INDEX(Table1[Email], MATCH(OrdersData[[#This Row],[Customer ID]], Table1[Customer ID],0)))</f>
        <v>nnasebyes@umich.edu</v>
      </c>
      <c r="H534" s="2" t="str">
        <f>INDEX(Table1[Country], MATCH(OrdersData[[#This Row],[Customer ID]], Table1[Customer ID],0))</f>
        <v>United States</v>
      </c>
      <c r="I534" t="str">
        <f>INDEX(products!B:B, MATCH($D:$D, products!$A:$A,0))</f>
        <v>Exc</v>
      </c>
      <c r="J534" t="str">
        <f>INDEX(products!C:C, MATCH($D:$D, products!$A:$A,0))</f>
        <v>M</v>
      </c>
      <c r="K534" s="6">
        <f>INDEX(products!D:D, MATCH($D:$D, products!$A:$A,0))</f>
        <v>0.5</v>
      </c>
      <c r="L534" s="8">
        <f>INDEX(products!E:E, MATCH($D:$D, products!$A:$A,0))</f>
        <v>8.25</v>
      </c>
      <c r="M534" s="8">
        <f t="shared" si="16"/>
        <v>16.5</v>
      </c>
      <c r="N53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534" t="str">
        <f t="shared" si="17"/>
        <v>Medium</v>
      </c>
    </row>
    <row r="535" spans="1:15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INDEX(Table1[Customer Name], MATCH(OrdersData[[#This Row],[Customer ID]], Table1[Customer ID],0))</f>
        <v>Rea Offell</v>
      </c>
      <c r="G535" s="2" t="str">
        <f>IF(INDEX(Table1[Email], MATCH(OrdersData[[#This Row],[Customer ID]], Table1[Customer ID],0))=0,"",INDEX(Table1[Email], MATCH(OrdersData[[#This Row],[Customer ID]], Table1[Customer ID],0)))</f>
        <v/>
      </c>
      <c r="H535" s="2" t="str">
        <f>INDEX(Table1[Country], MATCH(OrdersData[[#This Row],[Customer ID]], Table1[Customer ID],0))</f>
        <v>United States</v>
      </c>
      <c r="I535" t="str">
        <f>INDEX(products!B:B, MATCH($D:$D, products!$A:$A,0))</f>
        <v>Rob</v>
      </c>
      <c r="J535" t="str">
        <f>INDEX(products!C:C, MATCH($D:$D, products!$A:$A,0))</f>
        <v>D</v>
      </c>
      <c r="K535" s="6">
        <f>INDEX(products!D:D, MATCH($D:$D, products!$A:$A,0))</f>
        <v>0.5</v>
      </c>
      <c r="L535" s="8">
        <f>INDEX(products!E:E, MATCH($D:$D, products!$A:$A,0))</f>
        <v>5.3699999999999992</v>
      </c>
      <c r="M535" s="8">
        <f t="shared" si="16"/>
        <v>21.479999999999997</v>
      </c>
      <c r="N535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535" t="str">
        <f t="shared" si="17"/>
        <v>Dark</v>
      </c>
    </row>
    <row r="536" spans="1:15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INDEX(Table1[Customer Name], MATCH(OrdersData[[#This Row],[Customer ID]], Table1[Customer ID],0))</f>
        <v>Kris O'Cullen</v>
      </c>
      <c r="G536" s="2" t="str">
        <f>IF(INDEX(Table1[Email], MATCH(OrdersData[[#This Row],[Customer ID]], Table1[Customer ID],0))=0,"",INDEX(Table1[Email], MATCH(OrdersData[[#This Row],[Customer ID]], Table1[Customer ID],0)))</f>
        <v>koculleneu@ca.gov</v>
      </c>
      <c r="H536" s="2" t="str">
        <f>INDEX(Table1[Country], MATCH(OrdersData[[#This Row],[Customer ID]], Table1[Customer ID],0))</f>
        <v>Ireland</v>
      </c>
      <c r="I536" t="str">
        <f>INDEX(products!B:B, MATCH($D:$D, products!$A:$A,0))</f>
        <v>Rob</v>
      </c>
      <c r="J536" t="str">
        <f>INDEX(products!C:C, MATCH($D:$D, products!$A:$A,0))</f>
        <v>M</v>
      </c>
      <c r="K536" s="6">
        <f>INDEX(products!D:D, MATCH($D:$D, products!$A:$A,0))</f>
        <v>2.5</v>
      </c>
      <c r="L536" s="8">
        <f>INDEX(products!E:E, MATCH($D:$D, products!$A:$A,0))</f>
        <v>22.884999999999998</v>
      </c>
      <c r="M536" s="8">
        <f t="shared" si="16"/>
        <v>45.769999999999996</v>
      </c>
      <c r="N536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536" t="str">
        <f t="shared" si="17"/>
        <v>Medium</v>
      </c>
    </row>
    <row r="537" spans="1:15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INDEX(Table1[Customer Name], MATCH(OrdersData[[#This Row],[Customer ID]], Table1[Customer ID],0))</f>
        <v>Timoteo Glisane</v>
      </c>
      <c r="G537" s="2" t="str">
        <f>IF(INDEX(Table1[Email], MATCH(OrdersData[[#This Row],[Customer ID]], Table1[Customer ID],0))=0,"",INDEX(Table1[Email], MATCH(OrdersData[[#This Row],[Customer ID]], Table1[Customer ID],0)))</f>
        <v/>
      </c>
      <c r="H537" s="2" t="str">
        <f>INDEX(Table1[Country], MATCH(OrdersData[[#This Row],[Customer ID]], Table1[Customer ID],0))</f>
        <v>Ireland</v>
      </c>
      <c r="I537" t="str">
        <f>INDEX(products!B:B, MATCH($D:$D, products!$A:$A,0))</f>
        <v>Lib</v>
      </c>
      <c r="J537" t="str">
        <f>INDEX(products!C:C, MATCH($D:$D, products!$A:$A,0))</f>
        <v>L</v>
      </c>
      <c r="K537" s="6">
        <f>INDEX(products!D:D, MATCH($D:$D, products!$A:$A,0))</f>
        <v>0.2</v>
      </c>
      <c r="L537" s="8">
        <f>INDEX(products!E:E, MATCH($D:$D, products!$A:$A,0))</f>
        <v>4.7549999999999999</v>
      </c>
      <c r="M537" s="8">
        <f t="shared" si="16"/>
        <v>9.51</v>
      </c>
      <c r="N537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537" t="str">
        <f t="shared" si="17"/>
        <v>Light</v>
      </c>
    </row>
    <row r="538" spans="1:15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INDEX(Table1[Customer Name], MATCH(OrdersData[[#This Row],[Customer ID]], Table1[Customer ID],0))</f>
        <v>Marja Urion</v>
      </c>
      <c r="G538" s="2" t="str">
        <f>IF(INDEX(Table1[Email], MATCH(OrdersData[[#This Row],[Customer ID]], Table1[Customer ID],0))=0,"",INDEX(Table1[Email], MATCH(OrdersData[[#This Row],[Customer ID]], Table1[Customer ID],0)))</f>
        <v>murione5@alexa.com</v>
      </c>
      <c r="H538" s="2" t="str">
        <f>INDEX(Table1[Country], MATCH(OrdersData[[#This Row],[Customer ID]], Table1[Customer ID],0))</f>
        <v>Ireland</v>
      </c>
      <c r="I538" t="str">
        <f>INDEX(products!B:B, MATCH($D:$D, products!$A:$A,0))</f>
        <v>Rob</v>
      </c>
      <c r="J538" t="str">
        <f>INDEX(products!C:C, MATCH($D:$D, products!$A:$A,0))</f>
        <v>D</v>
      </c>
      <c r="K538" s="6">
        <f>INDEX(products!D:D, MATCH($D:$D, products!$A:$A,0))</f>
        <v>0.2</v>
      </c>
      <c r="L538" s="8">
        <f>INDEX(products!E:E, MATCH($D:$D, products!$A:$A,0))</f>
        <v>2.6849999999999996</v>
      </c>
      <c r="M538" s="8">
        <f t="shared" si="16"/>
        <v>8.0549999999999997</v>
      </c>
      <c r="N538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538" t="str">
        <f t="shared" si="17"/>
        <v>Dark</v>
      </c>
    </row>
    <row r="539" spans="1:15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INDEX(Table1[Customer Name], MATCH(OrdersData[[#This Row],[Customer ID]], Table1[Customer ID],0))</f>
        <v>Hildegarde Brangan</v>
      </c>
      <c r="G539" s="2" t="str">
        <f>IF(INDEX(Table1[Email], MATCH(OrdersData[[#This Row],[Customer ID]], Table1[Customer ID],0))=0,"",INDEX(Table1[Email], MATCH(OrdersData[[#This Row],[Customer ID]], Table1[Customer ID],0)))</f>
        <v>hbranganex@woothemes.com</v>
      </c>
      <c r="H539" s="2" t="str">
        <f>INDEX(Table1[Country], MATCH(OrdersData[[#This Row],[Customer ID]], Table1[Customer ID],0))</f>
        <v>United States</v>
      </c>
      <c r="I539" t="str">
        <f>INDEX(products!B:B, MATCH($D:$D, products!$A:$A,0))</f>
        <v>Exc</v>
      </c>
      <c r="J539" t="str">
        <f>INDEX(products!C:C, MATCH($D:$D, products!$A:$A,0))</f>
        <v>D</v>
      </c>
      <c r="K539" s="6">
        <f>INDEX(products!D:D, MATCH($D:$D, products!$A:$A,0))</f>
        <v>2.5</v>
      </c>
      <c r="L539" s="8">
        <f>INDEX(products!E:E, MATCH($D:$D, products!$A:$A,0))</f>
        <v>27.945</v>
      </c>
      <c r="M539" s="8">
        <f t="shared" si="16"/>
        <v>111.78</v>
      </c>
      <c r="N539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539" t="str">
        <f t="shared" si="17"/>
        <v>Dark</v>
      </c>
    </row>
    <row r="540" spans="1:15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INDEX(Table1[Customer Name], MATCH(OrdersData[[#This Row],[Customer ID]], Table1[Customer ID],0))</f>
        <v>Amii Gallyon</v>
      </c>
      <c r="G540" s="2" t="str">
        <f>IF(INDEX(Table1[Email], MATCH(OrdersData[[#This Row],[Customer ID]], Table1[Customer ID],0))=0,"",INDEX(Table1[Email], MATCH(OrdersData[[#This Row],[Customer ID]], Table1[Customer ID],0)))</f>
        <v>agallyoney@engadget.com</v>
      </c>
      <c r="H540" s="2" t="str">
        <f>INDEX(Table1[Country], MATCH(OrdersData[[#This Row],[Customer ID]], Table1[Customer ID],0))</f>
        <v>United States</v>
      </c>
      <c r="I540" t="str">
        <f>INDEX(products!B:B, MATCH($D:$D, products!$A:$A,0))</f>
        <v>Rob</v>
      </c>
      <c r="J540" t="str">
        <f>INDEX(products!C:C, MATCH($D:$D, products!$A:$A,0))</f>
        <v>D</v>
      </c>
      <c r="K540" s="6">
        <f>INDEX(products!D:D, MATCH($D:$D, products!$A:$A,0))</f>
        <v>0.2</v>
      </c>
      <c r="L540" s="8">
        <f>INDEX(products!E:E, MATCH($D:$D, products!$A:$A,0))</f>
        <v>2.6849999999999996</v>
      </c>
      <c r="M540" s="8">
        <f t="shared" si="16"/>
        <v>10.739999999999998</v>
      </c>
      <c r="N540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540" t="str">
        <f t="shared" si="17"/>
        <v>Dark</v>
      </c>
    </row>
    <row r="541" spans="1:15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INDEX(Table1[Customer Name], MATCH(OrdersData[[#This Row],[Customer ID]], Table1[Customer ID],0))</f>
        <v>Birgit Domange</v>
      </c>
      <c r="G541" s="2" t="str">
        <f>IF(INDEX(Table1[Email], MATCH(OrdersData[[#This Row],[Customer ID]], Table1[Customer ID],0))=0,"",INDEX(Table1[Email], MATCH(OrdersData[[#This Row],[Customer ID]], Table1[Customer ID],0)))</f>
        <v>bdomangeez@yahoo.co.jp</v>
      </c>
      <c r="H541" s="2" t="str">
        <f>INDEX(Table1[Country], MATCH(OrdersData[[#This Row],[Customer ID]], Table1[Customer ID],0))</f>
        <v>United States</v>
      </c>
      <c r="I541" t="str">
        <f>INDEX(products!B:B, MATCH($D:$D, products!$A:$A,0))</f>
        <v>Rob</v>
      </c>
      <c r="J541" t="str">
        <f>INDEX(products!C:C, MATCH($D:$D, products!$A:$A,0))</f>
        <v>D</v>
      </c>
      <c r="K541" s="6">
        <f>INDEX(products!D:D, MATCH($D:$D, products!$A:$A,0))</f>
        <v>0.5</v>
      </c>
      <c r="L541" s="8">
        <f>INDEX(products!E:E, MATCH($D:$D, products!$A:$A,0))</f>
        <v>5.3699999999999992</v>
      </c>
      <c r="M541" s="8">
        <f t="shared" si="16"/>
        <v>26.849999999999994</v>
      </c>
      <c r="N541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541" t="str">
        <f t="shared" si="17"/>
        <v>Dark</v>
      </c>
    </row>
    <row r="542" spans="1:15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INDEX(Table1[Customer Name], MATCH(OrdersData[[#This Row],[Customer ID]], Table1[Customer ID],0))</f>
        <v>Killian Osler</v>
      </c>
      <c r="G542" s="2" t="str">
        <f>IF(INDEX(Table1[Email], MATCH(OrdersData[[#This Row],[Customer ID]], Table1[Customer ID],0))=0,"",INDEX(Table1[Email], MATCH(OrdersData[[#This Row],[Customer ID]], Table1[Customer ID],0)))</f>
        <v>koslerf0@gmpg.org</v>
      </c>
      <c r="H542" s="2" t="str">
        <f>INDEX(Table1[Country], MATCH(OrdersData[[#This Row],[Customer ID]], Table1[Customer ID],0))</f>
        <v>United States</v>
      </c>
      <c r="I542" t="str">
        <f>INDEX(products!B:B, MATCH($D:$D, products!$A:$A,0))</f>
        <v>Lib</v>
      </c>
      <c r="J542" t="str">
        <f>INDEX(products!C:C, MATCH($D:$D, products!$A:$A,0))</f>
        <v>L</v>
      </c>
      <c r="K542" s="6">
        <f>INDEX(products!D:D, MATCH($D:$D, products!$A:$A,0))</f>
        <v>1</v>
      </c>
      <c r="L542" s="8">
        <f>INDEX(products!E:E, MATCH($D:$D, products!$A:$A,0))</f>
        <v>15.85</v>
      </c>
      <c r="M542" s="8">
        <f t="shared" si="16"/>
        <v>63.4</v>
      </c>
      <c r="N542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542" t="str">
        <f t="shared" si="17"/>
        <v>Light</v>
      </c>
    </row>
    <row r="543" spans="1:15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INDEX(Table1[Customer Name], MATCH(OrdersData[[#This Row],[Customer ID]], Table1[Customer ID],0))</f>
        <v>Lora Dukes</v>
      </c>
      <c r="G543" s="2" t="str">
        <f>IF(INDEX(Table1[Email], MATCH(OrdersData[[#This Row],[Customer ID]], Table1[Customer ID],0))=0,"",INDEX(Table1[Email], MATCH(OrdersData[[#This Row],[Customer ID]], Table1[Customer ID],0)))</f>
        <v/>
      </c>
      <c r="H543" s="2" t="str">
        <f>INDEX(Table1[Country], MATCH(OrdersData[[#This Row],[Customer ID]], Table1[Customer ID],0))</f>
        <v>Ireland</v>
      </c>
      <c r="I543" t="str">
        <f>INDEX(products!B:B, MATCH($D:$D, products!$A:$A,0))</f>
        <v>Ara</v>
      </c>
      <c r="J543" t="str">
        <f>INDEX(products!C:C, MATCH($D:$D, products!$A:$A,0))</f>
        <v>D</v>
      </c>
      <c r="K543" s="6">
        <f>INDEX(products!D:D, MATCH($D:$D, products!$A:$A,0))</f>
        <v>2.5</v>
      </c>
      <c r="L543" s="8">
        <f>INDEX(products!E:E, MATCH($D:$D, products!$A:$A,0))</f>
        <v>22.884999999999998</v>
      </c>
      <c r="M543" s="8">
        <f t="shared" si="16"/>
        <v>22.884999999999998</v>
      </c>
      <c r="N543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543" t="str">
        <f t="shared" si="17"/>
        <v>Dark</v>
      </c>
    </row>
    <row r="544" spans="1:15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INDEX(Table1[Customer Name], MATCH(OrdersData[[#This Row],[Customer ID]], Table1[Customer ID],0))</f>
        <v>Zack Pellett</v>
      </c>
      <c r="G544" s="2" t="str">
        <f>IF(INDEX(Table1[Email], MATCH(OrdersData[[#This Row],[Customer ID]], Table1[Customer ID],0))=0,"",INDEX(Table1[Email], MATCH(OrdersData[[#This Row],[Customer ID]], Table1[Customer ID],0)))</f>
        <v>zpellettf2@dailymotion.com</v>
      </c>
      <c r="H544" s="2" t="str">
        <f>INDEX(Table1[Country], MATCH(OrdersData[[#This Row],[Customer ID]], Table1[Customer ID],0))</f>
        <v>United States</v>
      </c>
      <c r="I544" t="str">
        <f>INDEX(products!B:B, MATCH($D:$D, products!$A:$A,0))</f>
        <v>Ara</v>
      </c>
      <c r="J544" t="str">
        <f>INDEX(products!C:C, MATCH($D:$D, products!$A:$A,0))</f>
        <v>M</v>
      </c>
      <c r="K544" s="6">
        <f>INDEX(products!D:D, MATCH($D:$D, products!$A:$A,0))</f>
        <v>2.5</v>
      </c>
      <c r="L544" s="8">
        <f>INDEX(products!E:E, MATCH($D:$D, products!$A:$A,0))</f>
        <v>25.874999999999996</v>
      </c>
      <c r="M544" s="8">
        <f t="shared" si="16"/>
        <v>103.49999999999999</v>
      </c>
      <c r="N544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544" t="str">
        <f t="shared" si="17"/>
        <v>Medium</v>
      </c>
    </row>
    <row r="545" spans="1:15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INDEX(Table1[Customer Name], MATCH(OrdersData[[#This Row],[Customer ID]], Table1[Customer ID],0))</f>
        <v>Ilaire Sprakes</v>
      </c>
      <c r="G545" s="2" t="str">
        <f>IF(INDEX(Table1[Email], MATCH(OrdersData[[#This Row],[Customer ID]], Table1[Customer ID],0))=0,"",INDEX(Table1[Email], MATCH(OrdersData[[#This Row],[Customer ID]], Table1[Customer ID],0)))</f>
        <v>isprakesf3@spiegel.de</v>
      </c>
      <c r="H545" s="2" t="str">
        <f>INDEX(Table1[Country], MATCH(OrdersData[[#This Row],[Customer ID]], Table1[Customer ID],0))</f>
        <v>United States</v>
      </c>
      <c r="I545" t="str">
        <f>INDEX(products!B:B, MATCH($D:$D, products!$A:$A,0))</f>
        <v>Rob</v>
      </c>
      <c r="J545" t="str">
        <f>INDEX(products!C:C, MATCH($D:$D, products!$A:$A,0))</f>
        <v>L</v>
      </c>
      <c r="K545" s="6">
        <f>INDEX(products!D:D, MATCH($D:$D, products!$A:$A,0))</f>
        <v>2.5</v>
      </c>
      <c r="L545" s="8">
        <f>INDEX(products!E:E, MATCH($D:$D, products!$A:$A,0))</f>
        <v>27.484999999999996</v>
      </c>
      <c r="M545" s="8">
        <f t="shared" si="16"/>
        <v>54.969999999999992</v>
      </c>
      <c r="N545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545" t="str">
        <f t="shared" si="17"/>
        <v>Light</v>
      </c>
    </row>
    <row r="546" spans="1:15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INDEX(Table1[Customer Name], MATCH(OrdersData[[#This Row],[Customer ID]], Table1[Customer ID],0))</f>
        <v>Heda Fromant</v>
      </c>
      <c r="G546" s="2" t="str">
        <f>IF(INDEX(Table1[Email], MATCH(OrdersData[[#This Row],[Customer ID]], Table1[Customer ID],0))=0,"",INDEX(Table1[Email], MATCH(OrdersData[[#This Row],[Customer ID]], Table1[Customer ID],0)))</f>
        <v>hfromantf4@ucsd.edu</v>
      </c>
      <c r="H546" s="2" t="str">
        <f>INDEX(Table1[Country], MATCH(OrdersData[[#This Row],[Customer ID]], Table1[Customer ID],0))</f>
        <v>United States</v>
      </c>
      <c r="I546" t="str">
        <f>INDEX(products!B:B, MATCH($D:$D, products!$A:$A,0))</f>
        <v>Ara</v>
      </c>
      <c r="J546" t="str">
        <f>INDEX(products!C:C, MATCH($D:$D, products!$A:$A,0))</f>
        <v>L</v>
      </c>
      <c r="K546" s="6">
        <f>INDEX(products!D:D, MATCH($D:$D, products!$A:$A,0))</f>
        <v>0.5</v>
      </c>
      <c r="L546" s="8">
        <f>INDEX(products!E:E, MATCH($D:$D, products!$A:$A,0))</f>
        <v>7.77</v>
      </c>
      <c r="M546" s="8">
        <f t="shared" si="16"/>
        <v>15.54</v>
      </c>
      <c r="N546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546" t="str">
        <f t="shared" si="17"/>
        <v>Light</v>
      </c>
    </row>
    <row r="547" spans="1:15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INDEX(Table1[Customer Name], MATCH(OrdersData[[#This Row],[Customer ID]], Table1[Customer ID],0))</f>
        <v>Rufus Flear</v>
      </c>
      <c r="G547" s="2" t="str">
        <f>IF(INDEX(Table1[Email], MATCH(OrdersData[[#This Row],[Customer ID]], Table1[Customer ID],0))=0,"",INDEX(Table1[Email], MATCH(OrdersData[[#This Row],[Customer ID]], Table1[Customer ID],0)))</f>
        <v>rflearf5@artisteer.com</v>
      </c>
      <c r="H547" s="2" t="str">
        <f>INDEX(Table1[Country], MATCH(OrdersData[[#This Row],[Customer ID]], Table1[Customer ID],0))</f>
        <v>United Kingdom</v>
      </c>
      <c r="I547" t="str">
        <f>INDEX(products!B:B, MATCH($D:$D, products!$A:$A,0))</f>
        <v>Lib</v>
      </c>
      <c r="J547" t="str">
        <f>INDEX(products!C:C, MATCH($D:$D, products!$A:$A,0))</f>
        <v>D</v>
      </c>
      <c r="K547" s="6">
        <f>INDEX(products!D:D, MATCH($D:$D, products!$A:$A,0))</f>
        <v>0.2</v>
      </c>
      <c r="L547" s="8">
        <f>INDEX(products!E:E, MATCH($D:$D, products!$A:$A,0))</f>
        <v>3.8849999999999998</v>
      </c>
      <c r="M547" s="8">
        <f t="shared" si="16"/>
        <v>15.54</v>
      </c>
      <c r="N547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547" t="str">
        <f t="shared" si="17"/>
        <v>Dark</v>
      </c>
    </row>
    <row r="548" spans="1:15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INDEX(Table1[Customer Name], MATCH(OrdersData[[#This Row],[Customer ID]], Table1[Customer ID],0))</f>
        <v>Dom Milella</v>
      </c>
      <c r="G548" s="2" t="str">
        <f>IF(INDEX(Table1[Email], MATCH(OrdersData[[#This Row],[Customer ID]], Table1[Customer ID],0))=0,"",INDEX(Table1[Email], MATCH(OrdersData[[#This Row],[Customer ID]], Table1[Customer ID],0)))</f>
        <v/>
      </c>
      <c r="H548" s="2" t="str">
        <f>INDEX(Table1[Country], MATCH(OrdersData[[#This Row],[Customer ID]], Table1[Customer ID],0))</f>
        <v>Ireland</v>
      </c>
      <c r="I548" t="str">
        <f>INDEX(products!B:B, MATCH($D:$D, products!$A:$A,0))</f>
        <v>Exc</v>
      </c>
      <c r="J548" t="str">
        <f>INDEX(products!C:C, MATCH($D:$D, products!$A:$A,0))</f>
        <v>D</v>
      </c>
      <c r="K548" s="6">
        <f>INDEX(products!D:D, MATCH($D:$D, products!$A:$A,0))</f>
        <v>2.5</v>
      </c>
      <c r="L548" s="8">
        <f>INDEX(products!E:E, MATCH($D:$D, products!$A:$A,0))</f>
        <v>27.945</v>
      </c>
      <c r="M548" s="8">
        <f t="shared" si="16"/>
        <v>83.835000000000008</v>
      </c>
      <c r="N548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548" t="str">
        <f t="shared" si="17"/>
        <v>Dark</v>
      </c>
    </row>
    <row r="549" spans="1:15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INDEX(Table1[Customer Name], MATCH(OrdersData[[#This Row],[Customer ID]], Table1[Customer ID],0))</f>
        <v>Wilek Lightollers</v>
      </c>
      <c r="G549" s="2" t="str">
        <f>IF(INDEX(Table1[Email], MATCH(OrdersData[[#This Row],[Customer ID]], Table1[Customer ID],0))=0,"",INDEX(Table1[Email], MATCH(OrdersData[[#This Row],[Customer ID]], Table1[Customer ID],0)))</f>
        <v>wlightollersf9@baidu.com</v>
      </c>
      <c r="H549" s="2" t="str">
        <f>INDEX(Table1[Country], MATCH(OrdersData[[#This Row],[Customer ID]], Table1[Customer ID],0))</f>
        <v>United States</v>
      </c>
      <c r="I549" t="str">
        <f>INDEX(products!B:B, MATCH($D:$D, products!$A:$A,0))</f>
        <v>Rob</v>
      </c>
      <c r="J549" t="str">
        <f>INDEX(products!C:C, MATCH($D:$D, products!$A:$A,0))</f>
        <v>L</v>
      </c>
      <c r="K549" s="6">
        <f>INDEX(products!D:D, MATCH($D:$D, products!$A:$A,0))</f>
        <v>0.2</v>
      </c>
      <c r="L549" s="8">
        <f>INDEX(products!E:E, MATCH($D:$D, products!$A:$A,0))</f>
        <v>3.5849999999999995</v>
      </c>
      <c r="M549" s="8">
        <f t="shared" si="16"/>
        <v>10.754999999999999</v>
      </c>
      <c r="N549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549" t="str">
        <f t="shared" si="17"/>
        <v>Light</v>
      </c>
    </row>
    <row r="550" spans="1:15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INDEX(Table1[Customer Name], MATCH(OrdersData[[#This Row],[Customer ID]], Table1[Customer ID],0))</f>
        <v>Bette-ann Munden</v>
      </c>
      <c r="G550" s="2" t="str">
        <f>IF(INDEX(Table1[Email], MATCH(OrdersData[[#This Row],[Customer ID]], Table1[Customer ID],0))=0,"",INDEX(Table1[Email], MATCH(OrdersData[[#This Row],[Customer ID]], Table1[Customer ID],0)))</f>
        <v>bmundenf8@elpais.com</v>
      </c>
      <c r="H550" s="2" t="str">
        <f>INDEX(Table1[Country], MATCH(OrdersData[[#This Row],[Customer ID]], Table1[Customer ID],0))</f>
        <v>United States</v>
      </c>
      <c r="I550" t="str">
        <f>INDEX(products!B:B, MATCH($D:$D, products!$A:$A,0))</f>
        <v>Exc</v>
      </c>
      <c r="J550" t="str">
        <f>INDEX(products!C:C, MATCH($D:$D, products!$A:$A,0))</f>
        <v>L</v>
      </c>
      <c r="K550" s="6">
        <f>INDEX(products!D:D, MATCH($D:$D, products!$A:$A,0))</f>
        <v>0.2</v>
      </c>
      <c r="L550" s="8">
        <f>INDEX(products!E:E, MATCH($D:$D, products!$A:$A,0))</f>
        <v>4.4550000000000001</v>
      </c>
      <c r="M550" s="8">
        <f t="shared" si="16"/>
        <v>13.365</v>
      </c>
      <c r="N550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550" t="str">
        <f t="shared" si="17"/>
        <v>Light</v>
      </c>
    </row>
    <row r="551" spans="1:15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INDEX(Table1[Customer Name], MATCH(OrdersData[[#This Row],[Customer ID]], Table1[Customer ID],0))</f>
        <v>Wilek Lightollers</v>
      </c>
      <c r="G551" s="2" t="str">
        <f>IF(INDEX(Table1[Email], MATCH(OrdersData[[#This Row],[Customer ID]], Table1[Customer ID],0))=0,"",INDEX(Table1[Email], MATCH(OrdersData[[#This Row],[Customer ID]], Table1[Customer ID],0)))</f>
        <v>wlightollersf9@baidu.com</v>
      </c>
      <c r="H551" s="2" t="str">
        <f>INDEX(Table1[Country], MATCH(OrdersData[[#This Row],[Customer ID]], Table1[Customer ID],0))</f>
        <v>United States</v>
      </c>
      <c r="I551" t="str">
        <f>INDEX(products!B:B, MATCH($D:$D, products!$A:$A,0))</f>
        <v>Exc</v>
      </c>
      <c r="J551" t="str">
        <f>INDEX(products!C:C, MATCH($D:$D, products!$A:$A,0))</f>
        <v>L</v>
      </c>
      <c r="K551" s="6">
        <f>INDEX(products!D:D, MATCH($D:$D, products!$A:$A,0))</f>
        <v>0.2</v>
      </c>
      <c r="L551" s="8">
        <f>INDEX(products!E:E, MATCH($D:$D, products!$A:$A,0))</f>
        <v>4.4550000000000001</v>
      </c>
      <c r="M551" s="8">
        <f t="shared" si="16"/>
        <v>17.82</v>
      </c>
      <c r="N551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551" t="str">
        <f t="shared" si="17"/>
        <v>Light</v>
      </c>
    </row>
    <row r="552" spans="1:15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INDEX(Table1[Customer Name], MATCH(OrdersData[[#This Row],[Customer ID]], Table1[Customer ID],0))</f>
        <v>Nick Brakespear</v>
      </c>
      <c r="G552" s="2" t="str">
        <f>IF(INDEX(Table1[Email], MATCH(OrdersData[[#This Row],[Customer ID]], Table1[Customer ID],0))=0,"",INDEX(Table1[Email], MATCH(OrdersData[[#This Row],[Customer ID]], Table1[Customer ID],0)))</f>
        <v>nbrakespearfa@rediff.com</v>
      </c>
      <c r="H552" s="2" t="str">
        <f>INDEX(Table1[Country], MATCH(OrdersData[[#This Row],[Customer ID]], Table1[Customer ID],0))</f>
        <v>United States</v>
      </c>
      <c r="I552" t="str">
        <f>INDEX(products!B:B, MATCH($D:$D, products!$A:$A,0))</f>
        <v>Lib</v>
      </c>
      <c r="J552" t="str">
        <f>INDEX(products!C:C, MATCH($D:$D, products!$A:$A,0))</f>
        <v>D</v>
      </c>
      <c r="K552" s="6">
        <f>INDEX(products!D:D, MATCH($D:$D, products!$A:$A,0))</f>
        <v>0.2</v>
      </c>
      <c r="L552" s="8">
        <f>INDEX(products!E:E, MATCH($D:$D, products!$A:$A,0))</f>
        <v>3.8849999999999998</v>
      </c>
      <c r="M552" s="8">
        <f t="shared" si="16"/>
        <v>23.31</v>
      </c>
      <c r="N552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552" t="str">
        <f t="shared" si="17"/>
        <v>Dark</v>
      </c>
    </row>
    <row r="553" spans="1:15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INDEX(Table1[Customer Name], MATCH(OrdersData[[#This Row],[Customer ID]], Table1[Customer ID],0))</f>
        <v>Malynda Glawsop</v>
      </c>
      <c r="G553" s="2" t="str">
        <f>IF(INDEX(Table1[Email], MATCH(OrdersData[[#This Row],[Customer ID]], Table1[Customer ID],0))=0,"",INDEX(Table1[Email], MATCH(OrdersData[[#This Row],[Customer ID]], Table1[Customer ID],0)))</f>
        <v>mglawsopfb@reverbnation.com</v>
      </c>
      <c r="H553" s="2" t="str">
        <f>INDEX(Table1[Country], MATCH(OrdersData[[#This Row],[Customer ID]], Table1[Customer ID],0))</f>
        <v>United States</v>
      </c>
      <c r="I553" t="str">
        <f>INDEX(products!B:B, MATCH($D:$D, products!$A:$A,0))</f>
        <v>Exc</v>
      </c>
      <c r="J553" t="str">
        <f>INDEX(products!C:C, MATCH($D:$D, products!$A:$A,0))</f>
        <v>D</v>
      </c>
      <c r="K553" s="6">
        <f>INDEX(products!D:D, MATCH($D:$D, products!$A:$A,0))</f>
        <v>0.2</v>
      </c>
      <c r="L553" s="8">
        <f>INDEX(products!E:E, MATCH($D:$D, products!$A:$A,0))</f>
        <v>3.645</v>
      </c>
      <c r="M553" s="8">
        <f t="shared" si="16"/>
        <v>7.29</v>
      </c>
      <c r="N553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553" t="str">
        <f t="shared" si="17"/>
        <v>Dark</v>
      </c>
    </row>
    <row r="554" spans="1:15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INDEX(Table1[Customer Name], MATCH(OrdersData[[#This Row],[Customer ID]], Table1[Customer ID],0))</f>
        <v>Granville Alberts</v>
      </c>
      <c r="G554" s="2" t="str">
        <f>IF(INDEX(Table1[Email], MATCH(OrdersData[[#This Row],[Customer ID]], Table1[Customer ID],0))=0,"",INDEX(Table1[Email], MATCH(OrdersData[[#This Row],[Customer ID]], Table1[Customer ID],0)))</f>
        <v>galbertsfc@etsy.com</v>
      </c>
      <c r="H554" s="2" t="str">
        <f>INDEX(Table1[Country], MATCH(OrdersData[[#This Row],[Customer ID]], Table1[Customer ID],0))</f>
        <v>United Kingdom</v>
      </c>
      <c r="I554" t="str">
        <f>INDEX(products!B:B, MATCH($D:$D, products!$A:$A,0))</f>
        <v>Exc</v>
      </c>
      <c r="J554" t="str">
        <f>INDEX(products!C:C, MATCH($D:$D, products!$A:$A,0))</f>
        <v>L</v>
      </c>
      <c r="K554" s="6">
        <f>INDEX(products!D:D, MATCH($D:$D, products!$A:$A,0))</f>
        <v>0.2</v>
      </c>
      <c r="L554" s="8">
        <f>INDEX(products!E:E, MATCH($D:$D, products!$A:$A,0))</f>
        <v>4.4550000000000001</v>
      </c>
      <c r="M554" s="8">
        <f t="shared" si="16"/>
        <v>17.82</v>
      </c>
      <c r="N55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554" t="str">
        <f t="shared" si="17"/>
        <v>Light</v>
      </c>
    </row>
    <row r="555" spans="1:15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INDEX(Table1[Customer Name], MATCH(OrdersData[[#This Row],[Customer ID]], Table1[Customer ID],0))</f>
        <v>Vasily Polglase</v>
      </c>
      <c r="G555" s="2" t="str">
        <f>IF(INDEX(Table1[Email], MATCH(OrdersData[[#This Row],[Customer ID]], Table1[Customer ID],0))=0,"",INDEX(Table1[Email], MATCH(OrdersData[[#This Row],[Customer ID]], Table1[Customer ID],0)))</f>
        <v>vpolglasefd@about.me</v>
      </c>
      <c r="H555" s="2" t="str">
        <f>INDEX(Table1[Country], MATCH(OrdersData[[#This Row],[Customer ID]], Table1[Customer ID],0))</f>
        <v>United States</v>
      </c>
      <c r="I555" t="str">
        <f>INDEX(products!B:B, MATCH($D:$D, products!$A:$A,0))</f>
        <v>Exc</v>
      </c>
      <c r="J555" t="str">
        <f>INDEX(products!C:C, MATCH($D:$D, products!$A:$A,0))</f>
        <v>M</v>
      </c>
      <c r="K555" s="6">
        <f>INDEX(products!D:D, MATCH($D:$D, products!$A:$A,0))</f>
        <v>1</v>
      </c>
      <c r="L555" s="8">
        <f>INDEX(products!E:E, MATCH($D:$D, products!$A:$A,0))</f>
        <v>13.75</v>
      </c>
      <c r="M555" s="8">
        <f t="shared" si="16"/>
        <v>68.75</v>
      </c>
      <c r="N555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555" t="str">
        <f t="shared" si="17"/>
        <v>Medium</v>
      </c>
    </row>
    <row r="556" spans="1:15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INDEX(Table1[Customer Name], MATCH(OrdersData[[#This Row],[Customer ID]], Table1[Customer ID],0))</f>
        <v>Madelaine Sharples</v>
      </c>
      <c r="G556" s="2" t="str">
        <f>IF(INDEX(Table1[Email], MATCH(OrdersData[[#This Row],[Customer ID]], Table1[Customer ID],0))=0,"",INDEX(Table1[Email], MATCH(OrdersData[[#This Row],[Customer ID]], Table1[Customer ID],0)))</f>
        <v/>
      </c>
      <c r="H556" s="2" t="str">
        <f>INDEX(Table1[Country], MATCH(OrdersData[[#This Row],[Customer ID]], Table1[Customer ID],0))</f>
        <v>United Kingdom</v>
      </c>
      <c r="I556" t="str">
        <f>INDEX(products!B:B, MATCH($D:$D, products!$A:$A,0))</f>
        <v>Rob</v>
      </c>
      <c r="J556" t="str">
        <f>INDEX(products!C:C, MATCH($D:$D, products!$A:$A,0))</f>
        <v>L</v>
      </c>
      <c r="K556" s="6">
        <f>INDEX(products!D:D, MATCH($D:$D, products!$A:$A,0))</f>
        <v>2.5</v>
      </c>
      <c r="L556" s="8">
        <f>INDEX(products!E:E, MATCH($D:$D, products!$A:$A,0))</f>
        <v>27.484999999999996</v>
      </c>
      <c r="M556" s="8">
        <f t="shared" si="16"/>
        <v>54.969999999999992</v>
      </c>
      <c r="N556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556" t="str">
        <f t="shared" si="17"/>
        <v>Light</v>
      </c>
    </row>
    <row r="557" spans="1:15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INDEX(Table1[Customer Name], MATCH(OrdersData[[#This Row],[Customer ID]], Table1[Customer ID],0))</f>
        <v>Sigfrid Busch</v>
      </c>
      <c r="G557" s="2" t="str">
        <f>IF(INDEX(Table1[Email], MATCH(OrdersData[[#This Row],[Customer ID]], Table1[Customer ID],0))=0,"",INDEX(Table1[Email], MATCH(OrdersData[[#This Row],[Customer ID]], Table1[Customer ID],0)))</f>
        <v>sbuschff@so-net.ne.jp</v>
      </c>
      <c r="H557" s="2" t="str">
        <f>INDEX(Table1[Country], MATCH(OrdersData[[#This Row],[Customer ID]], Table1[Customer ID],0))</f>
        <v>Ireland</v>
      </c>
      <c r="I557" t="str">
        <f>INDEX(products!B:B, MATCH($D:$D, products!$A:$A,0))</f>
        <v>Exc</v>
      </c>
      <c r="J557" t="str">
        <f>INDEX(products!C:C, MATCH($D:$D, products!$A:$A,0))</f>
        <v>M</v>
      </c>
      <c r="K557" s="6">
        <f>INDEX(products!D:D, MATCH($D:$D, products!$A:$A,0))</f>
        <v>1</v>
      </c>
      <c r="L557" s="8">
        <f>INDEX(products!E:E, MATCH($D:$D, products!$A:$A,0))</f>
        <v>13.75</v>
      </c>
      <c r="M557" s="8">
        <f t="shared" si="16"/>
        <v>82.5</v>
      </c>
      <c r="N557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557" t="str">
        <f t="shared" si="17"/>
        <v>Medium</v>
      </c>
    </row>
    <row r="558" spans="1:15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INDEX(Table1[Customer Name], MATCH(OrdersData[[#This Row],[Customer ID]], Table1[Customer ID],0))</f>
        <v>Cissiee Raisbeck</v>
      </c>
      <c r="G558" s="2" t="str">
        <f>IF(INDEX(Table1[Email], MATCH(OrdersData[[#This Row],[Customer ID]], Table1[Customer ID],0))=0,"",INDEX(Table1[Email], MATCH(OrdersData[[#This Row],[Customer ID]], Table1[Customer ID],0)))</f>
        <v>craisbeckfg@webnode.com</v>
      </c>
      <c r="H558" s="2" t="str">
        <f>INDEX(Table1[Country], MATCH(OrdersData[[#This Row],[Customer ID]], Table1[Customer ID],0))</f>
        <v>United States</v>
      </c>
      <c r="I558" t="str">
        <f>INDEX(products!B:B, MATCH($D:$D, products!$A:$A,0))</f>
        <v>Lib</v>
      </c>
      <c r="J558" t="str">
        <f>INDEX(products!C:C, MATCH($D:$D, products!$A:$A,0))</f>
        <v>M</v>
      </c>
      <c r="K558" s="6">
        <f>INDEX(products!D:D, MATCH($D:$D, products!$A:$A,0))</f>
        <v>0.2</v>
      </c>
      <c r="L558" s="8">
        <f>INDEX(products!E:E, MATCH($D:$D, products!$A:$A,0))</f>
        <v>4.3650000000000002</v>
      </c>
      <c r="M558" s="8">
        <f t="shared" si="16"/>
        <v>8.73</v>
      </c>
      <c r="N558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558" t="str">
        <f t="shared" si="17"/>
        <v>Medium</v>
      </c>
    </row>
    <row r="559" spans="1:15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INDEX(Table1[Customer Name], MATCH(OrdersData[[#This Row],[Customer ID]], Table1[Customer ID],0))</f>
        <v>Marja Urion</v>
      </c>
      <c r="G559" s="2" t="str">
        <f>IF(INDEX(Table1[Email], MATCH(OrdersData[[#This Row],[Customer ID]], Table1[Customer ID],0))=0,"",INDEX(Table1[Email], MATCH(OrdersData[[#This Row],[Customer ID]], Table1[Customer ID],0)))</f>
        <v>murione5@alexa.com</v>
      </c>
      <c r="H559" s="2" t="str">
        <f>INDEX(Table1[Country], MATCH(OrdersData[[#This Row],[Customer ID]], Table1[Customer ID],0))</f>
        <v>Ireland</v>
      </c>
      <c r="I559" t="str">
        <f>INDEX(products!B:B, MATCH($D:$D, products!$A:$A,0))</f>
        <v>Exc</v>
      </c>
      <c r="J559" t="str">
        <f>INDEX(products!C:C, MATCH($D:$D, products!$A:$A,0))</f>
        <v>L</v>
      </c>
      <c r="K559" s="6">
        <f>INDEX(products!D:D, MATCH($D:$D, products!$A:$A,0))</f>
        <v>1</v>
      </c>
      <c r="L559" s="8">
        <f>INDEX(products!E:E, MATCH($D:$D, products!$A:$A,0))</f>
        <v>14.85</v>
      </c>
      <c r="M559" s="8">
        <f t="shared" si="16"/>
        <v>59.4</v>
      </c>
      <c r="N559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559" t="str">
        <f t="shared" si="17"/>
        <v>Light</v>
      </c>
    </row>
    <row r="560" spans="1:15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INDEX(Table1[Customer Name], MATCH(OrdersData[[#This Row],[Customer ID]], Table1[Customer ID],0))</f>
        <v>Kenton Wetherick</v>
      </c>
      <c r="G560" s="2" t="str">
        <f>IF(INDEX(Table1[Email], MATCH(OrdersData[[#This Row],[Customer ID]], Table1[Customer ID],0))=0,"",INDEX(Table1[Email], MATCH(OrdersData[[#This Row],[Customer ID]], Table1[Customer ID],0)))</f>
        <v/>
      </c>
      <c r="H560" s="2" t="str">
        <f>INDEX(Table1[Country], MATCH(OrdersData[[#This Row],[Customer ID]], Table1[Customer ID],0))</f>
        <v>United States</v>
      </c>
      <c r="I560" t="str">
        <f>INDEX(products!B:B, MATCH($D:$D, products!$A:$A,0))</f>
        <v>Lib</v>
      </c>
      <c r="J560" t="str">
        <f>INDEX(products!C:C, MATCH($D:$D, products!$A:$A,0))</f>
        <v>D</v>
      </c>
      <c r="K560" s="6">
        <f>INDEX(products!D:D, MATCH($D:$D, products!$A:$A,0))</f>
        <v>0.2</v>
      </c>
      <c r="L560" s="8">
        <f>INDEX(products!E:E, MATCH($D:$D, products!$A:$A,0))</f>
        <v>3.8849999999999998</v>
      </c>
      <c r="M560" s="8">
        <f t="shared" si="16"/>
        <v>15.54</v>
      </c>
      <c r="N560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560" t="str">
        <f t="shared" si="17"/>
        <v>Dark</v>
      </c>
    </row>
    <row r="561" spans="1:15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INDEX(Table1[Customer Name], MATCH(OrdersData[[#This Row],[Customer ID]], Table1[Customer ID],0))</f>
        <v>Reamonn Aynold</v>
      </c>
      <c r="G561" s="2" t="str">
        <f>IF(INDEX(Table1[Email], MATCH(OrdersData[[#This Row],[Customer ID]], Table1[Customer ID],0))=0,"",INDEX(Table1[Email], MATCH(OrdersData[[#This Row],[Customer ID]], Table1[Customer ID],0)))</f>
        <v>raynoldfj@ustream.tv</v>
      </c>
      <c r="H561" s="2" t="str">
        <f>INDEX(Table1[Country], MATCH(OrdersData[[#This Row],[Customer ID]], Table1[Customer ID],0))</f>
        <v>United States</v>
      </c>
      <c r="I561" t="str">
        <f>INDEX(products!B:B, MATCH($D:$D, products!$A:$A,0))</f>
        <v>Ara</v>
      </c>
      <c r="J561" t="str">
        <f>INDEX(products!C:C, MATCH($D:$D, products!$A:$A,0))</f>
        <v>L</v>
      </c>
      <c r="K561" s="6">
        <f>INDEX(products!D:D, MATCH($D:$D, products!$A:$A,0))</f>
        <v>1</v>
      </c>
      <c r="L561" s="8">
        <f>INDEX(products!E:E, MATCH($D:$D, products!$A:$A,0))</f>
        <v>12.95</v>
      </c>
      <c r="M561" s="8">
        <f t="shared" si="16"/>
        <v>38.849999999999994</v>
      </c>
      <c r="N561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561" t="str">
        <f t="shared" si="17"/>
        <v>Light</v>
      </c>
    </row>
    <row r="562" spans="1:15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INDEX(Table1[Customer Name], MATCH(OrdersData[[#This Row],[Customer ID]], Table1[Customer ID],0))</f>
        <v>Hatty Dovydenas</v>
      </c>
      <c r="G562" s="2" t="str">
        <f>IF(INDEX(Table1[Email], MATCH(OrdersData[[#This Row],[Customer ID]], Table1[Customer ID],0))=0,"",INDEX(Table1[Email], MATCH(OrdersData[[#This Row],[Customer ID]], Table1[Customer ID],0)))</f>
        <v/>
      </c>
      <c r="H562" s="2" t="str">
        <f>INDEX(Table1[Country], MATCH(OrdersData[[#This Row],[Customer ID]], Table1[Customer ID],0))</f>
        <v>United States</v>
      </c>
      <c r="I562" t="str">
        <f>INDEX(products!B:B, MATCH($D:$D, products!$A:$A,0))</f>
        <v>Exc</v>
      </c>
      <c r="J562" t="str">
        <f>INDEX(products!C:C, MATCH($D:$D, products!$A:$A,0))</f>
        <v>M</v>
      </c>
      <c r="K562" s="6">
        <f>INDEX(products!D:D, MATCH($D:$D, products!$A:$A,0))</f>
        <v>2.5</v>
      </c>
      <c r="L562" s="8">
        <f>INDEX(products!E:E, MATCH($D:$D, products!$A:$A,0))</f>
        <v>31.624999999999996</v>
      </c>
      <c r="M562" s="8">
        <f t="shared" si="16"/>
        <v>189.74999999999997</v>
      </c>
      <c r="N562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562" t="str">
        <f t="shared" si="17"/>
        <v>Medium</v>
      </c>
    </row>
    <row r="563" spans="1:15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INDEX(Table1[Customer Name], MATCH(OrdersData[[#This Row],[Customer ID]], Table1[Customer ID],0))</f>
        <v>Nathaniel Bloxland</v>
      </c>
      <c r="G563" s="2" t="str">
        <f>IF(INDEX(Table1[Email], MATCH(OrdersData[[#This Row],[Customer ID]], Table1[Customer ID],0))=0,"",INDEX(Table1[Email], MATCH(OrdersData[[#This Row],[Customer ID]], Table1[Customer ID],0)))</f>
        <v/>
      </c>
      <c r="H563" s="2" t="str">
        <f>INDEX(Table1[Country], MATCH(OrdersData[[#This Row],[Customer ID]], Table1[Customer ID],0))</f>
        <v>Ireland</v>
      </c>
      <c r="I563" t="str">
        <f>INDEX(products!B:B, MATCH($D:$D, products!$A:$A,0))</f>
        <v>Ara</v>
      </c>
      <c r="J563" t="str">
        <f>INDEX(products!C:C, MATCH($D:$D, products!$A:$A,0))</f>
        <v>D</v>
      </c>
      <c r="K563" s="6">
        <f>INDEX(products!D:D, MATCH($D:$D, products!$A:$A,0))</f>
        <v>0.2</v>
      </c>
      <c r="L563" s="8">
        <f>INDEX(products!E:E, MATCH($D:$D, products!$A:$A,0))</f>
        <v>2.9849999999999999</v>
      </c>
      <c r="M563" s="8">
        <f t="shared" si="16"/>
        <v>17.91</v>
      </c>
      <c r="N563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563" t="str">
        <f t="shared" si="17"/>
        <v>Dark</v>
      </c>
    </row>
    <row r="564" spans="1:15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INDEX(Table1[Customer Name], MATCH(OrdersData[[#This Row],[Customer ID]], Table1[Customer ID],0))</f>
        <v>Brendan Grece</v>
      </c>
      <c r="G564" s="2" t="str">
        <f>IF(INDEX(Table1[Email], MATCH(OrdersData[[#This Row],[Customer ID]], Table1[Customer ID],0))=0,"",INDEX(Table1[Email], MATCH(OrdersData[[#This Row],[Customer ID]], Table1[Customer ID],0)))</f>
        <v>bgrecefm@naver.com</v>
      </c>
      <c r="H564" s="2" t="str">
        <f>INDEX(Table1[Country], MATCH(OrdersData[[#This Row],[Customer ID]], Table1[Customer ID],0))</f>
        <v>United Kingdom</v>
      </c>
      <c r="I564" t="str">
        <f>INDEX(products!B:B, MATCH($D:$D, products!$A:$A,0))</f>
        <v>Lib</v>
      </c>
      <c r="J564" t="str">
        <f>INDEX(products!C:C, MATCH($D:$D, products!$A:$A,0))</f>
        <v>L</v>
      </c>
      <c r="K564" s="6">
        <f>INDEX(products!D:D, MATCH($D:$D, products!$A:$A,0))</f>
        <v>0.2</v>
      </c>
      <c r="L564" s="8">
        <f>INDEX(products!E:E, MATCH($D:$D, products!$A:$A,0))</f>
        <v>4.7549999999999999</v>
      </c>
      <c r="M564" s="8">
        <f t="shared" si="16"/>
        <v>28.53</v>
      </c>
      <c r="N564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564" t="str">
        <f t="shared" si="17"/>
        <v>Light</v>
      </c>
    </row>
    <row r="565" spans="1:15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INDEX(Table1[Customer Name], MATCH(OrdersData[[#This Row],[Customer ID]], Table1[Customer ID],0))</f>
        <v>Don Flintiff</v>
      </c>
      <c r="G565" s="2" t="str">
        <f>IF(INDEX(Table1[Email], MATCH(OrdersData[[#This Row],[Customer ID]], Table1[Customer ID],0))=0,"",INDEX(Table1[Email], MATCH(OrdersData[[#This Row],[Customer ID]], Table1[Customer ID],0)))</f>
        <v>dflintiffg1@e-recht24.de</v>
      </c>
      <c r="H565" s="2" t="str">
        <f>INDEX(Table1[Country], MATCH(OrdersData[[#This Row],[Customer ID]], Table1[Customer ID],0))</f>
        <v>United Kingdom</v>
      </c>
      <c r="I565" t="str">
        <f>INDEX(products!B:B, MATCH($D:$D, products!$A:$A,0))</f>
        <v>Exc</v>
      </c>
      <c r="J565" t="str">
        <f>INDEX(products!C:C, MATCH($D:$D, products!$A:$A,0))</f>
        <v>M</v>
      </c>
      <c r="K565" s="6">
        <f>INDEX(products!D:D, MATCH($D:$D, products!$A:$A,0))</f>
        <v>1</v>
      </c>
      <c r="L565" s="8">
        <f>INDEX(products!E:E, MATCH($D:$D, products!$A:$A,0))</f>
        <v>13.75</v>
      </c>
      <c r="M565" s="8">
        <f t="shared" si="16"/>
        <v>82.5</v>
      </c>
      <c r="N565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565" t="str">
        <f t="shared" si="17"/>
        <v>Medium</v>
      </c>
    </row>
    <row r="566" spans="1:15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INDEX(Table1[Customer Name], MATCH(OrdersData[[#This Row],[Customer ID]], Table1[Customer ID],0))</f>
        <v>Abbe Thys</v>
      </c>
      <c r="G566" s="2" t="str">
        <f>IF(INDEX(Table1[Email], MATCH(OrdersData[[#This Row],[Customer ID]], Table1[Customer ID],0))=0,"",INDEX(Table1[Email], MATCH(OrdersData[[#This Row],[Customer ID]], Table1[Customer ID],0)))</f>
        <v>athysfo@cdc.gov</v>
      </c>
      <c r="H566" s="2" t="str">
        <f>INDEX(Table1[Country], MATCH(OrdersData[[#This Row],[Customer ID]], Table1[Customer ID],0))</f>
        <v>United States</v>
      </c>
      <c r="I566" t="str">
        <f>INDEX(products!B:B, MATCH($D:$D, products!$A:$A,0))</f>
        <v>Rob</v>
      </c>
      <c r="J566" t="str">
        <f>INDEX(products!C:C, MATCH($D:$D, products!$A:$A,0))</f>
        <v>L</v>
      </c>
      <c r="K566" s="6">
        <f>INDEX(products!D:D, MATCH($D:$D, products!$A:$A,0))</f>
        <v>0.5</v>
      </c>
      <c r="L566" s="8">
        <f>INDEX(products!E:E, MATCH($D:$D, products!$A:$A,0))</f>
        <v>7.169999999999999</v>
      </c>
      <c r="M566" s="8">
        <f t="shared" si="16"/>
        <v>14.339999999999998</v>
      </c>
      <c r="N566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566" t="str">
        <f t="shared" si="17"/>
        <v>Light</v>
      </c>
    </row>
    <row r="567" spans="1:15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INDEX(Table1[Customer Name], MATCH(OrdersData[[#This Row],[Customer ID]], Table1[Customer ID],0))</f>
        <v>Jackquelin Chugg</v>
      </c>
      <c r="G567" s="2" t="str">
        <f>IF(INDEX(Table1[Email], MATCH(OrdersData[[#This Row],[Customer ID]], Table1[Customer ID],0))=0,"",INDEX(Table1[Email], MATCH(OrdersData[[#This Row],[Customer ID]], Table1[Customer ID],0)))</f>
        <v>jchuggfp@about.me</v>
      </c>
      <c r="H567" s="2" t="str">
        <f>INDEX(Table1[Country], MATCH(OrdersData[[#This Row],[Customer ID]], Table1[Customer ID],0))</f>
        <v>United States</v>
      </c>
      <c r="I567" t="str">
        <f>INDEX(products!B:B, MATCH($D:$D, products!$A:$A,0))</f>
        <v>Rob</v>
      </c>
      <c r="J567" t="str">
        <f>INDEX(products!C:C, MATCH($D:$D, products!$A:$A,0))</f>
        <v>D</v>
      </c>
      <c r="K567" s="6">
        <f>INDEX(products!D:D, MATCH($D:$D, products!$A:$A,0))</f>
        <v>2.5</v>
      </c>
      <c r="L567" s="8">
        <f>INDEX(products!E:E, MATCH($D:$D, products!$A:$A,0))</f>
        <v>20.584999999999997</v>
      </c>
      <c r="M567" s="8">
        <f t="shared" si="16"/>
        <v>82.339999999999989</v>
      </c>
      <c r="N567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567" t="str">
        <f t="shared" si="17"/>
        <v>Dark</v>
      </c>
    </row>
    <row r="568" spans="1:15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INDEX(Table1[Customer Name], MATCH(OrdersData[[#This Row],[Customer ID]], Table1[Customer ID],0))</f>
        <v>Audra Kelston</v>
      </c>
      <c r="G568" s="2" t="str">
        <f>IF(INDEX(Table1[Email], MATCH(OrdersData[[#This Row],[Customer ID]], Table1[Customer ID],0))=0,"",INDEX(Table1[Email], MATCH(OrdersData[[#This Row],[Customer ID]], Table1[Customer ID],0)))</f>
        <v>akelstonfq@sakura.ne.jp</v>
      </c>
      <c r="H568" s="2" t="str">
        <f>INDEX(Table1[Country], MATCH(OrdersData[[#This Row],[Customer ID]], Table1[Customer ID],0))</f>
        <v>United States</v>
      </c>
      <c r="I568" t="str">
        <f>INDEX(products!B:B, MATCH($D:$D, products!$A:$A,0))</f>
        <v>Ara</v>
      </c>
      <c r="J568" t="str">
        <f>INDEX(products!C:C, MATCH($D:$D, products!$A:$A,0))</f>
        <v>M</v>
      </c>
      <c r="K568" s="6">
        <f>INDEX(products!D:D, MATCH($D:$D, products!$A:$A,0))</f>
        <v>0.2</v>
      </c>
      <c r="L568" s="8">
        <f>INDEX(products!E:E, MATCH($D:$D, products!$A:$A,0))</f>
        <v>3.375</v>
      </c>
      <c r="M568" s="8">
        <f t="shared" si="16"/>
        <v>20.25</v>
      </c>
      <c r="N568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568" t="str">
        <f t="shared" si="17"/>
        <v>Medium</v>
      </c>
    </row>
    <row r="569" spans="1:15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INDEX(Table1[Customer Name], MATCH(OrdersData[[#This Row],[Customer ID]], Table1[Customer ID],0))</f>
        <v>Elvina Angel</v>
      </c>
      <c r="G569" s="2" t="str">
        <f>IF(INDEX(Table1[Email], MATCH(OrdersData[[#This Row],[Customer ID]], Table1[Customer ID],0))=0,"",INDEX(Table1[Email], MATCH(OrdersData[[#This Row],[Customer ID]], Table1[Customer ID],0)))</f>
        <v/>
      </c>
      <c r="H569" s="2" t="str">
        <f>INDEX(Table1[Country], MATCH(OrdersData[[#This Row],[Customer ID]], Table1[Customer ID],0))</f>
        <v>Ireland</v>
      </c>
      <c r="I569" t="str">
        <f>INDEX(products!B:B, MATCH($D:$D, products!$A:$A,0))</f>
        <v>Rob</v>
      </c>
      <c r="J569" t="str">
        <f>INDEX(products!C:C, MATCH($D:$D, products!$A:$A,0))</f>
        <v>L</v>
      </c>
      <c r="K569" s="6">
        <f>INDEX(products!D:D, MATCH($D:$D, products!$A:$A,0))</f>
        <v>2.5</v>
      </c>
      <c r="L569" s="8">
        <f>INDEX(products!E:E, MATCH($D:$D, products!$A:$A,0))</f>
        <v>27.484999999999996</v>
      </c>
      <c r="M569" s="8">
        <f t="shared" si="16"/>
        <v>164.90999999999997</v>
      </c>
      <c r="N569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569" t="str">
        <f t="shared" si="17"/>
        <v>Light</v>
      </c>
    </row>
    <row r="570" spans="1:15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INDEX(Table1[Customer Name], MATCH(OrdersData[[#This Row],[Customer ID]], Table1[Customer ID],0))</f>
        <v>Claiborne Mottram</v>
      </c>
      <c r="G570" s="2" t="str">
        <f>IF(INDEX(Table1[Email], MATCH(OrdersData[[#This Row],[Customer ID]], Table1[Customer ID],0))=0,"",INDEX(Table1[Email], MATCH(OrdersData[[#This Row],[Customer ID]], Table1[Customer ID],0)))</f>
        <v>cmottramfs@harvard.edu</v>
      </c>
      <c r="H570" s="2" t="str">
        <f>INDEX(Table1[Country], MATCH(OrdersData[[#This Row],[Customer ID]], Table1[Customer ID],0))</f>
        <v>United States</v>
      </c>
      <c r="I570" t="str">
        <f>INDEX(products!B:B, MATCH($D:$D, products!$A:$A,0))</f>
        <v>Lib</v>
      </c>
      <c r="J570" t="str">
        <f>INDEX(products!C:C, MATCH($D:$D, products!$A:$A,0))</f>
        <v>L</v>
      </c>
      <c r="K570" s="6">
        <f>INDEX(products!D:D, MATCH($D:$D, products!$A:$A,0))</f>
        <v>0.2</v>
      </c>
      <c r="L570" s="8">
        <f>INDEX(products!E:E, MATCH($D:$D, products!$A:$A,0))</f>
        <v>4.7549999999999999</v>
      </c>
      <c r="M570" s="8">
        <f t="shared" si="16"/>
        <v>19.02</v>
      </c>
      <c r="N570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570" t="str">
        <f t="shared" si="17"/>
        <v>Light</v>
      </c>
    </row>
    <row r="571" spans="1:15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INDEX(Table1[Customer Name], MATCH(OrdersData[[#This Row],[Customer ID]], Table1[Customer ID],0))</f>
        <v>Don Flintiff</v>
      </c>
      <c r="G571" s="2" t="str">
        <f>IF(INDEX(Table1[Email], MATCH(OrdersData[[#This Row],[Customer ID]], Table1[Customer ID],0))=0,"",INDEX(Table1[Email], MATCH(OrdersData[[#This Row],[Customer ID]], Table1[Customer ID],0)))</f>
        <v>dflintiffg1@e-recht24.de</v>
      </c>
      <c r="H571" s="2" t="str">
        <f>INDEX(Table1[Country], MATCH(OrdersData[[#This Row],[Customer ID]], Table1[Customer ID],0))</f>
        <v>United Kingdom</v>
      </c>
      <c r="I571" t="str">
        <f>INDEX(products!B:B, MATCH($D:$D, products!$A:$A,0))</f>
        <v>Ara</v>
      </c>
      <c r="J571" t="str">
        <f>INDEX(products!C:C, MATCH($D:$D, products!$A:$A,0))</f>
        <v>D</v>
      </c>
      <c r="K571" s="6">
        <f>INDEX(products!D:D, MATCH($D:$D, products!$A:$A,0))</f>
        <v>2.5</v>
      </c>
      <c r="L571" s="8">
        <f>INDEX(products!E:E, MATCH($D:$D, products!$A:$A,0))</f>
        <v>22.884999999999998</v>
      </c>
      <c r="M571" s="8">
        <f t="shared" si="16"/>
        <v>137.31</v>
      </c>
      <c r="N571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571" t="str">
        <f t="shared" si="17"/>
        <v>Dark</v>
      </c>
    </row>
    <row r="572" spans="1:15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INDEX(Table1[Customer Name], MATCH(OrdersData[[#This Row],[Customer ID]], Table1[Customer ID],0))</f>
        <v>Donalt Sangwin</v>
      </c>
      <c r="G572" s="2" t="str">
        <f>IF(INDEX(Table1[Email], MATCH(OrdersData[[#This Row],[Customer ID]], Table1[Customer ID],0))=0,"",INDEX(Table1[Email], MATCH(OrdersData[[#This Row],[Customer ID]], Table1[Customer ID],0)))</f>
        <v>dsangwinfu@weebly.com</v>
      </c>
      <c r="H572" s="2" t="str">
        <f>INDEX(Table1[Country], MATCH(OrdersData[[#This Row],[Customer ID]], Table1[Customer ID],0))</f>
        <v>United States</v>
      </c>
      <c r="I572" t="str">
        <f>INDEX(products!B:B, MATCH($D:$D, products!$A:$A,0))</f>
        <v>Ara</v>
      </c>
      <c r="J572" t="str">
        <f>INDEX(products!C:C, MATCH($D:$D, products!$A:$A,0))</f>
        <v>M</v>
      </c>
      <c r="K572" s="6">
        <f>INDEX(products!D:D, MATCH($D:$D, products!$A:$A,0))</f>
        <v>0.5</v>
      </c>
      <c r="L572" s="8">
        <f>INDEX(products!E:E, MATCH($D:$D, products!$A:$A,0))</f>
        <v>6.75</v>
      </c>
      <c r="M572" s="8">
        <f t="shared" si="16"/>
        <v>27</v>
      </c>
      <c r="N572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572" t="str">
        <f t="shared" si="17"/>
        <v>Medium</v>
      </c>
    </row>
    <row r="573" spans="1:15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INDEX(Table1[Customer Name], MATCH(OrdersData[[#This Row],[Customer ID]], Table1[Customer ID],0))</f>
        <v>Elizabet Aizikowitz</v>
      </c>
      <c r="G573" s="2" t="str">
        <f>IF(INDEX(Table1[Email], MATCH(OrdersData[[#This Row],[Customer ID]], Table1[Customer ID],0))=0,"",INDEX(Table1[Email], MATCH(OrdersData[[#This Row],[Customer ID]], Table1[Customer ID],0)))</f>
        <v>eaizikowitzfv@virginia.edu</v>
      </c>
      <c r="H573" s="2" t="str">
        <f>INDEX(Table1[Country], MATCH(OrdersData[[#This Row],[Customer ID]], Table1[Customer ID],0))</f>
        <v>United Kingdom</v>
      </c>
      <c r="I573" t="str">
        <f>INDEX(products!B:B, MATCH($D:$D, products!$A:$A,0))</f>
        <v>Exc</v>
      </c>
      <c r="J573" t="str">
        <f>INDEX(products!C:C, MATCH($D:$D, products!$A:$A,0))</f>
        <v>L</v>
      </c>
      <c r="K573" s="6">
        <f>INDEX(products!D:D, MATCH($D:$D, products!$A:$A,0))</f>
        <v>0.5</v>
      </c>
      <c r="L573" s="8">
        <f>INDEX(products!E:E, MATCH($D:$D, products!$A:$A,0))</f>
        <v>8.91</v>
      </c>
      <c r="M573" s="8">
        <f t="shared" si="16"/>
        <v>35.64</v>
      </c>
      <c r="N573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573" t="str">
        <f t="shared" si="17"/>
        <v>Light</v>
      </c>
    </row>
    <row r="574" spans="1:15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INDEX(Table1[Customer Name], MATCH(OrdersData[[#This Row],[Customer ID]], Table1[Customer ID],0))</f>
        <v>Herbie Peppard</v>
      </c>
      <c r="G574" s="2" t="str">
        <f>IF(INDEX(Table1[Email], MATCH(OrdersData[[#This Row],[Customer ID]], Table1[Customer ID],0))=0,"",INDEX(Table1[Email], MATCH(OrdersData[[#This Row],[Customer ID]], Table1[Customer ID],0)))</f>
        <v/>
      </c>
      <c r="H574" s="2" t="str">
        <f>INDEX(Table1[Country], MATCH(OrdersData[[#This Row],[Customer ID]], Table1[Customer ID],0))</f>
        <v>United States</v>
      </c>
      <c r="I574" t="str">
        <f>INDEX(products!B:B, MATCH($D:$D, products!$A:$A,0))</f>
        <v>Ara</v>
      </c>
      <c r="J574" t="str">
        <f>INDEX(products!C:C, MATCH($D:$D, products!$A:$A,0))</f>
        <v>D</v>
      </c>
      <c r="K574" s="6">
        <f>INDEX(products!D:D, MATCH($D:$D, products!$A:$A,0))</f>
        <v>0.2</v>
      </c>
      <c r="L574" s="8">
        <f>INDEX(products!E:E, MATCH($D:$D, products!$A:$A,0))</f>
        <v>2.9849999999999999</v>
      </c>
      <c r="M574" s="8">
        <f t="shared" si="16"/>
        <v>5.97</v>
      </c>
      <c r="N574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574" t="str">
        <f t="shared" si="17"/>
        <v>Dark</v>
      </c>
    </row>
    <row r="575" spans="1:15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INDEX(Table1[Customer Name], MATCH(OrdersData[[#This Row],[Customer ID]], Table1[Customer ID],0))</f>
        <v>Cornie Venour</v>
      </c>
      <c r="G575" s="2" t="str">
        <f>IF(INDEX(Table1[Email], MATCH(OrdersData[[#This Row],[Customer ID]], Table1[Customer ID],0))=0,"",INDEX(Table1[Email], MATCH(OrdersData[[#This Row],[Customer ID]], Table1[Customer ID],0)))</f>
        <v>cvenourfx@ask.com</v>
      </c>
      <c r="H575" s="2" t="str">
        <f>INDEX(Table1[Country], MATCH(OrdersData[[#This Row],[Customer ID]], Table1[Customer ID],0))</f>
        <v>United States</v>
      </c>
      <c r="I575" t="str">
        <f>INDEX(products!B:B, MATCH($D:$D, products!$A:$A,0))</f>
        <v>Ara</v>
      </c>
      <c r="J575" t="str">
        <f>INDEX(products!C:C, MATCH($D:$D, products!$A:$A,0))</f>
        <v>M</v>
      </c>
      <c r="K575" s="6">
        <f>INDEX(products!D:D, MATCH($D:$D, products!$A:$A,0))</f>
        <v>1</v>
      </c>
      <c r="L575" s="8">
        <f>INDEX(products!E:E, MATCH($D:$D, products!$A:$A,0))</f>
        <v>11.25</v>
      </c>
      <c r="M575" s="8">
        <f t="shared" si="16"/>
        <v>67.5</v>
      </c>
      <c r="N575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575" t="str">
        <f t="shared" si="17"/>
        <v>Medium</v>
      </c>
    </row>
    <row r="576" spans="1:15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INDEX(Table1[Customer Name], MATCH(OrdersData[[#This Row],[Customer ID]], Table1[Customer ID],0))</f>
        <v>Maggy Harby</v>
      </c>
      <c r="G576" s="2" t="str">
        <f>IF(INDEX(Table1[Email], MATCH(OrdersData[[#This Row],[Customer ID]], Table1[Customer ID],0))=0,"",INDEX(Table1[Email], MATCH(OrdersData[[#This Row],[Customer ID]], Table1[Customer ID],0)))</f>
        <v>mharbyfy@163.com</v>
      </c>
      <c r="H576" s="2" t="str">
        <f>INDEX(Table1[Country], MATCH(OrdersData[[#This Row],[Customer ID]], Table1[Customer ID],0))</f>
        <v>United States</v>
      </c>
      <c r="I576" t="str">
        <f>INDEX(products!B:B, MATCH($D:$D, products!$A:$A,0))</f>
        <v>Rob</v>
      </c>
      <c r="J576" t="str">
        <f>INDEX(products!C:C, MATCH($D:$D, products!$A:$A,0))</f>
        <v>L</v>
      </c>
      <c r="K576" s="6">
        <f>INDEX(products!D:D, MATCH($D:$D, products!$A:$A,0))</f>
        <v>0.2</v>
      </c>
      <c r="L576" s="8">
        <f>INDEX(products!E:E, MATCH($D:$D, products!$A:$A,0))</f>
        <v>3.5849999999999995</v>
      </c>
      <c r="M576" s="8">
        <f t="shared" si="16"/>
        <v>21.509999999999998</v>
      </c>
      <c r="N576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576" t="str">
        <f t="shared" si="17"/>
        <v>Light</v>
      </c>
    </row>
    <row r="577" spans="1:15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INDEX(Table1[Customer Name], MATCH(OrdersData[[#This Row],[Customer ID]], Table1[Customer ID],0))</f>
        <v>Reggie Thickpenny</v>
      </c>
      <c r="G577" s="2" t="str">
        <f>IF(INDEX(Table1[Email], MATCH(OrdersData[[#This Row],[Customer ID]], Table1[Customer ID],0))=0,"",INDEX(Table1[Email], MATCH(OrdersData[[#This Row],[Customer ID]], Table1[Customer ID],0)))</f>
        <v>rthickpennyfz@cafepress.com</v>
      </c>
      <c r="H577" s="2" t="str">
        <f>INDEX(Table1[Country], MATCH(OrdersData[[#This Row],[Customer ID]], Table1[Customer ID],0))</f>
        <v>United States</v>
      </c>
      <c r="I577" t="str">
        <f>INDEX(products!B:B, MATCH($D:$D, products!$A:$A,0))</f>
        <v>Lib</v>
      </c>
      <c r="J577" t="str">
        <f>INDEX(products!C:C, MATCH($D:$D, products!$A:$A,0))</f>
        <v>M</v>
      </c>
      <c r="K577" s="6">
        <f>INDEX(products!D:D, MATCH($D:$D, products!$A:$A,0))</f>
        <v>2.5</v>
      </c>
      <c r="L577" s="8">
        <f>INDEX(products!E:E, MATCH($D:$D, products!$A:$A,0))</f>
        <v>33.464999999999996</v>
      </c>
      <c r="M577" s="8">
        <f t="shared" si="16"/>
        <v>66.929999999999993</v>
      </c>
      <c r="N577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577" t="str">
        <f t="shared" si="17"/>
        <v>Medium</v>
      </c>
    </row>
    <row r="578" spans="1:15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INDEX(Table1[Customer Name], MATCH(OrdersData[[#This Row],[Customer ID]], Table1[Customer ID],0))</f>
        <v>Phyllys Ormerod</v>
      </c>
      <c r="G578" s="2" t="str">
        <f>IF(INDEX(Table1[Email], MATCH(OrdersData[[#This Row],[Customer ID]], Table1[Customer ID],0))=0,"",INDEX(Table1[Email], MATCH(OrdersData[[#This Row],[Customer ID]], Table1[Customer ID],0)))</f>
        <v>pormerodg0@redcross.org</v>
      </c>
      <c r="H578" s="2" t="str">
        <f>INDEX(Table1[Country], MATCH(OrdersData[[#This Row],[Customer ID]], Table1[Customer ID],0))</f>
        <v>United States</v>
      </c>
      <c r="I578" t="str">
        <f>INDEX(products!B:B, MATCH($D:$D, products!$A:$A,0))</f>
        <v>Ara</v>
      </c>
      <c r="J578" t="str">
        <f>INDEX(products!C:C, MATCH($D:$D, products!$A:$A,0))</f>
        <v>D</v>
      </c>
      <c r="K578" s="6">
        <f>INDEX(products!D:D, MATCH($D:$D, products!$A:$A,0))</f>
        <v>0.2</v>
      </c>
      <c r="L578" s="8">
        <f>INDEX(products!E:E, MATCH($D:$D, products!$A:$A,0))</f>
        <v>2.9849999999999999</v>
      </c>
      <c r="M578" s="8">
        <f t="shared" ref="M578:M641" si="18">L:L*E:E</f>
        <v>17.91</v>
      </c>
      <c r="N578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578" t="str">
        <f t="shared" ref="O578:O641" si="19">IF(J:J="M","Medium",IF(J:J="L","Light",IF(J:J="D","Dark","")))</f>
        <v>Dark</v>
      </c>
    </row>
    <row r="579" spans="1:15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INDEX(Table1[Customer Name], MATCH(OrdersData[[#This Row],[Customer ID]], Table1[Customer ID],0))</f>
        <v>Don Flintiff</v>
      </c>
      <c r="G579" s="2" t="str">
        <f>IF(INDEX(Table1[Email], MATCH(OrdersData[[#This Row],[Customer ID]], Table1[Customer ID],0))=0,"",INDEX(Table1[Email], MATCH(OrdersData[[#This Row],[Customer ID]], Table1[Customer ID],0)))</f>
        <v>dflintiffg1@e-recht24.de</v>
      </c>
      <c r="H579" s="2" t="str">
        <f>INDEX(Table1[Country], MATCH(OrdersData[[#This Row],[Customer ID]], Table1[Customer ID],0))</f>
        <v>United Kingdom</v>
      </c>
      <c r="I579" t="str">
        <f>INDEX(products!B:B, MATCH($D:$D, products!$A:$A,0))</f>
        <v>Lib</v>
      </c>
      <c r="J579" t="str">
        <f>INDEX(products!C:C, MATCH($D:$D, products!$A:$A,0))</f>
        <v>M</v>
      </c>
      <c r="K579" s="6">
        <f>INDEX(products!D:D, MATCH($D:$D, products!$A:$A,0))</f>
        <v>1</v>
      </c>
      <c r="L579" s="8">
        <f>INDEX(products!E:E, MATCH($D:$D, products!$A:$A,0))</f>
        <v>14.55</v>
      </c>
      <c r="M579" s="8">
        <f t="shared" si="18"/>
        <v>58.2</v>
      </c>
      <c r="N579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579" t="str">
        <f t="shared" si="19"/>
        <v>Medium</v>
      </c>
    </row>
    <row r="580" spans="1:15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INDEX(Table1[Customer Name], MATCH(OrdersData[[#This Row],[Customer ID]], Table1[Customer ID],0))</f>
        <v>Tymon Zanetti</v>
      </c>
      <c r="G580" s="2" t="str">
        <f>IF(INDEX(Table1[Email], MATCH(OrdersData[[#This Row],[Customer ID]], Table1[Customer ID],0))=0,"",INDEX(Table1[Email], MATCH(OrdersData[[#This Row],[Customer ID]], Table1[Customer ID],0)))</f>
        <v>tzanettig2@gravatar.com</v>
      </c>
      <c r="H580" s="2" t="str">
        <f>INDEX(Table1[Country], MATCH(OrdersData[[#This Row],[Customer ID]], Table1[Customer ID],0))</f>
        <v>Ireland</v>
      </c>
      <c r="I580" t="str">
        <f>INDEX(products!B:B, MATCH($D:$D, products!$A:$A,0))</f>
        <v>Exc</v>
      </c>
      <c r="J580" t="str">
        <f>INDEX(products!C:C, MATCH($D:$D, products!$A:$A,0))</f>
        <v>L</v>
      </c>
      <c r="K580" s="6">
        <f>INDEX(products!D:D, MATCH($D:$D, products!$A:$A,0))</f>
        <v>0.2</v>
      </c>
      <c r="L580" s="8">
        <f>INDEX(products!E:E, MATCH($D:$D, products!$A:$A,0))</f>
        <v>4.4550000000000001</v>
      </c>
      <c r="M580" s="8">
        <f t="shared" si="18"/>
        <v>13.365</v>
      </c>
      <c r="N580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580" t="str">
        <f t="shared" si="19"/>
        <v>Light</v>
      </c>
    </row>
    <row r="581" spans="1:15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INDEX(Table1[Customer Name], MATCH(OrdersData[[#This Row],[Customer ID]], Table1[Customer ID],0))</f>
        <v>Tymon Zanetti</v>
      </c>
      <c r="G581" s="2" t="str">
        <f>IF(INDEX(Table1[Email], MATCH(OrdersData[[#This Row],[Customer ID]], Table1[Customer ID],0))=0,"",INDEX(Table1[Email], MATCH(OrdersData[[#This Row],[Customer ID]], Table1[Customer ID],0)))</f>
        <v>tzanettig2@gravatar.com</v>
      </c>
      <c r="H581" s="2" t="str">
        <f>INDEX(Table1[Country], MATCH(OrdersData[[#This Row],[Customer ID]], Table1[Customer ID],0))</f>
        <v>Ireland</v>
      </c>
      <c r="I581" t="str">
        <f>INDEX(products!B:B, MATCH($D:$D, products!$A:$A,0))</f>
        <v>Ara</v>
      </c>
      <c r="J581" t="str">
        <f>INDEX(products!C:C, MATCH($D:$D, products!$A:$A,0))</f>
        <v>M</v>
      </c>
      <c r="K581" s="6">
        <f>INDEX(products!D:D, MATCH($D:$D, products!$A:$A,0))</f>
        <v>0.5</v>
      </c>
      <c r="L581" s="8">
        <f>INDEX(products!E:E, MATCH($D:$D, products!$A:$A,0))</f>
        <v>6.75</v>
      </c>
      <c r="M581" s="8">
        <f t="shared" si="18"/>
        <v>33.75</v>
      </c>
      <c r="N581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581" t="str">
        <f t="shared" si="19"/>
        <v>Medium</v>
      </c>
    </row>
    <row r="582" spans="1:15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INDEX(Table1[Customer Name], MATCH(OrdersData[[#This Row],[Customer ID]], Table1[Customer ID],0))</f>
        <v>Reinaldos Kirtley</v>
      </c>
      <c r="G582" s="2" t="str">
        <f>IF(INDEX(Table1[Email], MATCH(OrdersData[[#This Row],[Customer ID]], Table1[Customer ID],0))=0,"",INDEX(Table1[Email], MATCH(OrdersData[[#This Row],[Customer ID]], Table1[Customer ID],0)))</f>
        <v>rkirtleyg4@hatena.ne.jp</v>
      </c>
      <c r="H582" s="2" t="str">
        <f>INDEX(Table1[Country], MATCH(OrdersData[[#This Row],[Customer ID]], Table1[Customer ID],0))</f>
        <v>United States</v>
      </c>
      <c r="I582" t="str">
        <f>INDEX(products!B:B, MATCH($D:$D, products!$A:$A,0))</f>
        <v>Exc</v>
      </c>
      <c r="J582" t="str">
        <f>INDEX(products!C:C, MATCH($D:$D, products!$A:$A,0))</f>
        <v>L</v>
      </c>
      <c r="K582" s="6">
        <f>INDEX(products!D:D, MATCH($D:$D, products!$A:$A,0))</f>
        <v>1</v>
      </c>
      <c r="L582" s="8">
        <f>INDEX(products!E:E, MATCH($D:$D, products!$A:$A,0))</f>
        <v>14.85</v>
      </c>
      <c r="M582" s="8">
        <f t="shared" si="18"/>
        <v>44.55</v>
      </c>
      <c r="N582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582" t="str">
        <f t="shared" si="19"/>
        <v>Light</v>
      </c>
    </row>
    <row r="583" spans="1:15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INDEX(Table1[Customer Name], MATCH(OrdersData[[#This Row],[Customer ID]], Table1[Customer ID],0))</f>
        <v>Carney Clemencet</v>
      </c>
      <c r="G583" s="2" t="str">
        <f>IF(INDEX(Table1[Email], MATCH(OrdersData[[#This Row],[Customer ID]], Table1[Customer ID],0))=0,"",INDEX(Table1[Email], MATCH(OrdersData[[#This Row],[Customer ID]], Table1[Customer ID],0)))</f>
        <v>cclemencetg5@weather.com</v>
      </c>
      <c r="H583" s="2" t="str">
        <f>INDEX(Table1[Country], MATCH(OrdersData[[#This Row],[Customer ID]], Table1[Customer ID],0))</f>
        <v>United Kingdom</v>
      </c>
      <c r="I583" t="str">
        <f>INDEX(products!B:B, MATCH($D:$D, products!$A:$A,0))</f>
        <v>Exc</v>
      </c>
      <c r="J583" t="str">
        <f>INDEX(products!C:C, MATCH($D:$D, products!$A:$A,0))</f>
        <v>L</v>
      </c>
      <c r="K583" s="6">
        <f>INDEX(products!D:D, MATCH($D:$D, products!$A:$A,0))</f>
        <v>0.5</v>
      </c>
      <c r="L583" s="8">
        <f>INDEX(products!E:E, MATCH($D:$D, products!$A:$A,0))</f>
        <v>8.91</v>
      </c>
      <c r="M583" s="8">
        <f t="shared" si="18"/>
        <v>44.55</v>
      </c>
      <c r="N583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583" t="str">
        <f t="shared" si="19"/>
        <v>Light</v>
      </c>
    </row>
    <row r="584" spans="1:15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INDEX(Table1[Customer Name], MATCH(OrdersData[[#This Row],[Customer ID]], Table1[Customer ID],0))</f>
        <v>Russell Donet</v>
      </c>
      <c r="G584" s="2" t="str">
        <f>IF(INDEX(Table1[Email], MATCH(OrdersData[[#This Row],[Customer ID]], Table1[Customer ID],0))=0,"",INDEX(Table1[Email], MATCH(OrdersData[[#This Row],[Customer ID]], Table1[Customer ID],0)))</f>
        <v>rdonetg6@oakley.com</v>
      </c>
      <c r="H584" s="2" t="str">
        <f>INDEX(Table1[Country], MATCH(OrdersData[[#This Row],[Customer ID]], Table1[Customer ID],0))</f>
        <v>United States</v>
      </c>
      <c r="I584" t="str">
        <f>INDEX(products!B:B, MATCH($D:$D, products!$A:$A,0))</f>
        <v>Exc</v>
      </c>
      <c r="J584" t="str">
        <f>INDEX(products!C:C, MATCH($D:$D, products!$A:$A,0))</f>
        <v>D</v>
      </c>
      <c r="K584" s="6">
        <f>INDEX(products!D:D, MATCH($D:$D, products!$A:$A,0))</f>
        <v>1</v>
      </c>
      <c r="L584" s="8">
        <f>INDEX(products!E:E, MATCH($D:$D, products!$A:$A,0))</f>
        <v>12.15</v>
      </c>
      <c r="M584" s="8">
        <f t="shared" si="18"/>
        <v>60.75</v>
      </c>
      <c r="N58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584" t="str">
        <f t="shared" si="19"/>
        <v>Dark</v>
      </c>
    </row>
    <row r="585" spans="1:15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INDEX(Table1[Customer Name], MATCH(OrdersData[[#This Row],[Customer ID]], Table1[Customer ID],0))</f>
        <v>Sidney Gawen</v>
      </c>
      <c r="G585" s="2" t="str">
        <f>IF(INDEX(Table1[Email], MATCH(OrdersData[[#This Row],[Customer ID]], Table1[Customer ID],0))=0,"",INDEX(Table1[Email], MATCH(OrdersData[[#This Row],[Customer ID]], Table1[Customer ID],0)))</f>
        <v>sgaweng7@creativecommons.org</v>
      </c>
      <c r="H585" s="2" t="str">
        <f>INDEX(Table1[Country], MATCH(OrdersData[[#This Row],[Customer ID]], Table1[Customer ID],0))</f>
        <v>United States</v>
      </c>
      <c r="I585" t="str">
        <f>INDEX(products!B:B, MATCH($D:$D, products!$A:$A,0))</f>
        <v>Rob</v>
      </c>
      <c r="J585" t="str">
        <f>INDEX(products!C:C, MATCH($D:$D, products!$A:$A,0))</f>
        <v>L</v>
      </c>
      <c r="K585" s="6">
        <f>INDEX(products!D:D, MATCH($D:$D, products!$A:$A,0))</f>
        <v>0.2</v>
      </c>
      <c r="L585" s="8">
        <f>INDEX(products!E:E, MATCH($D:$D, products!$A:$A,0))</f>
        <v>3.5849999999999995</v>
      </c>
      <c r="M585" s="8">
        <f t="shared" si="18"/>
        <v>3.5849999999999995</v>
      </c>
      <c r="N585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585" t="str">
        <f t="shared" si="19"/>
        <v>Light</v>
      </c>
    </row>
    <row r="586" spans="1:15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INDEX(Table1[Customer Name], MATCH(OrdersData[[#This Row],[Customer ID]], Table1[Customer ID],0))</f>
        <v>Rickey Readie</v>
      </c>
      <c r="G586" s="2" t="str">
        <f>IF(INDEX(Table1[Email], MATCH(OrdersData[[#This Row],[Customer ID]], Table1[Customer ID],0))=0,"",INDEX(Table1[Email], MATCH(OrdersData[[#This Row],[Customer ID]], Table1[Customer ID],0)))</f>
        <v>rreadieg8@guardian.co.uk</v>
      </c>
      <c r="H586" s="2" t="str">
        <f>INDEX(Table1[Country], MATCH(OrdersData[[#This Row],[Customer ID]], Table1[Customer ID],0))</f>
        <v>United States</v>
      </c>
      <c r="I586" t="str">
        <f>INDEX(products!B:B, MATCH($D:$D, products!$A:$A,0))</f>
        <v>Rob</v>
      </c>
      <c r="J586" t="str">
        <f>INDEX(products!C:C, MATCH($D:$D, products!$A:$A,0))</f>
        <v>L</v>
      </c>
      <c r="K586" s="6">
        <f>INDEX(products!D:D, MATCH($D:$D, products!$A:$A,0))</f>
        <v>0.2</v>
      </c>
      <c r="L586" s="8">
        <f>INDEX(products!E:E, MATCH($D:$D, products!$A:$A,0))</f>
        <v>3.5849999999999995</v>
      </c>
      <c r="M586" s="8">
        <f t="shared" si="18"/>
        <v>21.509999999999998</v>
      </c>
      <c r="N586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586" t="str">
        <f t="shared" si="19"/>
        <v>Light</v>
      </c>
    </row>
    <row r="587" spans="1:15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INDEX(Table1[Customer Name], MATCH(OrdersData[[#This Row],[Customer ID]], Table1[Customer ID],0))</f>
        <v>Cody Verissimo</v>
      </c>
      <c r="G587" s="2" t="str">
        <f>IF(INDEX(Table1[Email], MATCH(OrdersData[[#This Row],[Customer ID]], Table1[Customer ID],0))=0,"",INDEX(Table1[Email], MATCH(OrdersData[[#This Row],[Customer ID]], Table1[Customer ID],0)))</f>
        <v>cverissimogh@theglobeandmail.com</v>
      </c>
      <c r="H587" s="2" t="str">
        <f>INDEX(Table1[Country], MATCH(OrdersData[[#This Row],[Customer ID]], Table1[Customer ID],0))</f>
        <v>United Kingdom</v>
      </c>
      <c r="I587" t="str">
        <f>INDEX(products!B:B, MATCH($D:$D, products!$A:$A,0))</f>
        <v>Exc</v>
      </c>
      <c r="J587" t="str">
        <f>INDEX(products!C:C, MATCH($D:$D, products!$A:$A,0))</f>
        <v>M</v>
      </c>
      <c r="K587" s="6">
        <f>INDEX(products!D:D, MATCH($D:$D, products!$A:$A,0))</f>
        <v>0.5</v>
      </c>
      <c r="L587" s="8">
        <f>INDEX(products!E:E, MATCH($D:$D, products!$A:$A,0))</f>
        <v>8.25</v>
      </c>
      <c r="M587" s="8">
        <f t="shared" si="18"/>
        <v>16.5</v>
      </c>
      <c r="N587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587" t="str">
        <f t="shared" si="19"/>
        <v>Medium</v>
      </c>
    </row>
    <row r="588" spans="1:15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INDEX(Table1[Customer Name], MATCH(OrdersData[[#This Row],[Customer ID]], Table1[Customer ID],0))</f>
        <v>Zilvia Claisse</v>
      </c>
      <c r="G588" s="2" t="str">
        <f>IF(INDEX(Table1[Email], MATCH(OrdersData[[#This Row],[Customer ID]], Table1[Customer ID],0))=0,"",INDEX(Table1[Email], MATCH(OrdersData[[#This Row],[Customer ID]], Table1[Customer ID],0)))</f>
        <v/>
      </c>
      <c r="H588" s="2" t="str">
        <f>INDEX(Table1[Country], MATCH(OrdersData[[#This Row],[Customer ID]], Table1[Customer ID],0))</f>
        <v>United States</v>
      </c>
      <c r="I588" t="str">
        <f>INDEX(products!B:B, MATCH($D:$D, products!$A:$A,0))</f>
        <v>Rob</v>
      </c>
      <c r="J588" t="str">
        <f>INDEX(products!C:C, MATCH($D:$D, products!$A:$A,0))</f>
        <v>L</v>
      </c>
      <c r="K588" s="6">
        <f>INDEX(products!D:D, MATCH($D:$D, products!$A:$A,0))</f>
        <v>2.5</v>
      </c>
      <c r="L588" s="8">
        <f>INDEX(products!E:E, MATCH($D:$D, products!$A:$A,0))</f>
        <v>27.484999999999996</v>
      </c>
      <c r="M588" s="8">
        <f t="shared" si="18"/>
        <v>82.454999999999984</v>
      </c>
      <c r="N588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588" t="str">
        <f t="shared" si="19"/>
        <v>Light</v>
      </c>
    </row>
    <row r="589" spans="1:15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INDEX(Table1[Customer Name], MATCH(OrdersData[[#This Row],[Customer ID]], Table1[Customer ID],0))</f>
        <v>Bar O' Mahony</v>
      </c>
      <c r="G589" s="2" t="str">
        <f>IF(INDEX(Table1[Email], MATCH(OrdersData[[#This Row],[Customer ID]], Table1[Customer ID],0))=0,"",INDEX(Table1[Email], MATCH(OrdersData[[#This Row],[Customer ID]], Table1[Customer ID],0)))</f>
        <v>bogb@elpais.com</v>
      </c>
      <c r="H589" s="2" t="str">
        <f>INDEX(Table1[Country], MATCH(OrdersData[[#This Row],[Customer ID]], Table1[Customer ID],0))</f>
        <v>United States</v>
      </c>
      <c r="I589" t="str">
        <f>INDEX(products!B:B, MATCH($D:$D, products!$A:$A,0))</f>
        <v>Lib</v>
      </c>
      <c r="J589" t="str">
        <f>INDEX(products!C:C, MATCH($D:$D, products!$A:$A,0))</f>
        <v>D</v>
      </c>
      <c r="K589" s="6">
        <f>INDEX(products!D:D, MATCH($D:$D, products!$A:$A,0))</f>
        <v>0.5</v>
      </c>
      <c r="L589" s="8">
        <f>INDEX(products!E:E, MATCH($D:$D, products!$A:$A,0))</f>
        <v>7.77</v>
      </c>
      <c r="M589" s="8">
        <f t="shared" si="18"/>
        <v>7.77</v>
      </c>
      <c r="N589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589" t="str">
        <f t="shared" si="19"/>
        <v>Dark</v>
      </c>
    </row>
    <row r="590" spans="1:15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INDEX(Table1[Customer Name], MATCH(OrdersData[[#This Row],[Customer ID]], Table1[Customer ID],0))</f>
        <v>Valenka Stansbury</v>
      </c>
      <c r="G590" s="2" t="str">
        <f>IF(INDEX(Table1[Email], MATCH(OrdersData[[#This Row],[Customer ID]], Table1[Customer ID],0))=0,"",INDEX(Table1[Email], MATCH(OrdersData[[#This Row],[Customer ID]], Table1[Customer ID],0)))</f>
        <v>vstansburygc@unblog.fr</v>
      </c>
      <c r="H590" s="2" t="str">
        <f>INDEX(Table1[Country], MATCH(OrdersData[[#This Row],[Customer ID]], Table1[Customer ID],0))</f>
        <v>United States</v>
      </c>
      <c r="I590" t="str">
        <f>INDEX(products!B:B, MATCH($D:$D, products!$A:$A,0))</f>
        <v>Rob</v>
      </c>
      <c r="J590" t="str">
        <f>INDEX(products!C:C, MATCH($D:$D, products!$A:$A,0))</f>
        <v>M</v>
      </c>
      <c r="K590" s="6">
        <f>INDEX(products!D:D, MATCH($D:$D, products!$A:$A,0))</f>
        <v>0.5</v>
      </c>
      <c r="L590" s="8">
        <f>INDEX(products!E:E, MATCH($D:$D, products!$A:$A,0))</f>
        <v>5.97</v>
      </c>
      <c r="M590" s="8">
        <f t="shared" si="18"/>
        <v>11.94</v>
      </c>
      <c r="N590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590" t="str">
        <f t="shared" si="19"/>
        <v>Medium</v>
      </c>
    </row>
    <row r="591" spans="1:15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INDEX(Table1[Customer Name], MATCH(OrdersData[[#This Row],[Customer ID]], Table1[Customer ID],0))</f>
        <v>Daniel Heinonen</v>
      </c>
      <c r="G591" s="2" t="str">
        <f>IF(INDEX(Table1[Email], MATCH(OrdersData[[#This Row],[Customer ID]], Table1[Customer ID],0))=0,"",INDEX(Table1[Email], MATCH(OrdersData[[#This Row],[Customer ID]], Table1[Customer ID],0)))</f>
        <v>dheinonengd@printfriendly.com</v>
      </c>
      <c r="H591" s="2" t="str">
        <f>INDEX(Table1[Country], MATCH(OrdersData[[#This Row],[Customer ID]], Table1[Customer ID],0))</f>
        <v>United States</v>
      </c>
      <c r="I591" t="str">
        <f>INDEX(products!B:B, MATCH($D:$D, products!$A:$A,0))</f>
        <v>Exc</v>
      </c>
      <c r="J591" t="str">
        <f>INDEX(products!C:C, MATCH($D:$D, products!$A:$A,0))</f>
        <v>L</v>
      </c>
      <c r="K591" s="6">
        <f>INDEX(products!D:D, MATCH($D:$D, products!$A:$A,0))</f>
        <v>2.5</v>
      </c>
      <c r="L591" s="8">
        <f>INDEX(products!E:E, MATCH($D:$D, products!$A:$A,0))</f>
        <v>34.154999999999994</v>
      </c>
      <c r="M591" s="8">
        <f t="shared" si="18"/>
        <v>204.92999999999995</v>
      </c>
      <c r="N591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591" t="str">
        <f t="shared" si="19"/>
        <v>Light</v>
      </c>
    </row>
    <row r="592" spans="1:15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INDEX(Table1[Customer Name], MATCH(OrdersData[[#This Row],[Customer ID]], Table1[Customer ID],0))</f>
        <v>Jewelle Shenton</v>
      </c>
      <c r="G592" s="2" t="str">
        <f>IF(INDEX(Table1[Email], MATCH(OrdersData[[#This Row],[Customer ID]], Table1[Customer ID],0))=0,"",INDEX(Table1[Email], MATCH(OrdersData[[#This Row],[Customer ID]], Table1[Customer ID],0)))</f>
        <v>jshentonge@google.com.hk</v>
      </c>
      <c r="H592" s="2" t="str">
        <f>INDEX(Table1[Country], MATCH(OrdersData[[#This Row],[Customer ID]], Table1[Customer ID],0))</f>
        <v>United States</v>
      </c>
      <c r="I592" t="str">
        <f>INDEX(products!B:B, MATCH($D:$D, products!$A:$A,0))</f>
        <v>Exc</v>
      </c>
      <c r="J592" t="str">
        <f>INDEX(products!C:C, MATCH($D:$D, products!$A:$A,0))</f>
        <v>M</v>
      </c>
      <c r="K592" s="6">
        <f>INDEX(products!D:D, MATCH($D:$D, products!$A:$A,0))</f>
        <v>2.5</v>
      </c>
      <c r="L592" s="8">
        <f>INDEX(products!E:E, MATCH($D:$D, products!$A:$A,0))</f>
        <v>31.624999999999996</v>
      </c>
      <c r="M592" s="8">
        <f t="shared" si="18"/>
        <v>63.249999999999993</v>
      </c>
      <c r="N592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592" t="str">
        <f t="shared" si="19"/>
        <v>Medium</v>
      </c>
    </row>
    <row r="593" spans="1:15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INDEX(Table1[Customer Name], MATCH(OrdersData[[#This Row],[Customer ID]], Table1[Customer ID],0))</f>
        <v>Jennifer Wilkisson</v>
      </c>
      <c r="G593" s="2" t="str">
        <f>IF(INDEX(Table1[Email], MATCH(OrdersData[[#This Row],[Customer ID]], Table1[Customer ID],0))=0,"",INDEX(Table1[Email], MATCH(OrdersData[[#This Row],[Customer ID]], Table1[Customer ID],0)))</f>
        <v>jwilkissongf@nba.com</v>
      </c>
      <c r="H593" s="2" t="str">
        <f>INDEX(Table1[Country], MATCH(OrdersData[[#This Row],[Customer ID]], Table1[Customer ID],0))</f>
        <v>United States</v>
      </c>
      <c r="I593" t="str">
        <f>INDEX(products!B:B, MATCH($D:$D, products!$A:$A,0))</f>
        <v>Rob</v>
      </c>
      <c r="J593" t="str">
        <f>INDEX(products!C:C, MATCH($D:$D, products!$A:$A,0))</f>
        <v>D</v>
      </c>
      <c r="K593" s="6">
        <f>INDEX(products!D:D, MATCH($D:$D, products!$A:$A,0))</f>
        <v>0.2</v>
      </c>
      <c r="L593" s="8">
        <f>INDEX(products!E:E, MATCH($D:$D, products!$A:$A,0))</f>
        <v>2.6849999999999996</v>
      </c>
      <c r="M593" s="8">
        <f t="shared" si="18"/>
        <v>8.0549999999999997</v>
      </c>
      <c r="N593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593" t="str">
        <f t="shared" si="19"/>
        <v>Dark</v>
      </c>
    </row>
    <row r="594" spans="1:15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INDEX(Table1[Customer Name], MATCH(OrdersData[[#This Row],[Customer ID]], Table1[Customer ID],0))</f>
        <v>Kylie Mowat</v>
      </c>
      <c r="G594" s="2" t="str">
        <f>IF(INDEX(Table1[Email], MATCH(OrdersData[[#This Row],[Customer ID]], Table1[Customer ID],0))=0,"",INDEX(Table1[Email], MATCH(OrdersData[[#This Row],[Customer ID]], Table1[Customer ID],0)))</f>
        <v/>
      </c>
      <c r="H594" s="2" t="str">
        <f>INDEX(Table1[Country], MATCH(OrdersData[[#This Row],[Customer ID]], Table1[Customer ID],0))</f>
        <v>United States</v>
      </c>
      <c r="I594" t="str">
        <f>INDEX(products!B:B, MATCH($D:$D, products!$A:$A,0))</f>
        <v>Ara</v>
      </c>
      <c r="J594" t="str">
        <f>INDEX(products!C:C, MATCH($D:$D, products!$A:$A,0))</f>
        <v>M</v>
      </c>
      <c r="K594" s="6">
        <f>INDEX(products!D:D, MATCH($D:$D, products!$A:$A,0))</f>
        <v>2.5</v>
      </c>
      <c r="L594" s="8">
        <f>INDEX(products!E:E, MATCH($D:$D, products!$A:$A,0))</f>
        <v>25.874999999999996</v>
      </c>
      <c r="M594" s="8">
        <f t="shared" si="18"/>
        <v>51.749999999999993</v>
      </c>
      <c r="N594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594" t="str">
        <f t="shared" si="19"/>
        <v>Medium</v>
      </c>
    </row>
    <row r="595" spans="1:15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INDEX(Table1[Customer Name], MATCH(OrdersData[[#This Row],[Customer ID]], Table1[Customer ID],0))</f>
        <v>Cody Verissimo</v>
      </c>
      <c r="G595" s="2" t="str">
        <f>IF(INDEX(Table1[Email], MATCH(OrdersData[[#This Row],[Customer ID]], Table1[Customer ID],0))=0,"",INDEX(Table1[Email], MATCH(OrdersData[[#This Row],[Customer ID]], Table1[Customer ID],0)))</f>
        <v>cverissimogh@theglobeandmail.com</v>
      </c>
      <c r="H595" s="2" t="str">
        <f>INDEX(Table1[Country], MATCH(OrdersData[[#This Row],[Customer ID]], Table1[Customer ID],0))</f>
        <v>United Kingdom</v>
      </c>
      <c r="I595" t="str">
        <f>INDEX(products!B:B, MATCH($D:$D, products!$A:$A,0))</f>
        <v>Exc</v>
      </c>
      <c r="J595" t="str">
        <f>INDEX(products!C:C, MATCH($D:$D, products!$A:$A,0))</f>
        <v>D</v>
      </c>
      <c r="K595" s="6">
        <f>INDEX(products!D:D, MATCH($D:$D, products!$A:$A,0))</f>
        <v>2.5</v>
      </c>
      <c r="L595" s="8">
        <f>INDEX(products!E:E, MATCH($D:$D, products!$A:$A,0))</f>
        <v>27.945</v>
      </c>
      <c r="M595" s="8">
        <f t="shared" si="18"/>
        <v>27.945</v>
      </c>
      <c r="N595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595" t="str">
        <f t="shared" si="19"/>
        <v>Dark</v>
      </c>
    </row>
    <row r="596" spans="1:15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INDEX(Table1[Customer Name], MATCH(OrdersData[[#This Row],[Customer ID]], Table1[Customer ID],0))</f>
        <v>Gabriel Starcks</v>
      </c>
      <c r="G596" s="2" t="str">
        <f>IF(INDEX(Table1[Email], MATCH(OrdersData[[#This Row],[Customer ID]], Table1[Customer ID],0))=0,"",INDEX(Table1[Email], MATCH(OrdersData[[#This Row],[Customer ID]], Table1[Customer ID],0)))</f>
        <v>gstarcksgi@abc.net.au</v>
      </c>
      <c r="H596" s="2" t="str">
        <f>INDEX(Table1[Country], MATCH(OrdersData[[#This Row],[Customer ID]], Table1[Customer ID],0))</f>
        <v>United States</v>
      </c>
      <c r="I596" t="str">
        <f>INDEX(products!B:B, MATCH($D:$D, products!$A:$A,0))</f>
        <v>Ara</v>
      </c>
      <c r="J596" t="str">
        <f>INDEX(products!C:C, MATCH($D:$D, products!$A:$A,0))</f>
        <v>L</v>
      </c>
      <c r="K596" s="6">
        <f>INDEX(products!D:D, MATCH($D:$D, products!$A:$A,0))</f>
        <v>2.5</v>
      </c>
      <c r="L596" s="8">
        <f>INDEX(products!E:E, MATCH($D:$D, products!$A:$A,0))</f>
        <v>29.784999999999997</v>
      </c>
      <c r="M596" s="8">
        <f t="shared" si="18"/>
        <v>59.569999999999993</v>
      </c>
      <c r="N596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596" t="str">
        <f t="shared" si="19"/>
        <v>Light</v>
      </c>
    </row>
    <row r="597" spans="1:15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INDEX(Table1[Customer Name], MATCH(OrdersData[[#This Row],[Customer ID]], Table1[Customer ID],0))</f>
        <v>Darby Dummer</v>
      </c>
      <c r="G597" s="2" t="str">
        <f>IF(INDEX(Table1[Email], MATCH(OrdersData[[#This Row],[Customer ID]], Table1[Customer ID],0))=0,"",INDEX(Table1[Email], MATCH(OrdersData[[#This Row],[Customer ID]], Table1[Customer ID],0)))</f>
        <v/>
      </c>
      <c r="H597" s="2" t="str">
        <f>INDEX(Table1[Country], MATCH(OrdersData[[#This Row],[Customer ID]], Table1[Customer ID],0))</f>
        <v>United Kingdom</v>
      </c>
      <c r="I597" t="str">
        <f>INDEX(products!B:B, MATCH($D:$D, products!$A:$A,0))</f>
        <v>Exc</v>
      </c>
      <c r="J597" t="str">
        <f>INDEX(products!C:C, MATCH($D:$D, products!$A:$A,0))</f>
        <v>L</v>
      </c>
      <c r="K597" s="6">
        <f>INDEX(products!D:D, MATCH($D:$D, products!$A:$A,0))</f>
        <v>1</v>
      </c>
      <c r="L597" s="8">
        <f>INDEX(products!E:E, MATCH($D:$D, products!$A:$A,0))</f>
        <v>14.85</v>
      </c>
      <c r="M597" s="8">
        <f t="shared" si="18"/>
        <v>14.85</v>
      </c>
      <c r="N597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597" t="str">
        <f t="shared" si="19"/>
        <v>Light</v>
      </c>
    </row>
    <row r="598" spans="1:15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INDEX(Table1[Customer Name], MATCH(OrdersData[[#This Row],[Customer ID]], Table1[Customer ID],0))</f>
        <v>Kienan Scholard</v>
      </c>
      <c r="G598" s="2" t="str">
        <f>IF(INDEX(Table1[Email], MATCH(OrdersData[[#This Row],[Customer ID]], Table1[Customer ID],0))=0,"",INDEX(Table1[Email], MATCH(OrdersData[[#This Row],[Customer ID]], Table1[Customer ID],0)))</f>
        <v>kscholardgk@sbwire.com</v>
      </c>
      <c r="H598" s="2" t="str">
        <f>INDEX(Table1[Country], MATCH(OrdersData[[#This Row],[Customer ID]], Table1[Customer ID],0))</f>
        <v>United States</v>
      </c>
      <c r="I598" t="str">
        <f>INDEX(products!B:B, MATCH($D:$D, products!$A:$A,0))</f>
        <v>Ara</v>
      </c>
      <c r="J598" t="str">
        <f>INDEX(products!C:C, MATCH($D:$D, products!$A:$A,0))</f>
        <v>M</v>
      </c>
      <c r="K598" s="6">
        <f>INDEX(products!D:D, MATCH($D:$D, products!$A:$A,0))</f>
        <v>0.5</v>
      </c>
      <c r="L598" s="8">
        <f>INDEX(products!E:E, MATCH($D:$D, products!$A:$A,0))</f>
        <v>6.75</v>
      </c>
      <c r="M598" s="8">
        <f t="shared" si="18"/>
        <v>33.75</v>
      </c>
      <c r="N598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598" t="str">
        <f t="shared" si="19"/>
        <v>Medium</v>
      </c>
    </row>
    <row r="599" spans="1:15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INDEX(Table1[Customer Name], MATCH(OrdersData[[#This Row],[Customer ID]], Table1[Customer ID],0))</f>
        <v>Bo Kindley</v>
      </c>
      <c r="G599" s="2" t="str">
        <f>IF(INDEX(Table1[Email], MATCH(OrdersData[[#This Row],[Customer ID]], Table1[Customer ID],0))=0,"",INDEX(Table1[Email], MATCH(OrdersData[[#This Row],[Customer ID]], Table1[Customer ID],0)))</f>
        <v>bkindleygl@wikimedia.org</v>
      </c>
      <c r="H599" s="2" t="str">
        <f>INDEX(Table1[Country], MATCH(OrdersData[[#This Row],[Customer ID]], Table1[Customer ID],0))</f>
        <v>United States</v>
      </c>
      <c r="I599" t="str">
        <f>INDEX(products!B:B, MATCH($D:$D, products!$A:$A,0))</f>
        <v>Lib</v>
      </c>
      <c r="J599" t="str">
        <f>INDEX(products!C:C, MATCH($D:$D, products!$A:$A,0))</f>
        <v>L</v>
      </c>
      <c r="K599" s="6">
        <f>INDEX(products!D:D, MATCH($D:$D, products!$A:$A,0))</f>
        <v>2.5</v>
      </c>
      <c r="L599" s="8">
        <f>INDEX(products!E:E, MATCH($D:$D, products!$A:$A,0))</f>
        <v>36.454999999999998</v>
      </c>
      <c r="M599" s="8">
        <f t="shared" si="18"/>
        <v>145.82</v>
      </c>
      <c r="N599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599" t="str">
        <f t="shared" si="19"/>
        <v>Light</v>
      </c>
    </row>
    <row r="600" spans="1:15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INDEX(Table1[Customer Name], MATCH(OrdersData[[#This Row],[Customer ID]], Table1[Customer ID],0))</f>
        <v>Krissie Hammett</v>
      </c>
      <c r="G600" s="2" t="str">
        <f>IF(INDEX(Table1[Email], MATCH(OrdersData[[#This Row],[Customer ID]], Table1[Customer ID],0))=0,"",INDEX(Table1[Email], MATCH(OrdersData[[#This Row],[Customer ID]], Table1[Customer ID],0)))</f>
        <v>khammettgm@dmoz.org</v>
      </c>
      <c r="H600" s="2" t="str">
        <f>INDEX(Table1[Country], MATCH(OrdersData[[#This Row],[Customer ID]], Table1[Customer ID],0))</f>
        <v>United States</v>
      </c>
      <c r="I600" t="str">
        <f>INDEX(products!B:B, MATCH($D:$D, products!$A:$A,0))</f>
        <v>Rob</v>
      </c>
      <c r="J600" t="str">
        <f>INDEX(products!C:C, MATCH($D:$D, products!$A:$A,0))</f>
        <v>M</v>
      </c>
      <c r="K600" s="6">
        <f>INDEX(products!D:D, MATCH($D:$D, products!$A:$A,0))</f>
        <v>0.2</v>
      </c>
      <c r="L600" s="8">
        <f>INDEX(products!E:E, MATCH($D:$D, products!$A:$A,0))</f>
        <v>2.9849999999999999</v>
      </c>
      <c r="M600" s="8">
        <f t="shared" si="18"/>
        <v>11.94</v>
      </c>
      <c r="N600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600" t="str">
        <f t="shared" si="19"/>
        <v>Medium</v>
      </c>
    </row>
    <row r="601" spans="1:15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INDEX(Table1[Customer Name], MATCH(OrdersData[[#This Row],[Customer ID]], Table1[Customer ID],0))</f>
        <v>Alisha Hulburt</v>
      </c>
      <c r="G601" s="2" t="str">
        <f>IF(INDEX(Table1[Email], MATCH(OrdersData[[#This Row],[Customer ID]], Table1[Customer ID],0))=0,"",INDEX(Table1[Email], MATCH(OrdersData[[#This Row],[Customer ID]], Table1[Customer ID],0)))</f>
        <v>ahulburtgn@fda.gov</v>
      </c>
      <c r="H601" s="2" t="str">
        <f>INDEX(Table1[Country], MATCH(OrdersData[[#This Row],[Customer ID]], Table1[Customer ID],0))</f>
        <v>United States</v>
      </c>
      <c r="I601" t="str">
        <f>INDEX(products!B:B, MATCH($D:$D, products!$A:$A,0))</f>
        <v>Ara</v>
      </c>
      <c r="J601" t="str">
        <f>INDEX(products!C:C, MATCH($D:$D, products!$A:$A,0))</f>
        <v>D</v>
      </c>
      <c r="K601" s="6">
        <f>INDEX(products!D:D, MATCH($D:$D, products!$A:$A,0))</f>
        <v>0.2</v>
      </c>
      <c r="L601" s="8">
        <f>INDEX(products!E:E, MATCH($D:$D, products!$A:$A,0))</f>
        <v>2.9849999999999999</v>
      </c>
      <c r="M601" s="8">
        <f t="shared" si="18"/>
        <v>11.94</v>
      </c>
      <c r="N601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601" t="str">
        <f t="shared" si="19"/>
        <v>Dark</v>
      </c>
    </row>
    <row r="602" spans="1:15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INDEX(Table1[Customer Name], MATCH(OrdersData[[#This Row],[Customer ID]], Table1[Customer ID],0))</f>
        <v>Peyter Lauritzen</v>
      </c>
      <c r="G602" s="2" t="str">
        <f>IF(INDEX(Table1[Email], MATCH(OrdersData[[#This Row],[Customer ID]], Table1[Customer ID],0))=0,"",INDEX(Table1[Email], MATCH(OrdersData[[#This Row],[Customer ID]], Table1[Customer ID],0)))</f>
        <v>plauritzengo@photobucket.com</v>
      </c>
      <c r="H602" s="2" t="str">
        <f>INDEX(Table1[Country], MATCH(OrdersData[[#This Row],[Customer ID]], Table1[Customer ID],0))</f>
        <v>United States</v>
      </c>
      <c r="I602" t="str">
        <f>INDEX(products!B:B, MATCH($D:$D, products!$A:$A,0))</f>
        <v>Lib</v>
      </c>
      <c r="J602" t="str">
        <f>INDEX(products!C:C, MATCH($D:$D, products!$A:$A,0))</f>
        <v>D</v>
      </c>
      <c r="K602" s="6">
        <f>INDEX(products!D:D, MATCH($D:$D, products!$A:$A,0))</f>
        <v>0.5</v>
      </c>
      <c r="L602" s="8">
        <f>INDEX(products!E:E, MATCH($D:$D, products!$A:$A,0))</f>
        <v>7.77</v>
      </c>
      <c r="M602" s="8">
        <f t="shared" si="18"/>
        <v>7.77</v>
      </c>
      <c r="N602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02" t="str">
        <f t="shared" si="19"/>
        <v>Dark</v>
      </c>
    </row>
    <row r="603" spans="1:15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INDEX(Table1[Customer Name], MATCH(OrdersData[[#This Row],[Customer ID]], Table1[Customer ID],0))</f>
        <v>Aurelia Burgwin</v>
      </c>
      <c r="G603" s="2" t="str">
        <f>IF(INDEX(Table1[Email], MATCH(OrdersData[[#This Row],[Customer ID]], Table1[Customer ID],0))=0,"",INDEX(Table1[Email], MATCH(OrdersData[[#This Row],[Customer ID]], Table1[Customer ID],0)))</f>
        <v>aburgwingp@redcross.org</v>
      </c>
      <c r="H603" s="2" t="str">
        <f>INDEX(Table1[Country], MATCH(OrdersData[[#This Row],[Customer ID]], Table1[Customer ID],0))</f>
        <v>United States</v>
      </c>
      <c r="I603" t="str">
        <f>INDEX(products!B:B, MATCH($D:$D, products!$A:$A,0))</f>
        <v>Rob</v>
      </c>
      <c r="J603" t="str">
        <f>INDEX(products!C:C, MATCH($D:$D, products!$A:$A,0))</f>
        <v>L</v>
      </c>
      <c r="K603" s="6">
        <f>INDEX(products!D:D, MATCH($D:$D, products!$A:$A,0))</f>
        <v>2.5</v>
      </c>
      <c r="L603" s="8">
        <f>INDEX(products!E:E, MATCH($D:$D, products!$A:$A,0))</f>
        <v>27.484999999999996</v>
      </c>
      <c r="M603" s="8">
        <f t="shared" si="18"/>
        <v>109.93999999999998</v>
      </c>
      <c r="N603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603" t="str">
        <f t="shared" si="19"/>
        <v>Light</v>
      </c>
    </row>
    <row r="604" spans="1:15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INDEX(Table1[Customer Name], MATCH(OrdersData[[#This Row],[Customer ID]], Table1[Customer ID],0))</f>
        <v>Emalee Rolin</v>
      </c>
      <c r="G604" s="2" t="str">
        <f>IF(INDEX(Table1[Email], MATCH(OrdersData[[#This Row],[Customer ID]], Table1[Customer ID],0))=0,"",INDEX(Table1[Email], MATCH(OrdersData[[#This Row],[Customer ID]], Table1[Customer ID],0)))</f>
        <v>erolingq@google.fr</v>
      </c>
      <c r="H604" s="2" t="str">
        <f>INDEX(Table1[Country], MATCH(OrdersData[[#This Row],[Customer ID]], Table1[Customer ID],0))</f>
        <v>United States</v>
      </c>
      <c r="I604" t="str">
        <f>INDEX(products!B:B, MATCH($D:$D, products!$A:$A,0))</f>
        <v>Exc</v>
      </c>
      <c r="J604" t="str">
        <f>INDEX(products!C:C, MATCH($D:$D, products!$A:$A,0))</f>
        <v>L</v>
      </c>
      <c r="K604" s="6">
        <f>INDEX(products!D:D, MATCH($D:$D, products!$A:$A,0))</f>
        <v>0.2</v>
      </c>
      <c r="L604" s="8">
        <f>INDEX(products!E:E, MATCH($D:$D, products!$A:$A,0))</f>
        <v>4.4550000000000001</v>
      </c>
      <c r="M604" s="8">
        <f t="shared" si="18"/>
        <v>22.274999999999999</v>
      </c>
      <c r="N60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604" t="str">
        <f t="shared" si="19"/>
        <v>Light</v>
      </c>
    </row>
    <row r="605" spans="1:15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INDEX(Table1[Customer Name], MATCH(OrdersData[[#This Row],[Customer ID]], Table1[Customer ID],0))</f>
        <v>Donavon Fowle</v>
      </c>
      <c r="G605" s="2" t="str">
        <f>IF(INDEX(Table1[Email], MATCH(OrdersData[[#This Row],[Customer ID]], Table1[Customer ID],0))=0,"",INDEX(Table1[Email], MATCH(OrdersData[[#This Row],[Customer ID]], Table1[Customer ID],0)))</f>
        <v>dfowlegr@epa.gov</v>
      </c>
      <c r="H605" s="2" t="str">
        <f>INDEX(Table1[Country], MATCH(OrdersData[[#This Row],[Customer ID]], Table1[Customer ID],0))</f>
        <v>United States</v>
      </c>
      <c r="I605" t="str">
        <f>INDEX(products!B:B, MATCH($D:$D, products!$A:$A,0))</f>
        <v>Rob</v>
      </c>
      <c r="J605" t="str">
        <f>INDEX(products!C:C, MATCH($D:$D, products!$A:$A,0))</f>
        <v>M</v>
      </c>
      <c r="K605" s="6">
        <f>INDEX(products!D:D, MATCH($D:$D, products!$A:$A,0))</f>
        <v>0.2</v>
      </c>
      <c r="L605" s="8">
        <f>INDEX(products!E:E, MATCH($D:$D, products!$A:$A,0))</f>
        <v>2.9849999999999999</v>
      </c>
      <c r="M605" s="8">
        <f t="shared" si="18"/>
        <v>8.9550000000000001</v>
      </c>
      <c r="N605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605" t="str">
        <f t="shared" si="19"/>
        <v>Medium</v>
      </c>
    </row>
    <row r="606" spans="1:15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INDEX(Table1[Customer Name], MATCH(OrdersData[[#This Row],[Customer ID]], Table1[Customer ID],0))</f>
        <v>Jorge Bettison</v>
      </c>
      <c r="G606" s="2" t="str">
        <f>IF(INDEX(Table1[Email], MATCH(OrdersData[[#This Row],[Customer ID]], Table1[Customer ID],0))=0,"",INDEX(Table1[Email], MATCH(OrdersData[[#This Row],[Customer ID]], Table1[Customer ID],0)))</f>
        <v/>
      </c>
      <c r="H606" s="2" t="str">
        <f>INDEX(Table1[Country], MATCH(OrdersData[[#This Row],[Customer ID]], Table1[Customer ID],0))</f>
        <v>Ireland</v>
      </c>
      <c r="I606" t="str">
        <f>INDEX(products!B:B, MATCH($D:$D, products!$A:$A,0))</f>
        <v>Lib</v>
      </c>
      <c r="J606" t="str">
        <f>INDEX(products!C:C, MATCH($D:$D, products!$A:$A,0))</f>
        <v>D</v>
      </c>
      <c r="K606" s="6">
        <f>INDEX(products!D:D, MATCH($D:$D, products!$A:$A,0))</f>
        <v>2.5</v>
      </c>
      <c r="L606" s="8">
        <f>INDEX(products!E:E, MATCH($D:$D, products!$A:$A,0))</f>
        <v>29.784999999999997</v>
      </c>
      <c r="M606" s="8">
        <f t="shared" si="18"/>
        <v>119.13999999999999</v>
      </c>
      <c r="N606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06" t="str">
        <f t="shared" si="19"/>
        <v>Dark</v>
      </c>
    </row>
    <row r="607" spans="1:15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INDEX(Table1[Customer Name], MATCH(OrdersData[[#This Row],[Customer ID]], Table1[Customer ID],0))</f>
        <v>Wang Powlesland</v>
      </c>
      <c r="G607" s="2" t="str">
        <f>IF(INDEX(Table1[Email], MATCH(OrdersData[[#This Row],[Customer ID]], Table1[Customer ID],0))=0,"",INDEX(Table1[Email], MATCH(OrdersData[[#This Row],[Customer ID]], Table1[Customer ID],0)))</f>
        <v>wpowleslandgt@soundcloud.com</v>
      </c>
      <c r="H607" s="2" t="str">
        <f>INDEX(Table1[Country], MATCH(OrdersData[[#This Row],[Customer ID]], Table1[Customer ID],0))</f>
        <v>United States</v>
      </c>
      <c r="I607" t="str">
        <f>INDEX(products!B:B, MATCH($D:$D, products!$A:$A,0))</f>
        <v>Ara</v>
      </c>
      <c r="J607" t="str">
        <f>INDEX(products!C:C, MATCH($D:$D, products!$A:$A,0))</f>
        <v>L</v>
      </c>
      <c r="K607" s="6">
        <f>INDEX(products!D:D, MATCH($D:$D, products!$A:$A,0))</f>
        <v>2.5</v>
      </c>
      <c r="L607" s="8">
        <f>INDEX(products!E:E, MATCH($D:$D, products!$A:$A,0))</f>
        <v>29.784999999999997</v>
      </c>
      <c r="M607" s="8">
        <f t="shared" si="18"/>
        <v>148.92499999999998</v>
      </c>
      <c r="N607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607" t="str">
        <f t="shared" si="19"/>
        <v>Light</v>
      </c>
    </row>
    <row r="608" spans="1:15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INDEX(Table1[Customer Name], MATCH(OrdersData[[#This Row],[Customer ID]], Table1[Customer ID],0))</f>
        <v>Cody Verissimo</v>
      </c>
      <c r="G608" s="2" t="str">
        <f>IF(INDEX(Table1[Email], MATCH(OrdersData[[#This Row],[Customer ID]], Table1[Customer ID],0))=0,"",INDEX(Table1[Email], MATCH(OrdersData[[#This Row],[Customer ID]], Table1[Customer ID],0)))</f>
        <v>cverissimogh@theglobeandmail.com</v>
      </c>
      <c r="H608" s="2" t="str">
        <f>INDEX(Table1[Country], MATCH(OrdersData[[#This Row],[Customer ID]], Table1[Customer ID],0))</f>
        <v>United Kingdom</v>
      </c>
      <c r="I608" t="str">
        <f>INDEX(products!B:B, MATCH($D:$D, products!$A:$A,0))</f>
        <v>Lib</v>
      </c>
      <c r="J608" t="str">
        <f>INDEX(products!C:C, MATCH($D:$D, products!$A:$A,0))</f>
        <v>L</v>
      </c>
      <c r="K608" s="6">
        <f>INDEX(products!D:D, MATCH($D:$D, products!$A:$A,0))</f>
        <v>2.5</v>
      </c>
      <c r="L608" s="8">
        <f>INDEX(products!E:E, MATCH($D:$D, products!$A:$A,0))</f>
        <v>36.454999999999998</v>
      </c>
      <c r="M608" s="8">
        <f t="shared" si="18"/>
        <v>109.36499999999999</v>
      </c>
      <c r="N608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08" t="str">
        <f t="shared" si="19"/>
        <v>Light</v>
      </c>
    </row>
    <row r="609" spans="1:15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INDEX(Table1[Customer Name], MATCH(OrdersData[[#This Row],[Customer ID]], Table1[Customer ID],0))</f>
        <v>Laurence Ellingham</v>
      </c>
      <c r="G609" s="2" t="str">
        <f>IF(INDEX(Table1[Email], MATCH(OrdersData[[#This Row],[Customer ID]], Table1[Customer ID],0))=0,"",INDEX(Table1[Email], MATCH(OrdersData[[#This Row],[Customer ID]], Table1[Customer ID],0)))</f>
        <v>lellinghamgv@sciencedaily.com</v>
      </c>
      <c r="H609" s="2" t="str">
        <f>INDEX(Table1[Country], MATCH(OrdersData[[#This Row],[Customer ID]], Table1[Customer ID],0))</f>
        <v>United States</v>
      </c>
      <c r="I609" t="str">
        <f>INDEX(products!B:B, MATCH($D:$D, products!$A:$A,0))</f>
        <v>Exc</v>
      </c>
      <c r="J609" t="str">
        <f>INDEX(products!C:C, MATCH($D:$D, products!$A:$A,0))</f>
        <v>D</v>
      </c>
      <c r="K609" s="6">
        <f>INDEX(products!D:D, MATCH($D:$D, products!$A:$A,0))</f>
        <v>0.2</v>
      </c>
      <c r="L609" s="8">
        <f>INDEX(products!E:E, MATCH($D:$D, products!$A:$A,0))</f>
        <v>3.645</v>
      </c>
      <c r="M609" s="8">
        <f t="shared" si="18"/>
        <v>3.645</v>
      </c>
      <c r="N609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609" t="str">
        <f t="shared" si="19"/>
        <v>Dark</v>
      </c>
    </row>
    <row r="610" spans="1:15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INDEX(Table1[Customer Name], MATCH(OrdersData[[#This Row],[Customer ID]], Table1[Customer ID],0))</f>
        <v>Billy Neiland</v>
      </c>
      <c r="G610" s="2" t="str">
        <f>IF(INDEX(Table1[Email], MATCH(OrdersData[[#This Row],[Customer ID]], Table1[Customer ID],0))=0,"",INDEX(Table1[Email], MATCH(OrdersData[[#This Row],[Customer ID]], Table1[Customer ID],0)))</f>
        <v/>
      </c>
      <c r="H610" s="2" t="str">
        <f>INDEX(Table1[Country], MATCH(OrdersData[[#This Row],[Customer ID]], Table1[Customer ID],0))</f>
        <v>United States</v>
      </c>
      <c r="I610" t="str">
        <f>INDEX(products!B:B, MATCH($D:$D, products!$A:$A,0))</f>
        <v>Exc</v>
      </c>
      <c r="J610" t="str">
        <f>INDEX(products!C:C, MATCH($D:$D, products!$A:$A,0))</f>
        <v>D</v>
      </c>
      <c r="K610" s="6">
        <f>INDEX(products!D:D, MATCH($D:$D, products!$A:$A,0))</f>
        <v>2.5</v>
      </c>
      <c r="L610" s="8">
        <f>INDEX(products!E:E, MATCH($D:$D, products!$A:$A,0))</f>
        <v>27.945</v>
      </c>
      <c r="M610" s="8">
        <f t="shared" si="18"/>
        <v>55.89</v>
      </c>
      <c r="N610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610" t="str">
        <f t="shared" si="19"/>
        <v>Dark</v>
      </c>
    </row>
    <row r="611" spans="1:15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INDEX(Table1[Customer Name], MATCH(OrdersData[[#This Row],[Customer ID]], Table1[Customer ID],0))</f>
        <v>Ancell Fendt</v>
      </c>
      <c r="G611" s="2" t="str">
        <f>IF(INDEX(Table1[Email], MATCH(OrdersData[[#This Row],[Customer ID]], Table1[Customer ID],0))=0,"",INDEX(Table1[Email], MATCH(OrdersData[[#This Row],[Customer ID]], Table1[Customer ID],0)))</f>
        <v>afendtgx@forbes.com</v>
      </c>
      <c r="H611" s="2" t="str">
        <f>INDEX(Table1[Country], MATCH(OrdersData[[#This Row],[Customer ID]], Table1[Customer ID],0))</f>
        <v>United States</v>
      </c>
      <c r="I611" t="str">
        <f>INDEX(products!B:B, MATCH($D:$D, products!$A:$A,0))</f>
        <v>Lib</v>
      </c>
      <c r="J611" t="str">
        <f>INDEX(products!C:C, MATCH($D:$D, products!$A:$A,0))</f>
        <v>M</v>
      </c>
      <c r="K611" s="6">
        <f>INDEX(products!D:D, MATCH($D:$D, products!$A:$A,0))</f>
        <v>0.2</v>
      </c>
      <c r="L611" s="8">
        <f>INDEX(products!E:E, MATCH($D:$D, products!$A:$A,0))</f>
        <v>4.3650000000000002</v>
      </c>
      <c r="M611" s="8">
        <f t="shared" si="18"/>
        <v>26.19</v>
      </c>
      <c r="N611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11" t="str">
        <f t="shared" si="19"/>
        <v>Medium</v>
      </c>
    </row>
    <row r="612" spans="1:15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INDEX(Table1[Customer Name], MATCH(OrdersData[[#This Row],[Customer ID]], Table1[Customer ID],0))</f>
        <v>Angelia Cleyburn</v>
      </c>
      <c r="G612" s="2" t="str">
        <f>IF(INDEX(Table1[Email], MATCH(OrdersData[[#This Row],[Customer ID]], Table1[Customer ID],0))=0,"",INDEX(Table1[Email], MATCH(OrdersData[[#This Row],[Customer ID]], Table1[Customer ID],0)))</f>
        <v>acleyburngy@lycos.com</v>
      </c>
      <c r="H612" s="2" t="str">
        <f>INDEX(Table1[Country], MATCH(OrdersData[[#This Row],[Customer ID]], Table1[Customer ID],0))</f>
        <v>United States</v>
      </c>
      <c r="I612" t="str">
        <f>INDEX(products!B:B, MATCH($D:$D, products!$A:$A,0))</f>
        <v>Rob</v>
      </c>
      <c r="J612" t="str">
        <f>INDEX(products!C:C, MATCH($D:$D, products!$A:$A,0))</f>
        <v>M</v>
      </c>
      <c r="K612" s="6">
        <f>INDEX(products!D:D, MATCH($D:$D, products!$A:$A,0))</f>
        <v>1</v>
      </c>
      <c r="L612" s="8">
        <f>INDEX(products!E:E, MATCH($D:$D, products!$A:$A,0))</f>
        <v>9.9499999999999993</v>
      </c>
      <c r="M612" s="8">
        <f t="shared" si="18"/>
        <v>39.799999999999997</v>
      </c>
      <c r="N612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612" t="str">
        <f t="shared" si="19"/>
        <v>Medium</v>
      </c>
    </row>
    <row r="613" spans="1:15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INDEX(Table1[Customer Name], MATCH(OrdersData[[#This Row],[Customer ID]], Table1[Customer ID],0))</f>
        <v>Temple Castiglione</v>
      </c>
      <c r="G613" s="2" t="str">
        <f>IF(INDEX(Table1[Email], MATCH(OrdersData[[#This Row],[Customer ID]], Table1[Customer ID],0))=0,"",INDEX(Table1[Email], MATCH(OrdersData[[#This Row],[Customer ID]], Table1[Customer ID],0)))</f>
        <v>tcastiglionegz@xing.com</v>
      </c>
      <c r="H613" s="2" t="str">
        <f>INDEX(Table1[Country], MATCH(OrdersData[[#This Row],[Customer ID]], Table1[Customer ID],0))</f>
        <v>United States</v>
      </c>
      <c r="I613" t="str">
        <f>INDEX(products!B:B, MATCH($D:$D, products!$A:$A,0))</f>
        <v>Exc</v>
      </c>
      <c r="J613" t="str">
        <f>INDEX(products!C:C, MATCH($D:$D, products!$A:$A,0))</f>
        <v>L</v>
      </c>
      <c r="K613" s="6">
        <f>INDEX(products!D:D, MATCH($D:$D, products!$A:$A,0))</f>
        <v>2.5</v>
      </c>
      <c r="L613" s="8">
        <f>INDEX(products!E:E, MATCH($D:$D, products!$A:$A,0))</f>
        <v>34.154999999999994</v>
      </c>
      <c r="M613" s="8">
        <f t="shared" si="18"/>
        <v>68.309999999999988</v>
      </c>
      <c r="N613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613" t="str">
        <f t="shared" si="19"/>
        <v>Light</v>
      </c>
    </row>
    <row r="614" spans="1:15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INDEX(Table1[Customer Name], MATCH(OrdersData[[#This Row],[Customer ID]], Table1[Customer ID],0))</f>
        <v>Betti Lacasa</v>
      </c>
      <c r="G614" s="2" t="str">
        <f>IF(INDEX(Table1[Email], MATCH(OrdersData[[#This Row],[Customer ID]], Table1[Customer ID],0))=0,"",INDEX(Table1[Email], MATCH(OrdersData[[#This Row],[Customer ID]], Table1[Customer ID],0)))</f>
        <v/>
      </c>
      <c r="H614" s="2" t="str">
        <f>INDEX(Table1[Country], MATCH(OrdersData[[#This Row],[Customer ID]], Table1[Customer ID],0))</f>
        <v>Ireland</v>
      </c>
      <c r="I614" t="str">
        <f>INDEX(products!B:B, MATCH($D:$D, products!$A:$A,0))</f>
        <v>Ara</v>
      </c>
      <c r="J614" t="str">
        <f>INDEX(products!C:C, MATCH($D:$D, products!$A:$A,0))</f>
        <v>M</v>
      </c>
      <c r="K614" s="6">
        <f>INDEX(products!D:D, MATCH($D:$D, products!$A:$A,0))</f>
        <v>0.2</v>
      </c>
      <c r="L614" s="8">
        <f>INDEX(products!E:E, MATCH($D:$D, products!$A:$A,0))</f>
        <v>3.375</v>
      </c>
      <c r="M614" s="8">
        <f t="shared" si="18"/>
        <v>13.5</v>
      </c>
      <c r="N614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614" t="str">
        <f t="shared" si="19"/>
        <v>Medium</v>
      </c>
    </row>
    <row r="615" spans="1:15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INDEX(Table1[Customer Name], MATCH(OrdersData[[#This Row],[Customer ID]], Table1[Customer ID],0))</f>
        <v>Gunilla Lynch</v>
      </c>
      <c r="G615" s="2" t="str">
        <f>IF(INDEX(Table1[Email], MATCH(OrdersData[[#This Row],[Customer ID]], Table1[Customer ID],0))=0,"",INDEX(Table1[Email], MATCH(OrdersData[[#This Row],[Customer ID]], Table1[Customer ID],0)))</f>
        <v/>
      </c>
      <c r="H615" s="2" t="str">
        <f>INDEX(Table1[Country], MATCH(OrdersData[[#This Row],[Customer ID]], Table1[Customer ID],0))</f>
        <v>United States</v>
      </c>
      <c r="I615" t="str">
        <f>INDEX(products!B:B, MATCH($D:$D, products!$A:$A,0))</f>
        <v>Rob</v>
      </c>
      <c r="J615" t="str">
        <f>INDEX(products!C:C, MATCH($D:$D, products!$A:$A,0))</f>
        <v>M</v>
      </c>
      <c r="K615" s="6">
        <f>INDEX(products!D:D, MATCH($D:$D, products!$A:$A,0))</f>
        <v>0.5</v>
      </c>
      <c r="L615" s="8">
        <f>INDEX(products!E:E, MATCH($D:$D, products!$A:$A,0))</f>
        <v>5.97</v>
      </c>
      <c r="M615" s="8">
        <f t="shared" si="18"/>
        <v>5.97</v>
      </c>
      <c r="N615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615" t="str">
        <f t="shared" si="19"/>
        <v>Medium</v>
      </c>
    </row>
    <row r="616" spans="1:15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INDEX(Table1[Customer Name], MATCH(OrdersData[[#This Row],[Customer ID]], Table1[Customer ID],0))</f>
        <v>Cody Verissimo</v>
      </c>
      <c r="G616" s="2" t="str">
        <f>IF(INDEX(Table1[Email], MATCH(OrdersData[[#This Row],[Customer ID]], Table1[Customer ID],0))=0,"",INDEX(Table1[Email], MATCH(OrdersData[[#This Row],[Customer ID]], Table1[Customer ID],0)))</f>
        <v>cverissimogh@theglobeandmail.com</v>
      </c>
      <c r="H616" s="2" t="str">
        <f>INDEX(Table1[Country], MATCH(OrdersData[[#This Row],[Customer ID]], Table1[Customer ID],0))</f>
        <v>United Kingdom</v>
      </c>
      <c r="I616" t="str">
        <f>INDEX(products!B:B, MATCH($D:$D, products!$A:$A,0))</f>
        <v>Rob</v>
      </c>
      <c r="J616" t="str">
        <f>INDEX(products!C:C, MATCH($D:$D, products!$A:$A,0))</f>
        <v>M</v>
      </c>
      <c r="K616" s="6">
        <f>INDEX(products!D:D, MATCH($D:$D, products!$A:$A,0))</f>
        <v>0.5</v>
      </c>
      <c r="L616" s="8">
        <f>INDEX(products!E:E, MATCH($D:$D, products!$A:$A,0))</f>
        <v>5.97</v>
      </c>
      <c r="M616" s="8">
        <f t="shared" si="18"/>
        <v>29.849999999999998</v>
      </c>
      <c r="N616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616" t="str">
        <f t="shared" si="19"/>
        <v>Medium</v>
      </c>
    </row>
    <row r="617" spans="1:15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INDEX(Table1[Customer Name], MATCH(OrdersData[[#This Row],[Customer ID]], Table1[Customer ID],0))</f>
        <v>Shay Couronne</v>
      </c>
      <c r="G617" s="2" t="str">
        <f>IF(INDEX(Table1[Email], MATCH(OrdersData[[#This Row],[Customer ID]], Table1[Customer ID],0))=0,"",INDEX(Table1[Email], MATCH(OrdersData[[#This Row],[Customer ID]], Table1[Customer ID],0)))</f>
        <v>scouronneh3@mozilla.org</v>
      </c>
      <c r="H617" s="2" t="str">
        <f>INDEX(Table1[Country], MATCH(OrdersData[[#This Row],[Customer ID]], Table1[Customer ID],0))</f>
        <v>United States</v>
      </c>
      <c r="I617" t="str">
        <f>INDEX(products!B:B, MATCH($D:$D, products!$A:$A,0))</f>
        <v>Lib</v>
      </c>
      <c r="J617" t="str">
        <f>INDEX(products!C:C, MATCH($D:$D, products!$A:$A,0))</f>
        <v>L</v>
      </c>
      <c r="K617" s="6">
        <f>INDEX(products!D:D, MATCH($D:$D, products!$A:$A,0))</f>
        <v>2.5</v>
      </c>
      <c r="L617" s="8">
        <f>INDEX(products!E:E, MATCH($D:$D, products!$A:$A,0))</f>
        <v>36.454999999999998</v>
      </c>
      <c r="M617" s="8">
        <f t="shared" si="18"/>
        <v>72.91</v>
      </c>
      <c r="N617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17" t="str">
        <f t="shared" si="19"/>
        <v>Light</v>
      </c>
    </row>
    <row r="618" spans="1:15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INDEX(Table1[Customer Name], MATCH(OrdersData[[#This Row],[Customer ID]], Table1[Customer ID],0))</f>
        <v>Linus Flippelli</v>
      </c>
      <c r="G618" s="2" t="str">
        <f>IF(INDEX(Table1[Email], MATCH(OrdersData[[#This Row],[Customer ID]], Table1[Customer ID],0))=0,"",INDEX(Table1[Email], MATCH(OrdersData[[#This Row],[Customer ID]], Table1[Customer ID],0)))</f>
        <v>lflippellih4@github.io</v>
      </c>
      <c r="H618" s="2" t="str">
        <f>INDEX(Table1[Country], MATCH(OrdersData[[#This Row],[Customer ID]], Table1[Customer ID],0))</f>
        <v>United Kingdom</v>
      </c>
      <c r="I618" t="str">
        <f>INDEX(products!B:B, MATCH($D:$D, products!$A:$A,0))</f>
        <v>Exc</v>
      </c>
      <c r="J618" t="str">
        <f>INDEX(products!C:C, MATCH($D:$D, products!$A:$A,0))</f>
        <v>M</v>
      </c>
      <c r="K618" s="6">
        <f>INDEX(products!D:D, MATCH($D:$D, products!$A:$A,0))</f>
        <v>2.5</v>
      </c>
      <c r="L618" s="8">
        <f>INDEX(products!E:E, MATCH($D:$D, products!$A:$A,0))</f>
        <v>31.624999999999996</v>
      </c>
      <c r="M618" s="8">
        <f t="shared" si="18"/>
        <v>126.49999999999999</v>
      </c>
      <c r="N618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618" t="str">
        <f t="shared" si="19"/>
        <v>Medium</v>
      </c>
    </row>
    <row r="619" spans="1:15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INDEX(Table1[Customer Name], MATCH(OrdersData[[#This Row],[Customer ID]], Table1[Customer ID],0))</f>
        <v>Rachelle Elizabeth</v>
      </c>
      <c r="G619" s="2" t="str">
        <f>IF(INDEX(Table1[Email], MATCH(OrdersData[[#This Row],[Customer ID]], Table1[Customer ID],0))=0,"",INDEX(Table1[Email], MATCH(OrdersData[[#This Row],[Customer ID]], Table1[Customer ID],0)))</f>
        <v>relizabethh5@live.com</v>
      </c>
      <c r="H619" s="2" t="str">
        <f>INDEX(Table1[Country], MATCH(OrdersData[[#This Row],[Customer ID]], Table1[Customer ID],0))</f>
        <v>United States</v>
      </c>
      <c r="I619" t="str">
        <f>INDEX(products!B:B, MATCH($D:$D, products!$A:$A,0))</f>
        <v>Lib</v>
      </c>
      <c r="J619" t="str">
        <f>INDEX(products!C:C, MATCH($D:$D, products!$A:$A,0))</f>
        <v>M</v>
      </c>
      <c r="K619" s="6">
        <f>INDEX(products!D:D, MATCH($D:$D, products!$A:$A,0))</f>
        <v>2.5</v>
      </c>
      <c r="L619" s="8">
        <f>INDEX(products!E:E, MATCH($D:$D, products!$A:$A,0))</f>
        <v>33.464999999999996</v>
      </c>
      <c r="M619" s="8">
        <f t="shared" si="18"/>
        <v>33.464999999999996</v>
      </c>
      <c r="N619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19" t="str">
        <f t="shared" si="19"/>
        <v>Medium</v>
      </c>
    </row>
    <row r="620" spans="1:15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INDEX(Table1[Customer Name], MATCH(OrdersData[[#This Row],[Customer ID]], Table1[Customer ID],0))</f>
        <v>Innis Renhard</v>
      </c>
      <c r="G620" s="2" t="str">
        <f>IF(INDEX(Table1[Email], MATCH(OrdersData[[#This Row],[Customer ID]], Table1[Customer ID],0))=0,"",INDEX(Table1[Email], MATCH(OrdersData[[#This Row],[Customer ID]], Table1[Customer ID],0)))</f>
        <v>irenhardh6@i2i.jp</v>
      </c>
      <c r="H620" s="2" t="str">
        <f>INDEX(Table1[Country], MATCH(OrdersData[[#This Row],[Customer ID]], Table1[Customer ID],0))</f>
        <v>United States</v>
      </c>
      <c r="I620" t="str">
        <f>INDEX(products!B:B, MATCH($D:$D, products!$A:$A,0))</f>
        <v>Exc</v>
      </c>
      <c r="J620" t="str">
        <f>INDEX(products!C:C, MATCH($D:$D, products!$A:$A,0))</f>
        <v>D</v>
      </c>
      <c r="K620" s="6">
        <f>INDEX(products!D:D, MATCH($D:$D, products!$A:$A,0))</f>
        <v>1</v>
      </c>
      <c r="L620" s="8">
        <f>INDEX(products!E:E, MATCH($D:$D, products!$A:$A,0))</f>
        <v>12.15</v>
      </c>
      <c r="M620" s="8">
        <f t="shared" si="18"/>
        <v>72.900000000000006</v>
      </c>
      <c r="N620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620" t="str">
        <f t="shared" si="19"/>
        <v>Dark</v>
      </c>
    </row>
    <row r="621" spans="1:15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INDEX(Table1[Customer Name], MATCH(OrdersData[[#This Row],[Customer ID]], Table1[Customer ID],0))</f>
        <v>Winne Roche</v>
      </c>
      <c r="G621" s="2" t="str">
        <f>IF(INDEX(Table1[Email], MATCH(OrdersData[[#This Row],[Customer ID]], Table1[Customer ID],0))=0,"",INDEX(Table1[Email], MATCH(OrdersData[[#This Row],[Customer ID]], Table1[Customer ID],0)))</f>
        <v>wrocheh7@xinhuanet.com</v>
      </c>
      <c r="H621" s="2" t="str">
        <f>INDEX(Table1[Country], MATCH(OrdersData[[#This Row],[Customer ID]], Table1[Customer ID],0))</f>
        <v>United States</v>
      </c>
      <c r="I621" t="str">
        <f>INDEX(products!B:B, MATCH($D:$D, products!$A:$A,0))</f>
        <v>Lib</v>
      </c>
      <c r="J621" t="str">
        <f>INDEX(products!C:C, MATCH($D:$D, products!$A:$A,0))</f>
        <v>D</v>
      </c>
      <c r="K621" s="6">
        <f>INDEX(products!D:D, MATCH($D:$D, products!$A:$A,0))</f>
        <v>0.5</v>
      </c>
      <c r="L621" s="8">
        <f>INDEX(products!E:E, MATCH($D:$D, products!$A:$A,0))</f>
        <v>7.77</v>
      </c>
      <c r="M621" s="8">
        <f t="shared" si="18"/>
        <v>15.54</v>
      </c>
      <c r="N621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21" t="str">
        <f t="shared" si="19"/>
        <v>Dark</v>
      </c>
    </row>
    <row r="622" spans="1:15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INDEX(Table1[Customer Name], MATCH(OrdersData[[#This Row],[Customer ID]], Table1[Customer ID],0))</f>
        <v>Linn Alaway</v>
      </c>
      <c r="G622" s="2" t="str">
        <f>IF(INDEX(Table1[Email], MATCH(OrdersData[[#This Row],[Customer ID]], Table1[Customer ID],0))=0,"",INDEX(Table1[Email], MATCH(OrdersData[[#This Row],[Customer ID]], Table1[Customer ID],0)))</f>
        <v>lalawayhh@weather.com</v>
      </c>
      <c r="H622" s="2" t="str">
        <f>INDEX(Table1[Country], MATCH(OrdersData[[#This Row],[Customer ID]], Table1[Customer ID],0))</f>
        <v>United States</v>
      </c>
      <c r="I622" t="str">
        <f>INDEX(products!B:B, MATCH($D:$D, products!$A:$A,0))</f>
        <v>Ara</v>
      </c>
      <c r="J622" t="str">
        <f>INDEX(products!C:C, MATCH($D:$D, products!$A:$A,0))</f>
        <v>M</v>
      </c>
      <c r="K622" s="6">
        <f>INDEX(products!D:D, MATCH($D:$D, products!$A:$A,0))</f>
        <v>0.2</v>
      </c>
      <c r="L622" s="8">
        <f>INDEX(products!E:E, MATCH($D:$D, products!$A:$A,0))</f>
        <v>3.375</v>
      </c>
      <c r="M622" s="8">
        <f t="shared" si="18"/>
        <v>20.25</v>
      </c>
      <c r="N622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622" t="str">
        <f t="shared" si="19"/>
        <v>Medium</v>
      </c>
    </row>
    <row r="623" spans="1:15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INDEX(Table1[Customer Name], MATCH(OrdersData[[#This Row],[Customer ID]], Table1[Customer ID],0))</f>
        <v>Cordy Odgaard</v>
      </c>
      <c r="G623" s="2" t="str">
        <f>IF(INDEX(Table1[Email], MATCH(OrdersData[[#This Row],[Customer ID]], Table1[Customer ID],0))=0,"",INDEX(Table1[Email], MATCH(OrdersData[[#This Row],[Customer ID]], Table1[Customer ID],0)))</f>
        <v>codgaardh9@nsw.gov.au</v>
      </c>
      <c r="H623" s="2" t="str">
        <f>INDEX(Table1[Country], MATCH(OrdersData[[#This Row],[Customer ID]], Table1[Customer ID],0))</f>
        <v>United States</v>
      </c>
      <c r="I623" t="str">
        <f>INDEX(products!B:B, MATCH($D:$D, products!$A:$A,0))</f>
        <v>Ara</v>
      </c>
      <c r="J623" t="str">
        <f>INDEX(products!C:C, MATCH($D:$D, products!$A:$A,0))</f>
        <v>L</v>
      </c>
      <c r="K623" s="6">
        <f>INDEX(products!D:D, MATCH($D:$D, products!$A:$A,0))</f>
        <v>1</v>
      </c>
      <c r="L623" s="8">
        <f>INDEX(products!E:E, MATCH($D:$D, products!$A:$A,0))</f>
        <v>12.95</v>
      </c>
      <c r="M623" s="8">
        <f t="shared" si="18"/>
        <v>77.699999999999989</v>
      </c>
      <c r="N623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623" t="str">
        <f t="shared" si="19"/>
        <v>Light</v>
      </c>
    </row>
    <row r="624" spans="1:15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INDEX(Table1[Customer Name], MATCH(OrdersData[[#This Row],[Customer ID]], Table1[Customer ID],0))</f>
        <v>Bertine Byrd</v>
      </c>
      <c r="G624" s="2" t="str">
        <f>IF(INDEX(Table1[Email], MATCH(OrdersData[[#This Row],[Customer ID]], Table1[Customer ID],0))=0,"",INDEX(Table1[Email], MATCH(OrdersData[[#This Row],[Customer ID]], Table1[Customer ID],0)))</f>
        <v>bbyrdha@4shared.com</v>
      </c>
      <c r="H624" s="2" t="str">
        <f>INDEX(Table1[Country], MATCH(OrdersData[[#This Row],[Customer ID]], Table1[Customer ID],0))</f>
        <v>United States</v>
      </c>
      <c r="I624" t="str">
        <f>INDEX(products!B:B, MATCH($D:$D, products!$A:$A,0))</f>
        <v>Lib</v>
      </c>
      <c r="J624" t="str">
        <f>INDEX(products!C:C, MATCH($D:$D, products!$A:$A,0))</f>
        <v>M</v>
      </c>
      <c r="K624" s="6">
        <f>INDEX(products!D:D, MATCH($D:$D, products!$A:$A,0))</f>
        <v>2.5</v>
      </c>
      <c r="L624" s="8">
        <f>INDEX(products!E:E, MATCH($D:$D, products!$A:$A,0))</f>
        <v>33.464999999999996</v>
      </c>
      <c r="M624" s="8">
        <f t="shared" si="18"/>
        <v>133.85999999999999</v>
      </c>
      <c r="N624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24" t="str">
        <f t="shared" si="19"/>
        <v>Medium</v>
      </c>
    </row>
    <row r="625" spans="1:15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INDEX(Table1[Customer Name], MATCH(OrdersData[[#This Row],[Customer ID]], Table1[Customer ID],0))</f>
        <v>Nelie Garnson</v>
      </c>
      <c r="G625" s="2" t="str">
        <f>IF(INDEX(Table1[Email], MATCH(OrdersData[[#This Row],[Customer ID]], Table1[Customer ID],0))=0,"",INDEX(Table1[Email], MATCH(OrdersData[[#This Row],[Customer ID]], Table1[Customer ID],0)))</f>
        <v/>
      </c>
      <c r="H625" s="2" t="str">
        <f>INDEX(Table1[Country], MATCH(OrdersData[[#This Row],[Customer ID]], Table1[Customer ID],0))</f>
        <v>United Kingdom</v>
      </c>
      <c r="I625" t="str">
        <f>INDEX(products!B:B, MATCH($D:$D, products!$A:$A,0))</f>
        <v>Exc</v>
      </c>
      <c r="J625" t="str">
        <f>INDEX(products!C:C, MATCH($D:$D, products!$A:$A,0))</f>
        <v>D</v>
      </c>
      <c r="K625" s="6">
        <f>INDEX(products!D:D, MATCH($D:$D, products!$A:$A,0))</f>
        <v>1</v>
      </c>
      <c r="L625" s="8">
        <f>INDEX(products!E:E, MATCH($D:$D, products!$A:$A,0))</f>
        <v>12.15</v>
      </c>
      <c r="M625" s="8">
        <f t="shared" si="18"/>
        <v>12.15</v>
      </c>
      <c r="N625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625" t="str">
        <f t="shared" si="19"/>
        <v>Dark</v>
      </c>
    </row>
    <row r="626" spans="1:15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INDEX(Table1[Customer Name], MATCH(OrdersData[[#This Row],[Customer ID]], Table1[Customer ID],0))</f>
        <v>Dianne Chardin</v>
      </c>
      <c r="G626" s="2" t="str">
        <f>IF(INDEX(Table1[Email], MATCH(OrdersData[[#This Row],[Customer ID]], Table1[Customer ID],0))=0,"",INDEX(Table1[Email], MATCH(OrdersData[[#This Row],[Customer ID]], Table1[Customer ID],0)))</f>
        <v>dchardinhc@nhs.uk</v>
      </c>
      <c r="H626" s="2" t="str">
        <f>INDEX(Table1[Country], MATCH(OrdersData[[#This Row],[Customer ID]], Table1[Customer ID],0))</f>
        <v>Ireland</v>
      </c>
      <c r="I626" t="str">
        <f>INDEX(products!B:B, MATCH($D:$D, products!$A:$A,0))</f>
        <v>Exc</v>
      </c>
      <c r="J626" t="str">
        <f>INDEX(products!C:C, MATCH($D:$D, products!$A:$A,0))</f>
        <v>M</v>
      </c>
      <c r="K626" s="6">
        <f>INDEX(products!D:D, MATCH($D:$D, products!$A:$A,0))</f>
        <v>2.5</v>
      </c>
      <c r="L626" s="8">
        <f>INDEX(products!E:E, MATCH($D:$D, products!$A:$A,0))</f>
        <v>31.624999999999996</v>
      </c>
      <c r="M626" s="8">
        <f t="shared" si="18"/>
        <v>63.249999999999993</v>
      </c>
      <c r="N626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626" t="str">
        <f t="shared" si="19"/>
        <v>Medium</v>
      </c>
    </row>
    <row r="627" spans="1:15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INDEX(Table1[Customer Name], MATCH(OrdersData[[#This Row],[Customer ID]], Table1[Customer ID],0))</f>
        <v>Hailee Radbone</v>
      </c>
      <c r="G627" s="2" t="str">
        <f>IF(INDEX(Table1[Email], MATCH(OrdersData[[#This Row],[Customer ID]], Table1[Customer ID],0))=0,"",INDEX(Table1[Email], MATCH(OrdersData[[#This Row],[Customer ID]], Table1[Customer ID],0)))</f>
        <v>hradbonehd@newsvine.com</v>
      </c>
      <c r="H627" s="2" t="str">
        <f>INDEX(Table1[Country], MATCH(OrdersData[[#This Row],[Customer ID]], Table1[Customer ID],0))</f>
        <v>United States</v>
      </c>
      <c r="I627" t="str">
        <f>INDEX(products!B:B, MATCH($D:$D, products!$A:$A,0))</f>
        <v>Rob</v>
      </c>
      <c r="J627" t="str">
        <f>INDEX(products!C:C, MATCH($D:$D, products!$A:$A,0))</f>
        <v>L</v>
      </c>
      <c r="K627" s="6">
        <f>INDEX(products!D:D, MATCH($D:$D, products!$A:$A,0))</f>
        <v>0.5</v>
      </c>
      <c r="L627" s="8">
        <f>INDEX(products!E:E, MATCH($D:$D, products!$A:$A,0))</f>
        <v>7.169999999999999</v>
      </c>
      <c r="M627" s="8">
        <f t="shared" si="18"/>
        <v>35.849999999999994</v>
      </c>
      <c r="N627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627" t="str">
        <f t="shared" si="19"/>
        <v>Light</v>
      </c>
    </row>
    <row r="628" spans="1:15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INDEX(Table1[Customer Name], MATCH(OrdersData[[#This Row],[Customer ID]], Table1[Customer ID],0))</f>
        <v>Wallis Bernth</v>
      </c>
      <c r="G628" s="2" t="str">
        <f>IF(INDEX(Table1[Email], MATCH(OrdersData[[#This Row],[Customer ID]], Table1[Customer ID],0))=0,"",INDEX(Table1[Email], MATCH(OrdersData[[#This Row],[Customer ID]], Table1[Customer ID],0)))</f>
        <v>wbernthhe@miitbeian.gov.cn</v>
      </c>
      <c r="H628" s="2" t="str">
        <f>INDEX(Table1[Country], MATCH(OrdersData[[#This Row],[Customer ID]], Table1[Customer ID],0))</f>
        <v>United States</v>
      </c>
      <c r="I628" t="str">
        <f>INDEX(products!B:B, MATCH($D:$D, products!$A:$A,0))</f>
        <v>Ara</v>
      </c>
      <c r="J628" t="str">
        <f>INDEX(products!C:C, MATCH($D:$D, products!$A:$A,0))</f>
        <v>M</v>
      </c>
      <c r="K628" s="6">
        <f>INDEX(products!D:D, MATCH($D:$D, products!$A:$A,0))</f>
        <v>2.5</v>
      </c>
      <c r="L628" s="8">
        <f>INDEX(products!E:E, MATCH($D:$D, products!$A:$A,0))</f>
        <v>25.874999999999996</v>
      </c>
      <c r="M628" s="8">
        <f t="shared" si="18"/>
        <v>77.624999999999986</v>
      </c>
      <c r="N628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628" t="str">
        <f t="shared" si="19"/>
        <v>Medium</v>
      </c>
    </row>
    <row r="629" spans="1:15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INDEX(Table1[Customer Name], MATCH(OrdersData[[#This Row],[Customer ID]], Table1[Customer ID],0))</f>
        <v>Byron Acarson</v>
      </c>
      <c r="G629" s="2" t="str">
        <f>IF(INDEX(Table1[Email], MATCH(OrdersData[[#This Row],[Customer ID]], Table1[Customer ID],0))=0,"",INDEX(Table1[Email], MATCH(OrdersData[[#This Row],[Customer ID]], Table1[Customer ID],0)))</f>
        <v>bacarsonhf@cnn.com</v>
      </c>
      <c r="H629" s="2" t="str">
        <f>INDEX(Table1[Country], MATCH(OrdersData[[#This Row],[Customer ID]], Table1[Customer ID],0))</f>
        <v>United States</v>
      </c>
      <c r="I629" t="str">
        <f>INDEX(products!B:B, MATCH($D:$D, products!$A:$A,0))</f>
        <v>Exc</v>
      </c>
      <c r="J629" t="str">
        <f>INDEX(products!C:C, MATCH($D:$D, products!$A:$A,0))</f>
        <v>M</v>
      </c>
      <c r="K629" s="6">
        <f>INDEX(products!D:D, MATCH($D:$D, products!$A:$A,0))</f>
        <v>2.5</v>
      </c>
      <c r="L629" s="8">
        <f>INDEX(products!E:E, MATCH($D:$D, products!$A:$A,0))</f>
        <v>31.624999999999996</v>
      </c>
      <c r="M629" s="8">
        <f t="shared" si="18"/>
        <v>63.249999999999993</v>
      </c>
      <c r="N629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629" t="str">
        <f t="shared" si="19"/>
        <v>Medium</v>
      </c>
    </row>
    <row r="630" spans="1:15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INDEX(Table1[Customer Name], MATCH(OrdersData[[#This Row],[Customer ID]], Table1[Customer ID],0))</f>
        <v>Faunie Brigham</v>
      </c>
      <c r="G630" s="2" t="str">
        <f>IF(INDEX(Table1[Email], MATCH(OrdersData[[#This Row],[Customer ID]], Table1[Customer ID],0))=0,"",INDEX(Table1[Email], MATCH(OrdersData[[#This Row],[Customer ID]], Table1[Customer ID],0)))</f>
        <v>fbrighamhg@blog.com</v>
      </c>
      <c r="H630" s="2" t="str">
        <f>INDEX(Table1[Country], MATCH(OrdersData[[#This Row],[Customer ID]], Table1[Customer ID],0))</f>
        <v>Ireland</v>
      </c>
      <c r="I630" t="str">
        <f>INDEX(products!B:B, MATCH($D:$D, products!$A:$A,0))</f>
        <v>Exc</v>
      </c>
      <c r="J630" t="str">
        <f>INDEX(products!C:C, MATCH($D:$D, products!$A:$A,0))</f>
        <v>L</v>
      </c>
      <c r="K630" s="6">
        <f>INDEX(products!D:D, MATCH($D:$D, products!$A:$A,0))</f>
        <v>0.2</v>
      </c>
      <c r="L630" s="8">
        <f>INDEX(products!E:E, MATCH($D:$D, products!$A:$A,0))</f>
        <v>4.4550000000000001</v>
      </c>
      <c r="M630" s="8">
        <f t="shared" si="18"/>
        <v>26.73</v>
      </c>
      <c r="N630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630" t="str">
        <f t="shared" si="19"/>
        <v>Light</v>
      </c>
    </row>
    <row r="631" spans="1:15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INDEX(Table1[Customer Name], MATCH(OrdersData[[#This Row],[Customer ID]], Table1[Customer ID],0))</f>
        <v>Faunie Brigham</v>
      </c>
      <c r="G631" s="2" t="str">
        <f>IF(INDEX(Table1[Email], MATCH(OrdersData[[#This Row],[Customer ID]], Table1[Customer ID],0))=0,"",INDEX(Table1[Email], MATCH(OrdersData[[#This Row],[Customer ID]], Table1[Customer ID],0)))</f>
        <v>fbrighamhg@blog.com</v>
      </c>
      <c r="H631" s="2" t="str">
        <f>INDEX(Table1[Country], MATCH(OrdersData[[#This Row],[Customer ID]], Table1[Customer ID],0))</f>
        <v>Ireland</v>
      </c>
      <c r="I631" t="str">
        <f>INDEX(products!B:B, MATCH($D:$D, products!$A:$A,0))</f>
        <v>Lib</v>
      </c>
      <c r="J631" t="str">
        <f>INDEX(products!C:C, MATCH($D:$D, products!$A:$A,0))</f>
        <v>D</v>
      </c>
      <c r="K631" s="6">
        <f>INDEX(products!D:D, MATCH($D:$D, products!$A:$A,0))</f>
        <v>0.5</v>
      </c>
      <c r="L631" s="8">
        <f>INDEX(products!E:E, MATCH($D:$D, products!$A:$A,0))</f>
        <v>7.77</v>
      </c>
      <c r="M631" s="8">
        <f t="shared" si="18"/>
        <v>31.08</v>
      </c>
      <c r="N631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31" t="str">
        <f t="shared" si="19"/>
        <v>Dark</v>
      </c>
    </row>
    <row r="632" spans="1:15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INDEX(Table1[Customer Name], MATCH(OrdersData[[#This Row],[Customer ID]], Table1[Customer ID],0))</f>
        <v>Faunie Brigham</v>
      </c>
      <c r="G632" s="2" t="str">
        <f>IF(INDEX(Table1[Email], MATCH(OrdersData[[#This Row],[Customer ID]], Table1[Customer ID],0))=0,"",INDEX(Table1[Email], MATCH(OrdersData[[#This Row],[Customer ID]], Table1[Customer ID],0)))</f>
        <v>fbrighamhg@blog.com</v>
      </c>
      <c r="H632" s="2" t="str">
        <f>INDEX(Table1[Country], MATCH(OrdersData[[#This Row],[Customer ID]], Table1[Customer ID],0))</f>
        <v>Ireland</v>
      </c>
      <c r="I632" t="str">
        <f>INDEX(products!B:B, MATCH($D:$D, products!$A:$A,0))</f>
        <v>Ara</v>
      </c>
      <c r="J632" t="str">
        <f>INDEX(products!C:C, MATCH($D:$D, products!$A:$A,0))</f>
        <v>D</v>
      </c>
      <c r="K632" s="6">
        <f>INDEX(products!D:D, MATCH($D:$D, products!$A:$A,0))</f>
        <v>0.2</v>
      </c>
      <c r="L632" s="8">
        <f>INDEX(products!E:E, MATCH($D:$D, products!$A:$A,0))</f>
        <v>2.9849999999999999</v>
      </c>
      <c r="M632" s="8">
        <f t="shared" si="18"/>
        <v>2.9849999999999999</v>
      </c>
      <c r="N632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632" t="str">
        <f t="shared" si="19"/>
        <v>Dark</v>
      </c>
    </row>
    <row r="633" spans="1:15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INDEX(Table1[Customer Name], MATCH(OrdersData[[#This Row],[Customer ID]], Table1[Customer ID],0))</f>
        <v>Faunie Brigham</v>
      </c>
      <c r="G633" s="2" t="str">
        <f>IF(INDEX(Table1[Email], MATCH(OrdersData[[#This Row],[Customer ID]], Table1[Customer ID],0))=0,"",INDEX(Table1[Email], MATCH(OrdersData[[#This Row],[Customer ID]], Table1[Customer ID],0)))</f>
        <v>fbrighamhg@blog.com</v>
      </c>
      <c r="H633" s="2" t="str">
        <f>INDEX(Table1[Country], MATCH(OrdersData[[#This Row],[Customer ID]], Table1[Customer ID],0))</f>
        <v>Ireland</v>
      </c>
      <c r="I633" t="str">
        <f>INDEX(products!B:B, MATCH($D:$D, products!$A:$A,0))</f>
        <v>Rob</v>
      </c>
      <c r="J633" t="str">
        <f>INDEX(products!C:C, MATCH($D:$D, products!$A:$A,0))</f>
        <v>D</v>
      </c>
      <c r="K633" s="6">
        <f>INDEX(products!D:D, MATCH($D:$D, products!$A:$A,0))</f>
        <v>2.5</v>
      </c>
      <c r="L633" s="8">
        <f>INDEX(products!E:E, MATCH($D:$D, products!$A:$A,0))</f>
        <v>20.584999999999997</v>
      </c>
      <c r="M633" s="8">
        <f t="shared" si="18"/>
        <v>102.92499999999998</v>
      </c>
      <c r="N633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633" t="str">
        <f t="shared" si="19"/>
        <v>Dark</v>
      </c>
    </row>
    <row r="634" spans="1:15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INDEX(Table1[Customer Name], MATCH(OrdersData[[#This Row],[Customer ID]], Table1[Customer ID],0))</f>
        <v>Marjorie Yoxen</v>
      </c>
      <c r="G634" s="2" t="str">
        <f>IF(INDEX(Table1[Email], MATCH(OrdersData[[#This Row],[Customer ID]], Table1[Customer ID],0))=0,"",INDEX(Table1[Email], MATCH(OrdersData[[#This Row],[Customer ID]], Table1[Customer ID],0)))</f>
        <v>myoxenhk@google.com</v>
      </c>
      <c r="H634" s="2" t="str">
        <f>INDEX(Table1[Country], MATCH(OrdersData[[#This Row],[Customer ID]], Table1[Customer ID],0))</f>
        <v>United States</v>
      </c>
      <c r="I634" t="str">
        <f>INDEX(products!B:B, MATCH($D:$D, products!$A:$A,0))</f>
        <v>Exc</v>
      </c>
      <c r="J634" t="str">
        <f>INDEX(products!C:C, MATCH($D:$D, products!$A:$A,0))</f>
        <v>L</v>
      </c>
      <c r="K634" s="6">
        <f>INDEX(products!D:D, MATCH($D:$D, products!$A:$A,0))</f>
        <v>0.5</v>
      </c>
      <c r="L634" s="8">
        <f>INDEX(products!E:E, MATCH($D:$D, products!$A:$A,0))</f>
        <v>8.91</v>
      </c>
      <c r="M634" s="8">
        <f t="shared" si="18"/>
        <v>35.64</v>
      </c>
      <c r="N63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634" t="str">
        <f t="shared" si="19"/>
        <v>Light</v>
      </c>
    </row>
    <row r="635" spans="1:15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INDEX(Table1[Customer Name], MATCH(OrdersData[[#This Row],[Customer ID]], Table1[Customer ID],0))</f>
        <v>Gaspar McGavin</v>
      </c>
      <c r="G635" s="2" t="str">
        <f>IF(INDEX(Table1[Email], MATCH(OrdersData[[#This Row],[Customer ID]], Table1[Customer ID],0))=0,"",INDEX(Table1[Email], MATCH(OrdersData[[#This Row],[Customer ID]], Table1[Customer ID],0)))</f>
        <v>gmcgavinhl@histats.com</v>
      </c>
      <c r="H635" s="2" t="str">
        <f>INDEX(Table1[Country], MATCH(OrdersData[[#This Row],[Customer ID]], Table1[Customer ID],0))</f>
        <v>United States</v>
      </c>
      <c r="I635" t="str">
        <f>INDEX(products!B:B, MATCH($D:$D, products!$A:$A,0))</f>
        <v>Rob</v>
      </c>
      <c r="J635" t="str">
        <f>INDEX(products!C:C, MATCH($D:$D, products!$A:$A,0))</f>
        <v>L</v>
      </c>
      <c r="K635" s="6">
        <f>INDEX(products!D:D, MATCH($D:$D, products!$A:$A,0))</f>
        <v>1</v>
      </c>
      <c r="L635" s="8">
        <f>INDEX(products!E:E, MATCH($D:$D, products!$A:$A,0))</f>
        <v>11.95</v>
      </c>
      <c r="M635" s="8">
        <f t="shared" si="18"/>
        <v>47.8</v>
      </c>
      <c r="N635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635" t="str">
        <f t="shared" si="19"/>
        <v>Light</v>
      </c>
    </row>
    <row r="636" spans="1:15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INDEX(Table1[Customer Name], MATCH(OrdersData[[#This Row],[Customer ID]], Table1[Customer ID],0))</f>
        <v>Lindy Uttermare</v>
      </c>
      <c r="G636" s="2" t="str">
        <f>IF(INDEX(Table1[Email], MATCH(OrdersData[[#This Row],[Customer ID]], Table1[Customer ID],0))=0,"",INDEX(Table1[Email], MATCH(OrdersData[[#This Row],[Customer ID]], Table1[Customer ID],0)))</f>
        <v>luttermarehm@engadget.com</v>
      </c>
      <c r="H636" s="2" t="str">
        <f>INDEX(Table1[Country], MATCH(OrdersData[[#This Row],[Customer ID]], Table1[Customer ID],0))</f>
        <v>United States</v>
      </c>
      <c r="I636" t="str">
        <f>INDEX(products!B:B, MATCH($D:$D, products!$A:$A,0))</f>
        <v>Lib</v>
      </c>
      <c r="J636" t="str">
        <f>INDEX(products!C:C, MATCH($D:$D, products!$A:$A,0))</f>
        <v>M</v>
      </c>
      <c r="K636" s="6">
        <f>INDEX(products!D:D, MATCH($D:$D, products!$A:$A,0))</f>
        <v>1</v>
      </c>
      <c r="L636" s="8">
        <f>INDEX(products!E:E, MATCH($D:$D, products!$A:$A,0))</f>
        <v>14.55</v>
      </c>
      <c r="M636" s="8">
        <f t="shared" si="18"/>
        <v>43.650000000000006</v>
      </c>
      <c r="N636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36" t="str">
        <f t="shared" si="19"/>
        <v>Medium</v>
      </c>
    </row>
    <row r="637" spans="1:15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INDEX(Table1[Customer Name], MATCH(OrdersData[[#This Row],[Customer ID]], Table1[Customer ID],0))</f>
        <v>Eal D'Ambrogio</v>
      </c>
      <c r="G637" s="2" t="str">
        <f>IF(INDEX(Table1[Email], MATCH(OrdersData[[#This Row],[Customer ID]], Table1[Customer ID],0))=0,"",INDEX(Table1[Email], MATCH(OrdersData[[#This Row],[Customer ID]], Table1[Customer ID],0)))</f>
        <v>edambrogiohn@techcrunch.com</v>
      </c>
      <c r="H637" s="2" t="str">
        <f>INDEX(Table1[Country], MATCH(OrdersData[[#This Row],[Customer ID]], Table1[Customer ID],0))</f>
        <v>United States</v>
      </c>
      <c r="I637" t="str">
        <f>INDEX(products!B:B, MATCH($D:$D, products!$A:$A,0))</f>
        <v>Exc</v>
      </c>
      <c r="J637" t="str">
        <f>INDEX(products!C:C, MATCH($D:$D, products!$A:$A,0))</f>
        <v>L</v>
      </c>
      <c r="K637" s="6">
        <f>INDEX(products!D:D, MATCH($D:$D, products!$A:$A,0))</f>
        <v>0.5</v>
      </c>
      <c r="L637" s="8">
        <f>INDEX(products!E:E, MATCH($D:$D, products!$A:$A,0))</f>
        <v>8.91</v>
      </c>
      <c r="M637" s="8">
        <f t="shared" si="18"/>
        <v>35.64</v>
      </c>
      <c r="N637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637" t="str">
        <f t="shared" si="19"/>
        <v>Light</v>
      </c>
    </row>
    <row r="638" spans="1:15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INDEX(Table1[Customer Name], MATCH(OrdersData[[#This Row],[Customer ID]], Table1[Customer ID],0))</f>
        <v>Carolee Winchcombe</v>
      </c>
      <c r="G638" s="2" t="str">
        <f>IF(INDEX(Table1[Email], MATCH(OrdersData[[#This Row],[Customer ID]], Table1[Customer ID],0))=0,"",INDEX(Table1[Email], MATCH(OrdersData[[#This Row],[Customer ID]], Table1[Customer ID],0)))</f>
        <v>cwinchcombeho@jiathis.com</v>
      </c>
      <c r="H638" s="2" t="str">
        <f>INDEX(Table1[Country], MATCH(OrdersData[[#This Row],[Customer ID]], Table1[Customer ID],0))</f>
        <v>United States</v>
      </c>
      <c r="I638" t="str">
        <f>INDEX(products!B:B, MATCH($D:$D, products!$A:$A,0))</f>
        <v>Lib</v>
      </c>
      <c r="J638" t="str">
        <f>INDEX(products!C:C, MATCH($D:$D, products!$A:$A,0))</f>
        <v>L</v>
      </c>
      <c r="K638" s="6">
        <f>INDEX(products!D:D, MATCH($D:$D, products!$A:$A,0))</f>
        <v>1</v>
      </c>
      <c r="L638" s="8">
        <f>INDEX(products!E:E, MATCH($D:$D, products!$A:$A,0))</f>
        <v>15.85</v>
      </c>
      <c r="M638" s="8">
        <f t="shared" si="18"/>
        <v>95.1</v>
      </c>
      <c r="N638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38" t="str">
        <f t="shared" si="19"/>
        <v>Light</v>
      </c>
    </row>
    <row r="639" spans="1:15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INDEX(Table1[Customer Name], MATCH(OrdersData[[#This Row],[Customer ID]], Table1[Customer ID],0))</f>
        <v>Benedikta Paumier</v>
      </c>
      <c r="G639" s="2" t="str">
        <f>IF(INDEX(Table1[Email], MATCH(OrdersData[[#This Row],[Customer ID]], Table1[Customer ID],0))=0,"",INDEX(Table1[Email], MATCH(OrdersData[[#This Row],[Customer ID]], Table1[Customer ID],0)))</f>
        <v>bpaumierhp@umn.edu</v>
      </c>
      <c r="H639" s="2" t="str">
        <f>INDEX(Table1[Country], MATCH(OrdersData[[#This Row],[Customer ID]], Table1[Customer ID],0))</f>
        <v>Ireland</v>
      </c>
      <c r="I639" t="str">
        <f>INDEX(products!B:B, MATCH($D:$D, products!$A:$A,0))</f>
        <v>Exc</v>
      </c>
      <c r="J639" t="str">
        <f>INDEX(products!C:C, MATCH($D:$D, products!$A:$A,0))</f>
        <v>M</v>
      </c>
      <c r="K639" s="6">
        <f>INDEX(products!D:D, MATCH($D:$D, products!$A:$A,0))</f>
        <v>2.5</v>
      </c>
      <c r="L639" s="8">
        <f>INDEX(products!E:E, MATCH($D:$D, products!$A:$A,0))</f>
        <v>31.624999999999996</v>
      </c>
      <c r="M639" s="8">
        <f t="shared" si="18"/>
        <v>31.624999999999996</v>
      </c>
      <c r="N639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639" t="str">
        <f t="shared" si="19"/>
        <v>Medium</v>
      </c>
    </row>
    <row r="640" spans="1:15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INDEX(Table1[Customer Name], MATCH(OrdersData[[#This Row],[Customer ID]], Table1[Customer ID],0))</f>
        <v>Neville Piatto</v>
      </c>
      <c r="G640" s="2" t="str">
        <f>IF(INDEX(Table1[Email], MATCH(OrdersData[[#This Row],[Customer ID]], Table1[Customer ID],0))=0,"",INDEX(Table1[Email], MATCH(OrdersData[[#This Row],[Customer ID]], Table1[Customer ID],0)))</f>
        <v/>
      </c>
      <c r="H640" s="2" t="str">
        <f>INDEX(Table1[Country], MATCH(OrdersData[[#This Row],[Customer ID]], Table1[Customer ID],0))</f>
        <v>Ireland</v>
      </c>
      <c r="I640" t="str">
        <f>INDEX(products!B:B, MATCH($D:$D, products!$A:$A,0))</f>
        <v>Ara</v>
      </c>
      <c r="J640" t="str">
        <f>INDEX(products!C:C, MATCH($D:$D, products!$A:$A,0))</f>
        <v>M</v>
      </c>
      <c r="K640" s="6">
        <f>INDEX(products!D:D, MATCH($D:$D, products!$A:$A,0))</f>
        <v>2.5</v>
      </c>
      <c r="L640" s="8">
        <f>INDEX(products!E:E, MATCH($D:$D, products!$A:$A,0))</f>
        <v>25.874999999999996</v>
      </c>
      <c r="M640" s="8">
        <f t="shared" si="18"/>
        <v>77.624999999999986</v>
      </c>
      <c r="N640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640" t="str">
        <f t="shared" si="19"/>
        <v>Medium</v>
      </c>
    </row>
    <row r="641" spans="1:15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INDEX(Table1[Customer Name], MATCH(OrdersData[[#This Row],[Customer ID]], Table1[Customer ID],0))</f>
        <v>Jeno Capey</v>
      </c>
      <c r="G641" s="2" t="str">
        <f>IF(INDEX(Table1[Email], MATCH(OrdersData[[#This Row],[Customer ID]], Table1[Customer ID],0))=0,"",INDEX(Table1[Email], MATCH(OrdersData[[#This Row],[Customer ID]], Table1[Customer ID],0)))</f>
        <v>jcapeyhr@bravesites.com</v>
      </c>
      <c r="H641" s="2" t="str">
        <f>INDEX(Table1[Country], MATCH(OrdersData[[#This Row],[Customer ID]], Table1[Customer ID],0))</f>
        <v>United States</v>
      </c>
      <c r="I641" t="str">
        <f>INDEX(products!B:B, MATCH($D:$D, products!$A:$A,0))</f>
        <v>Lib</v>
      </c>
      <c r="J641" t="str">
        <f>INDEX(products!C:C, MATCH($D:$D, products!$A:$A,0))</f>
        <v>D</v>
      </c>
      <c r="K641" s="6">
        <f>INDEX(products!D:D, MATCH($D:$D, products!$A:$A,0))</f>
        <v>0.2</v>
      </c>
      <c r="L641" s="8">
        <f>INDEX(products!E:E, MATCH($D:$D, products!$A:$A,0))</f>
        <v>3.8849999999999998</v>
      </c>
      <c r="M641" s="8">
        <f t="shared" si="18"/>
        <v>3.8849999999999998</v>
      </c>
      <c r="N641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41" t="str">
        <f t="shared" si="19"/>
        <v>Dark</v>
      </c>
    </row>
    <row r="642" spans="1:15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INDEX(Table1[Customer Name], MATCH(OrdersData[[#This Row],[Customer ID]], Table1[Customer ID],0))</f>
        <v>Tuckie Mathonnet</v>
      </c>
      <c r="G642" s="2" t="str">
        <f>IF(INDEX(Table1[Email], MATCH(OrdersData[[#This Row],[Customer ID]], Table1[Customer ID],0))=0,"",INDEX(Table1[Email], MATCH(OrdersData[[#This Row],[Customer ID]], Table1[Customer ID],0)))</f>
        <v>tmathonneti0@google.co.jp</v>
      </c>
      <c r="H642" s="2" t="str">
        <f>INDEX(Table1[Country], MATCH(OrdersData[[#This Row],[Customer ID]], Table1[Customer ID],0))</f>
        <v>United States</v>
      </c>
      <c r="I642" t="str">
        <f>INDEX(products!B:B, MATCH($D:$D, products!$A:$A,0))</f>
        <v>Rob</v>
      </c>
      <c r="J642" t="str">
        <f>INDEX(products!C:C, MATCH($D:$D, products!$A:$A,0))</f>
        <v>L</v>
      </c>
      <c r="K642" s="6">
        <f>INDEX(products!D:D, MATCH($D:$D, products!$A:$A,0))</f>
        <v>2.5</v>
      </c>
      <c r="L642" s="8">
        <f>INDEX(products!E:E, MATCH($D:$D, products!$A:$A,0))</f>
        <v>27.484999999999996</v>
      </c>
      <c r="M642" s="8">
        <f t="shared" ref="M642:M705" si="20">L:L*E:E</f>
        <v>137.42499999999998</v>
      </c>
      <c r="N642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642" t="str">
        <f t="shared" ref="O642:O705" si="21">IF(J:J="M","Medium",IF(J:J="L","Light",IF(J:J="D","Dark","")))</f>
        <v>Light</v>
      </c>
    </row>
    <row r="643" spans="1:15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INDEX(Table1[Customer Name], MATCH(OrdersData[[#This Row],[Customer ID]], Table1[Customer ID],0))</f>
        <v>Yardley Basill</v>
      </c>
      <c r="G643" s="2" t="str">
        <f>IF(INDEX(Table1[Email], MATCH(OrdersData[[#This Row],[Customer ID]], Table1[Customer ID],0))=0,"",INDEX(Table1[Email], MATCH(OrdersData[[#This Row],[Customer ID]], Table1[Customer ID],0)))</f>
        <v>ybasillht@theguardian.com</v>
      </c>
      <c r="H643" s="2" t="str">
        <f>INDEX(Table1[Country], MATCH(OrdersData[[#This Row],[Customer ID]], Table1[Customer ID],0))</f>
        <v>United States</v>
      </c>
      <c r="I643" t="str">
        <f>INDEX(products!B:B, MATCH($D:$D, products!$A:$A,0))</f>
        <v>Rob</v>
      </c>
      <c r="J643" t="str">
        <f>INDEX(products!C:C, MATCH($D:$D, products!$A:$A,0))</f>
        <v>L</v>
      </c>
      <c r="K643" s="6">
        <f>INDEX(products!D:D, MATCH($D:$D, products!$A:$A,0))</f>
        <v>1</v>
      </c>
      <c r="L643" s="8">
        <f>INDEX(products!E:E, MATCH($D:$D, products!$A:$A,0))</f>
        <v>11.95</v>
      </c>
      <c r="M643" s="8">
        <f t="shared" si="20"/>
        <v>35.849999999999994</v>
      </c>
      <c r="N643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643" t="str">
        <f t="shared" si="21"/>
        <v>Light</v>
      </c>
    </row>
    <row r="644" spans="1:15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INDEX(Table1[Customer Name], MATCH(OrdersData[[#This Row],[Customer ID]], Table1[Customer ID],0))</f>
        <v>Maggy Baistow</v>
      </c>
      <c r="G644" s="2" t="str">
        <f>IF(INDEX(Table1[Email], MATCH(OrdersData[[#This Row],[Customer ID]], Table1[Customer ID],0))=0,"",INDEX(Table1[Email], MATCH(OrdersData[[#This Row],[Customer ID]], Table1[Customer ID],0)))</f>
        <v>mbaistowhu@i2i.jp</v>
      </c>
      <c r="H644" s="2" t="str">
        <f>INDEX(Table1[Country], MATCH(OrdersData[[#This Row],[Customer ID]], Table1[Customer ID],0))</f>
        <v>United Kingdom</v>
      </c>
      <c r="I644" t="str">
        <f>INDEX(products!B:B, MATCH($D:$D, products!$A:$A,0))</f>
        <v>Exc</v>
      </c>
      <c r="J644" t="str">
        <f>INDEX(products!C:C, MATCH($D:$D, products!$A:$A,0))</f>
        <v>M</v>
      </c>
      <c r="K644" s="6">
        <f>INDEX(products!D:D, MATCH($D:$D, products!$A:$A,0))</f>
        <v>0.2</v>
      </c>
      <c r="L644" s="8">
        <f>INDEX(products!E:E, MATCH($D:$D, products!$A:$A,0))</f>
        <v>4.125</v>
      </c>
      <c r="M644" s="8">
        <f t="shared" si="20"/>
        <v>8.25</v>
      </c>
      <c r="N64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644" t="str">
        <f t="shared" si="21"/>
        <v>Medium</v>
      </c>
    </row>
    <row r="645" spans="1:15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INDEX(Table1[Customer Name], MATCH(OrdersData[[#This Row],[Customer ID]], Table1[Customer ID],0))</f>
        <v>Courtney Pallant</v>
      </c>
      <c r="G645" s="2" t="str">
        <f>IF(INDEX(Table1[Email], MATCH(OrdersData[[#This Row],[Customer ID]], Table1[Customer ID],0))=0,"",INDEX(Table1[Email], MATCH(OrdersData[[#This Row],[Customer ID]], Table1[Customer ID],0)))</f>
        <v>cpallanthv@typepad.com</v>
      </c>
      <c r="H645" s="2" t="str">
        <f>INDEX(Table1[Country], MATCH(OrdersData[[#This Row],[Customer ID]], Table1[Customer ID],0))</f>
        <v>United States</v>
      </c>
      <c r="I645" t="str">
        <f>INDEX(products!B:B, MATCH($D:$D, products!$A:$A,0))</f>
        <v>Exc</v>
      </c>
      <c r="J645" t="str">
        <f>INDEX(products!C:C, MATCH($D:$D, products!$A:$A,0))</f>
        <v>L</v>
      </c>
      <c r="K645" s="6">
        <f>INDEX(products!D:D, MATCH($D:$D, products!$A:$A,0))</f>
        <v>2.5</v>
      </c>
      <c r="L645" s="8">
        <f>INDEX(products!E:E, MATCH($D:$D, products!$A:$A,0))</f>
        <v>34.154999999999994</v>
      </c>
      <c r="M645" s="8">
        <f t="shared" si="20"/>
        <v>102.46499999999997</v>
      </c>
      <c r="N645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645" t="str">
        <f t="shared" si="21"/>
        <v>Light</v>
      </c>
    </row>
    <row r="646" spans="1:15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INDEX(Table1[Customer Name], MATCH(OrdersData[[#This Row],[Customer ID]], Table1[Customer ID],0))</f>
        <v>Marne Mingey</v>
      </c>
      <c r="G646" s="2" t="str">
        <f>IF(INDEX(Table1[Email], MATCH(OrdersData[[#This Row],[Customer ID]], Table1[Customer ID],0))=0,"",INDEX(Table1[Email], MATCH(OrdersData[[#This Row],[Customer ID]], Table1[Customer ID],0)))</f>
        <v/>
      </c>
      <c r="H646" s="2" t="str">
        <f>INDEX(Table1[Country], MATCH(OrdersData[[#This Row],[Customer ID]], Table1[Customer ID],0))</f>
        <v>United States</v>
      </c>
      <c r="I646" t="str">
        <f>INDEX(products!B:B, MATCH($D:$D, products!$A:$A,0))</f>
        <v>Rob</v>
      </c>
      <c r="J646" t="str">
        <f>INDEX(products!C:C, MATCH($D:$D, products!$A:$A,0))</f>
        <v>D</v>
      </c>
      <c r="K646" s="6">
        <f>INDEX(products!D:D, MATCH($D:$D, products!$A:$A,0))</f>
        <v>2.5</v>
      </c>
      <c r="L646" s="8">
        <f>INDEX(products!E:E, MATCH($D:$D, products!$A:$A,0))</f>
        <v>20.584999999999997</v>
      </c>
      <c r="M646" s="8">
        <f t="shared" si="20"/>
        <v>41.169999999999995</v>
      </c>
      <c r="N646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646" t="str">
        <f t="shared" si="21"/>
        <v>Dark</v>
      </c>
    </row>
    <row r="647" spans="1:15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INDEX(Table1[Customer Name], MATCH(OrdersData[[#This Row],[Customer ID]], Table1[Customer ID],0))</f>
        <v>Denny O' Ronan</v>
      </c>
      <c r="G647" s="2" t="str">
        <f>IF(INDEX(Table1[Email], MATCH(OrdersData[[#This Row],[Customer ID]], Table1[Customer ID],0))=0,"",INDEX(Table1[Email], MATCH(OrdersData[[#This Row],[Customer ID]], Table1[Customer ID],0)))</f>
        <v>dohx@redcross.org</v>
      </c>
      <c r="H647" s="2" t="str">
        <f>INDEX(Table1[Country], MATCH(OrdersData[[#This Row],[Customer ID]], Table1[Customer ID],0))</f>
        <v>United States</v>
      </c>
      <c r="I647" t="str">
        <f>INDEX(products!B:B, MATCH($D:$D, products!$A:$A,0))</f>
        <v>Ara</v>
      </c>
      <c r="J647" t="str">
        <f>INDEX(products!C:C, MATCH($D:$D, products!$A:$A,0))</f>
        <v>D</v>
      </c>
      <c r="K647" s="6">
        <f>INDEX(products!D:D, MATCH($D:$D, products!$A:$A,0))</f>
        <v>2.5</v>
      </c>
      <c r="L647" s="8">
        <f>INDEX(products!E:E, MATCH($D:$D, products!$A:$A,0))</f>
        <v>22.884999999999998</v>
      </c>
      <c r="M647" s="8">
        <f t="shared" si="20"/>
        <v>68.655000000000001</v>
      </c>
      <c r="N647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647" t="str">
        <f t="shared" si="21"/>
        <v>Dark</v>
      </c>
    </row>
    <row r="648" spans="1:15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INDEX(Table1[Customer Name], MATCH(OrdersData[[#This Row],[Customer ID]], Table1[Customer ID],0))</f>
        <v>Dottie Rallin</v>
      </c>
      <c r="G648" s="2" t="str">
        <f>IF(INDEX(Table1[Email], MATCH(OrdersData[[#This Row],[Customer ID]], Table1[Customer ID],0))=0,"",INDEX(Table1[Email], MATCH(OrdersData[[#This Row],[Customer ID]], Table1[Customer ID],0)))</f>
        <v>drallinhy@howstuffworks.com</v>
      </c>
      <c r="H648" s="2" t="str">
        <f>INDEX(Table1[Country], MATCH(OrdersData[[#This Row],[Customer ID]], Table1[Customer ID],0))</f>
        <v>United States</v>
      </c>
      <c r="I648" t="str">
        <f>INDEX(products!B:B, MATCH($D:$D, products!$A:$A,0))</f>
        <v>Ara</v>
      </c>
      <c r="J648" t="str">
        <f>INDEX(products!C:C, MATCH($D:$D, products!$A:$A,0))</f>
        <v>D</v>
      </c>
      <c r="K648" s="6">
        <f>INDEX(products!D:D, MATCH($D:$D, products!$A:$A,0))</f>
        <v>1</v>
      </c>
      <c r="L648" s="8">
        <f>INDEX(products!E:E, MATCH($D:$D, products!$A:$A,0))</f>
        <v>9.9499999999999993</v>
      </c>
      <c r="M648" s="8">
        <f t="shared" si="20"/>
        <v>9.9499999999999993</v>
      </c>
      <c r="N648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648" t="str">
        <f t="shared" si="21"/>
        <v>Dark</v>
      </c>
    </row>
    <row r="649" spans="1:15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INDEX(Table1[Customer Name], MATCH(OrdersData[[#This Row],[Customer ID]], Table1[Customer ID],0))</f>
        <v>Ardith Chill</v>
      </c>
      <c r="G649" s="2" t="str">
        <f>IF(INDEX(Table1[Email], MATCH(OrdersData[[#This Row],[Customer ID]], Table1[Customer ID],0))=0,"",INDEX(Table1[Email], MATCH(OrdersData[[#This Row],[Customer ID]], Table1[Customer ID],0)))</f>
        <v>achillhz@epa.gov</v>
      </c>
      <c r="H649" s="2" t="str">
        <f>INDEX(Table1[Country], MATCH(OrdersData[[#This Row],[Customer ID]], Table1[Customer ID],0))</f>
        <v>United Kingdom</v>
      </c>
      <c r="I649" t="str">
        <f>INDEX(products!B:B, MATCH($D:$D, products!$A:$A,0))</f>
        <v>Lib</v>
      </c>
      <c r="J649" t="str">
        <f>INDEX(products!C:C, MATCH($D:$D, products!$A:$A,0))</f>
        <v>L</v>
      </c>
      <c r="K649" s="6">
        <f>INDEX(products!D:D, MATCH($D:$D, products!$A:$A,0))</f>
        <v>0.5</v>
      </c>
      <c r="L649" s="8">
        <f>INDEX(products!E:E, MATCH($D:$D, products!$A:$A,0))</f>
        <v>9.51</v>
      </c>
      <c r="M649" s="8">
        <f t="shared" si="20"/>
        <v>28.53</v>
      </c>
      <c r="N649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49" t="str">
        <f t="shared" si="21"/>
        <v>Light</v>
      </c>
    </row>
    <row r="650" spans="1:15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INDEX(Table1[Customer Name], MATCH(OrdersData[[#This Row],[Customer ID]], Table1[Customer ID],0))</f>
        <v>Tuckie Mathonnet</v>
      </c>
      <c r="G650" s="2" t="str">
        <f>IF(INDEX(Table1[Email], MATCH(OrdersData[[#This Row],[Customer ID]], Table1[Customer ID],0))=0,"",INDEX(Table1[Email], MATCH(OrdersData[[#This Row],[Customer ID]], Table1[Customer ID],0)))</f>
        <v>tmathonneti0@google.co.jp</v>
      </c>
      <c r="H650" s="2" t="str">
        <f>INDEX(Table1[Country], MATCH(OrdersData[[#This Row],[Customer ID]], Table1[Customer ID],0))</f>
        <v>United States</v>
      </c>
      <c r="I650" t="str">
        <f>INDEX(products!B:B, MATCH($D:$D, products!$A:$A,0))</f>
        <v>Rob</v>
      </c>
      <c r="J650" t="str">
        <f>INDEX(products!C:C, MATCH($D:$D, products!$A:$A,0))</f>
        <v>D</v>
      </c>
      <c r="K650" s="6">
        <f>INDEX(products!D:D, MATCH($D:$D, products!$A:$A,0))</f>
        <v>0.2</v>
      </c>
      <c r="L650" s="8">
        <f>INDEX(products!E:E, MATCH($D:$D, products!$A:$A,0))</f>
        <v>2.6849999999999996</v>
      </c>
      <c r="M650" s="8">
        <f t="shared" si="20"/>
        <v>16.11</v>
      </c>
      <c r="N650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650" t="str">
        <f t="shared" si="21"/>
        <v>Dark</v>
      </c>
    </row>
    <row r="651" spans="1:15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INDEX(Table1[Customer Name], MATCH(OrdersData[[#This Row],[Customer ID]], Table1[Customer ID],0))</f>
        <v>Charmane Denys</v>
      </c>
      <c r="G651" s="2" t="str">
        <f>IF(INDEX(Table1[Email], MATCH(OrdersData[[#This Row],[Customer ID]], Table1[Customer ID],0))=0,"",INDEX(Table1[Email], MATCH(OrdersData[[#This Row],[Customer ID]], Table1[Customer ID],0)))</f>
        <v>cdenysi1@is.gd</v>
      </c>
      <c r="H651" s="2" t="str">
        <f>INDEX(Table1[Country], MATCH(OrdersData[[#This Row],[Customer ID]], Table1[Customer ID],0))</f>
        <v>United Kingdom</v>
      </c>
      <c r="I651" t="str">
        <f>INDEX(products!B:B, MATCH($D:$D, products!$A:$A,0))</f>
        <v>Lib</v>
      </c>
      <c r="J651" t="str">
        <f>INDEX(products!C:C, MATCH($D:$D, products!$A:$A,0))</f>
        <v>L</v>
      </c>
      <c r="K651" s="6">
        <f>INDEX(products!D:D, MATCH($D:$D, products!$A:$A,0))</f>
        <v>1</v>
      </c>
      <c r="L651" s="8">
        <f>INDEX(products!E:E, MATCH($D:$D, products!$A:$A,0))</f>
        <v>15.85</v>
      </c>
      <c r="M651" s="8">
        <f t="shared" si="20"/>
        <v>95.1</v>
      </c>
      <c r="N651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51" t="str">
        <f t="shared" si="21"/>
        <v>Light</v>
      </c>
    </row>
    <row r="652" spans="1:15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INDEX(Table1[Customer Name], MATCH(OrdersData[[#This Row],[Customer ID]], Table1[Customer ID],0))</f>
        <v>Cecily Stebbings</v>
      </c>
      <c r="G652" s="2" t="str">
        <f>IF(INDEX(Table1[Email], MATCH(OrdersData[[#This Row],[Customer ID]], Table1[Customer ID],0))=0,"",INDEX(Table1[Email], MATCH(OrdersData[[#This Row],[Customer ID]], Table1[Customer ID],0)))</f>
        <v>cstebbingsi2@drupal.org</v>
      </c>
      <c r="H652" s="2" t="str">
        <f>INDEX(Table1[Country], MATCH(OrdersData[[#This Row],[Customer ID]], Table1[Customer ID],0))</f>
        <v>United States</v>
      </c>
      <c r="I652" t="str">
        <f>INDEX(products!B:B, MATCH($D:$D, products!$A:$A,0))</f>
        <v>Rob</v>
      </c>
      <c r="J652" t="str">
        <f>INDEX(products!C:C, MATCH($D:$D, products!$A:$A,0))</f>
        <v>D</v>
      </c>
      <c r="K652" s="6">
        <f>INDEX(products!D:D, MATCH($D:$D, products!$A:$A,0))</f>
        <v>0.5</v>
      </c>
      <c r="L652" s="8">
        <f>INDEX(products!E:E, MATCH($D:$D, products!$A:$A,0))</f>
        <v>5.3699999999999992</v>
      </c>
      <c r="M652" s="8">
        <f t="shared" si="20"/>
        <v>5.3699999999999992</v>
      </c>
      <c r="N652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652" t="str">
        <f t="shared" si="21"/>
        <v>Dark</v>
      </c>
    </row>
    <row r="653" spans="1:15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INDEX(Table1[Customer Name], MATCH(OrdersData[[#This Row],[Customer ID]], Table1[Customer ID],0))</f>
        <v>Giana Tonnesen</v>
      </c>
      <c r="G653" s="2" t="str">
        <f>IF(INDEX(Table1[Email], MATCH(OrdersData[[#This Row],[Customer ID]], Table1[Customer ID],0))=0,"",INDEX(Table1[Email], MATCH(OrdersData[[#This Row],[Customer ID]], Table1[Customer ID],0)))</f>
        <v/>
      </c>
      <c r="H653" s="2" t="str">
        <f>INDEX(Table1[Country], MATCH(OrdersData[[#This Row],[Customer ID]], Table1[Customer ID],0))</f>
        <v>United States</v>
      </c>
      <c r="I653" t="str">
        <f>INDEX(products!B:B, MATCH($D:$D, products!$A:$A,0))</f>
        <v>Rob</v>
      </c>
      <c r="J653" t="str">
        <f>INDEX(products!C:C, MATCH($D:$D, products!$A:$A,0))</f>
        <v>L</v>
      </c>
      <c r="K653" s="6">
        <f>INDEX(products!D:D, MATCH($D:$D, products!$A:$A,0))</f>
        <v>1</v>
      </c>
      <c r="L653" s="8">
        <f>INDEX(products!E:E, MATCH($D:$D, products!$A:$A,0))</f>
        <v>11.95</v>
      </c>
      <c r="M653" s="8">
        <f t="shared" si="20"/>
        <v>47.8</v>
      </c>
      <c r="N653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653" t="str">
        <f t="shared" si="21"/>
        <v>Light</v>
      </c>
    </row>
    <row r="654" spans="1:15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INDEX(Table1[Customer Name], MATCH(OrdersData[[#This Row],[Customer ID]], Table1[Customer ID],0))</f>
        <v>Rhetta Zywicki</v>
      </c>
      <c r="G654" s="2" t="str">
        <f>IF(INDEX(Table1[Email], MATCH(OrdersData[[#This Row],[Customer ID]], Table1[Customer ID],0))=0,"",INDEX(Table1[Email], MATCH(OrdersData[[#This Row],[Customer ID]], Table1[Customer ID],0)))</f>
        <v>rzywickii4@ifeng.com</v>
      </c>
      <c r="H654" s="2" t="str">
        <f>INDEX(Table1[Country], MATCH(OrdersData[[#This Row],[Customer ID]], Table1[Customer ID],0))</f>
        <v>Ireland</v>
      </c>
      <c r="I654" t="str">
        <f>INDEX(products!B:B, MATCH($D:$D, products!$A:$A,0))</f>
        <v>Lib</v>
      </c>
      <c r="J654" t="str">
        <f>INDEX(products!C:C, MATCH($D:$D, products!$A:$A,0))</f>
        <v>L</v>
      </c>
      <c r="K654" s="6">
        <f>INDEX(products!D:D, MATCH($D:$D, products!$A:$A,0))</f>
        <v>1</v>
      </c>
      <c r="L654" s="8">
        <f>INDEX(products!E:E, MATCH($D:$D, products!$A:$A,0))</f>
        <v>15.85</v>
      </c>
      <c r="M654" s="8">
        <f t="shared" si="20"/>
        <v>63.4</v>
      </c>
      <c r="N654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54" t="str">
        <f t="shared" si="21"/>
        <v>Light</v>
      </c>
    </row>
    <row r="655" spans="1:15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INDEX(Table1[Customer Name], MATCH(OrdersData[[#This Row],[Customer ID]], Table1[Customer ID],0))</f>
        <v>Almeria Burgett</v>
      </c>
      <c r="G655" s="2" t="str">
        <f>IF(INDEX(Table1[Email], MATCH(OrdersData[[#This Row],[Customer ID]], Table1[Customer ID],0))=0,"",INDEX(Table1[Email], MATCH(OrdersData[[#This Row],[Customer ID]], Table1[Customer ID],0)))</f>
        <v>aburgetti5@moonfruit.com</v>
      </c>
      <c r="H655" s="2" t="str">
        <f>INDEX(Table1[Country], MATCH(OrdersData[[#This Row],[Customer ID]], Table1[Customer ID],0))</f>
        <v>United States</v>
      </c>
      <c r="I655" t="str">
        <f>INDEX(products!B:B, MATCH($D:$D, products!$A:$A,0))</f>
        <v>Ara</v>
      </c>
      <c r="J655" t="str">
        <f>INDEX(products!C:C, MATCH($D:$D, products!$A:$A,0))</f>
        <v>M</v>
      </c>
      <c r="K655" s="6">
        <f>INDEX(products!D:D, MATCH($D:$D, products!$A:$A,0))</f>
        <v>2.5</v>
      </c>
      <c r="L655" s="8">
        <f>INDEX(products!E:E, MATCH($D:$D, products!$A:$A,0))</f>
        <v>25.874999999999996</v>
      </c>
      <c r="M655" s="8">
        <f t="shared" si="20"/>
        <v>103.49999999999999</v>
      </c>
      <c r="N655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655" t="str">
        <f t="shared" si="21"/>
        <v>Medium</v>
      </c>
    </row>
    <row r="656" spans="1:15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INDEX(Table1[Customer Name], MATCH(OrdersData[[#This Row],[Customer ID]], Table1[Customer ID],0))</f>
        <v>Marvin Malloy</v>
      </c>
      <c r="G656" s="2" t="str">
        <f>IF(INDEX(Table1[Email], MATCH(OrdersData[[#This Row],[Customer ID]], Table1[Customer ID],0))=0,"",INDEX(Table1[Email], MATCH(OrdersData[[#This Row],[Customer ID]], Table1[Customer ID],0)))</f>
        <v>mmalloyi6@seattletimes.com</v>
      </c>
      <c r="H656" s="2" t="str">
        <f>INDEX(Table1[Country], MATCH(OrdersData[[#This Row],[Customer ID]], Table1[Customer ID],0))</f>
        <v>United States</v>
      </c>
      <c r="I656" t="str">
        <f>INDEX(products!B:B, MATCH($D:$D, products!$A:$A,0))</f>
        <v>Ara</v>
      </c>
      <c r="J656" t="str">
        <f>INDEX(products!C:C, MATCH($D:$D, products!$A:$A,0))</f>
        <v>D</v>
      </c>
      <c r="K656" s="6">
        <f>INDEX(products!D:D, MATCH($D:$D, products!$A:$A,0))</f>
        <v>2.5</v>
      </c>
      <c r="L656" s="8">
        <f>INDEX(products!E:E, MATCH($D:$D, products!$A:$A,0))</f>
        <v>22.884999999999998</v>
      </c>
      <c r="M656" s="8">
        <f t="shared" si="20"/>
        <v>68.655000000000001</v>
      </c>
      <c r="N656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656" t="str">
        <f t="shared" si="21"/>
        <v>Dark</v>
      </c>
    </row>
    <row r="657" spans="1:15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INDEX(Table1[Customer Name], MATCH(OrdersData[[#This Row],[Customer ID]], Table1[Customer ID],0))</f>
        <v>Maxim McParland</v>
      </c>
      <c r="G657" s="2" t="str">
        <f>IF(INDEX(Table1[Email], MATCH(OrdersData[[#This Row],[Customer ID]], Table1[Customer ID],0))=0,"",INDEX(Table1[Email], MATCH(OrdersData[[#This Row],[Customer ID]], Table1[Customer ID],0)))</f>
        <v>mmcparlandi7@w3.org</v>
      </c>
      <c r="H657" s="2" t="str">
        <f>INDEX(Table1[Country], MATCH(OrdersData[[#This Row],[Customer ID]], Table1[Customer ID],0))</f>
        <v>United States</v>
      </c>
      <c r="I657" t="str">
        <f>INDEX(products!B:B, MATCH($D:$D, products!$A:$A,0))</f>
        <v>Rob</v>
      </c>
      <c r="J657" t="str">
        <f>INDEX(products!C:C, MATCH($D:$D, products!$A:$A,0))</f>
        <v>M</v>
      </c>
      <c r="K657" s="6">
        <f>INDEX(products!D:D, MATCH($D:$D, products!$A:$A,0))</f>
        <v>2.5</v>
      </c>
      <c r="L657" s="8">
        <f>INDEX(products!E:E, MATCH($D:$D, products!$A:$A,0))</f>
        <v>22.884999999999998</v>
      </c>
      <c r="M657" s="8">
        <f t="shared" si="20"/>
        <v>45.769999999999996</v>
      </c>
      <c r="N657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657" t="str">
        <f t="shared" si="21"/>
        <v>Medium</v>
      </c>
    </row>
    <row r="658" spans="1:15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INDEX(Table1[Customer Name], MATCH(OrdersData[[#This Row],[Customer ID]], Table1[Customer ID],0))</f>
        <v>Sylas Jennaroy</v>
      </c>
      <c r="G658" s="2" t="str">
        <f>IF(INDEX(Table1[Email], MATCH(OrdersData[[#This Row],[Customer ID]], Table1[Customer ID],0))=0,"",INDEX(Table1[Email], MATCH(OrdersData[[#This Row],[Customer ID]], Table1[Customer ID],0)))</f>
        <v>sjennaroyi8@purevolume.com</v>
      </c>
      <c r="H658" s="2" t="str">
        <f>INDEX(Table1[Country], MATCH(OrdersData[[#This Row],[Customer ID]], Table1[Customer ID],0))</f>
        <v>United States</v>
      </c>
      <c r="I658" t="str">
        <f>INDEX(products!B:B, MATCH($D:$D, products!$A:$A,0))</f>
        <v>Lib</v>
      </c>
      <c r="J658" t="str">
        <f>INDEX(products!C:C, MATCH($D:$D, products!$A:$A,0))</f>
        <v>D</v>
      </c>
      <c r="K658" s="6">
        <f>INDEX(products!D:D, MATCH($D:$D, products!$A:$A,0))</f>
        <v>1</v>
      </c>
      <c r="L658" s="8">
        <f>INDEX(products!E:E, MATCH($D:$D, products!$A:$A,0))</f>
        <v>12.95</v>
      </c>
      <c r="M658" s="8">
        <f t="shared" si="20"/>
        <v>51.8</v>
      </c>
      <c r="N658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58" t="str">
        <f t="shared" si="21"/>
        <v>Dark</v>
      </c>
    </row>
    <row r="659" spans="1:15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INDEX(Table1[Customer Name], MATCH(OrdersData[[#This Row],[Customer ID]], Table1[Customer ID],0))</f>
        <v>Wren Place</v>
      </c>
      <c r="G659" s="2" t="str">
        <f>IF(INDEX(Table1[Email], MATCH(OrdersData[[#This Row],[Customer ID]], Table1[Customer ID],0))=0,"",INDEX(Table1[Email], MATCH(OrdersData[[#This Row],[Customer ID]], Table1[Customer ID],0)))</f>
        <v>wplacei9@wsj.com</v>
      </c>
      <c r="H659" s="2" t="str">
        <f>INDEX(Table1[Country], MATCH(OrdersData[[#This Row],[Customer ID]], Table1[Customer ID],0))</f>
        <v>United States</v>
      </c>
      <c r="I659" t="str">
        <f>INDEX(products!B:B, MATCH($D:$D, products!$A:$A,0))</f>
        <v>Ara</v>
      </c>
      <c r="J659" t="str">
        <f>INDEX(products!C:C, MATCH($D:$D, products!$A:$A,0))</f>
        <v>M</v>
      </c>
      <c r="K659" s="6">
        <f>INDEX(products!D:D, MATCH($D:$D, products!$A:$A,0))</f>
        <v>0.5</v>
      </c>
      <c r="L659" s="8">
        <f>INDEX(products!E:E, MATCH($D:$D, products!$A:$A,0))</f>
        <v>6.75</v>
      </c>
      <c r="M659" s="8">
        <f t="shared" si="20"/>
        <v>13.5</v>
      </c>
      <c r="N659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659" t="str">
        <f t="shared" si="21"/>
        <v>Medium</v>
      </c>
    </row>
    <row r="660" spans="1:15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INDEX(Table1[Customer Name], MATCH(OrdersData[[#This Row],[Customer ID]], Table1[Customer ID],0))</f>
        <v>Janella Millett</v>
      </c>
      <c r="G660" s="2" t="str">
        <f>IF(INDEX(Table1[Email], MATCH(OrdersData[[#This Row],[Customer ID]], Table1[Customer ID],0))=0,"",INDEX(Table1[Email], MATCH(OrdersData[[#This Row],[Customer ID]], Table1[Customer ID],0)))</f>
        <v>jmillettik@addtoany.com</v>
      </c>
      <c r="H660" s="2" t="str">
        <f>INDEX(Table1[Country], MATCH(OrdersData[[#This Row],[Customer ID]], Table1[Customer ID],0))</f>
        <v>United States</v>
      </c>
      <c r="I660" t="str">
        <f>INDEX(products!B:B, MATCH($D:$D, products!$A:$A,0))</f>
        <v>Exc</v>
      </c>
      <c r="J660" t="str">
        <f>INDEX(products!C:C, MATCH($D:$D, products!$A:$A,0))</f>
        <v>M</v>
      </c>
      <c r="K660" s="6">
        <f>INDEX(products!D:D, MATCH($D:$D, products!$A:$A,0))</f>
        <v>0.5</v>
      </c>
      <c r="L660" s="8">
        <f>INDEX(products!E:E, MATCH($D:$D, products!$A:$A,0))</f>
        <v>8.25</v>
      </c>
      <c r="M660" s="8">
        <f t="shared" si="20"/>
        <v>24.75</v>
      </c>
      <c r="N660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660" t="str">
        <f t="shared" si="21"/>
        <v>Medium</v>
      </c>
    </row>
    <row r="661" spans="1:15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INDEX(Table1[Customer Name], MATCH(OrdersData[[#This Row],[Customer ID]], Table1[Customer ID],0))</f>
        <v>Dollie Gadsden</v>
      </c>
      <c r="G661" s="2" t="str">
        <f>IF(INDEX(Table1[Email], MATCH(OrdersData[[#This Row],[Customer ID]], Table1[Customer ID],0))=0,"",INDEX(Table1[Email], MATCH(OrdersData[[#This Row],[Customer ID]], Table1[Customer ID],0)))</f>
        <v>dgadsdenib@google.com.hk</v>
      </c>
      <c r="H661" s="2" t="str">
        <f>INDEX(Table1[Country], MATCH(OrdersData[[#This Row],[Customer ID]], Table1[Customer ID],0))</f>
        <v>Ireland</v>
      </c>
      <c r="I661" t="str">
        <f>INDEX(products!B:B, MATCH($D:$D, products!$A:$A,0))</f>
        <v>Ara</v>
      </c>
      <c r="J661" t="str">
        <f>INDEX(products!C:C, MATCH($D:$D, products!$A:$A,0))</f>
        <v>D</v>
      </c>
      <c r="K661" s="6">
        <f>INDEX(products!D:D, MATCH($D:$D, products!$A:$A,0))</f>
        <v>2.5</v>
      </c>
      <c r="L661" s="8">
        <f>INDEX(products!E:E, MATCH($D:$D, products!$A:$A,0))</f>
        <v>22.884999999999998</v>
      </c>
      <c r="M661" s="8">
        <f t="shared" si="20"/>
        <v>45.769999999999996</v>
      </c>
      <c r="N661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661" t="str">
        <f t="shared" si="21"/>
        <v>Dark</v>
      </c>
    </row>
    <row r="662" spans="1:15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INDEX(Table1[Customer Name], MATCH(OrdersData[[#This Row],[Customer ID]], Table1[Customer ID],0))</f>
        <v>Val Wakelin</v>
      </c>
      <c r="G662" s="2" t="str">
        <f>IF(INDEX(Table1[Email], MATCH(OrdersData[[#This Row],[Customer ID]], Table1[Customer ID],0))=0,"",INDEX(Table1[Email], MATCH(OrdersData[[#This Row],[Customer ID]], Table1[Customer ID],0)))</f>
        <v>vwakelinic@unesco.org</v>
      </c>
      <c r="H662" s="2" t="str">
        <f>INDEX(Table1[Country], MATCH(OrdersData[[#This Row],[Customer ID]], Table1[Customer ID],0))</f>
        <v>United States</v>
      </c>
      <c r="I662" t="str">
        <f>INDEX(products!B:B, MATCH($D:$D, products!$A:$A,0))</f>
        <v>Exc</v>
      </c>
      <c r="J662" t="str">
        <f>INDEX(products!C:C, MATCH($D:$D, products!$A:$A,0))</f>
        <v>L</v>
      </c>
      <c r="K662" s="6">
        <f>INDEX(products!D:D, MATCH($D:$D, products!$A:$A,0))</f>
        <v>0.5</v>
      </c>
      <c r="L662" s="8">
        <f>INDEX(products!E:E, MATCH($D:$D, products!$A:$A,0))</f>
        <v>8.91</v>
      </c>
      <c r="M662" s="8">
        <f t="shared" si="20"/>
        <v>53.46</v>
      </c>
      <c r="N662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662" t="str">
        <f t="shared" si="21"/>
        <v>Light</v>
      </c>
    </row>
    <row r="663" spans="1:15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INDEX(Table1[Customer Name], MATCH(OrdersData[[#This Row],[Customer ID]], Table1[Customer ID],0))</f>
        <v>Annie Campsall</v>
      </c>
      <c r="G663" s="2" t="str">
        <f>IF(INDEX(Table1[Email], MATCH(OrdersData[[#This Row],[Customer ID]], Table1[Customer ID],0))=0,"",INDEX(Table1[Email], MATCH(OrdersData[[#This Row],[Customer ID]], Table1[Customer ID],0)))</f>
        <v>acampsallid@zimbio.com</v>
      </c>
      <c r="H663" s="2" t="str">
        <f>INDEX(Table1[Country], MATCH(OrdersData[[#This Row],[Customer ID]], Table1[Customer ID],0))</f>
        <v>United States</v>
      </c>
      <c r="I663" t="str">
        <f>INDEX(products!B:B, MATCH($D:$D, products!$A:$A,0))</f>
        <v>Ara</v>
      </c>
      <c r="J663" t="str">
        <f>INDEX(products!C:C, MATCH($D:$D, products!$A:$A,0))</f>
        <v>M</v>
      </c>
      <c r="K663" s="6">
        <f>INDEX(products!D:D, MATCH($D:$D, products!$A:$A,0))</f>
        <v>0.2</v>
      </c>
      <c r="L663" s="8">
        <f>INDEX(products!E:E, MATCH($D:$D, products!$A:$A,0))</f>
        <v>3.375</v>
      </c>
      <c r="M663" s="8">
        <f t="shared" si="20"/>
        <v>20.25</v>
      </c>
      <c r="N663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663" t="str">
        <f t="shared" si="21"/>
        <v>Medium</v>
      </c>
    </row>
    <row r="664" spans="1:15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INDEX(Table1[Customer Name], MATCH(OrdersData[[#This Row],[Customer ID]], Table1[Customer ID],0))</f>
        <v>Shermy Moseby</v>
      </c>
      <c r="G664" s="2" t="str">
        <f>IF(INDEX(Table1[Email], MATCH(OrdersData[[#This Row],[Customer ID]], Table1[Customer ID],0))=0,"",INDEX(Table1[Email], MATCH(OrdersData[[#This Row],[Customer ID]], Table1[Customer ID],0)))</f>
        <v>smosebyie@stanford.edu</v>
      </c>
      <c r="H664" s="2" t="str">
        <f>INDEX(Table1[Country], MATCH(OrdersData[[#This Row],[Customer ID]], Table1[Customer ID],0))</f>
        <v>United States</v>
      </c>
      <c r="I664" t="str">
        <f>INDEX(products!B:B, MATCH($D:$D, products!$A:$A,0))</f>
        <v>Lib</v>
      </c>
      <c r="J664" t="str">
        <f>INDEX(products!C:C, MATCH($D:$D, products!$A:$A,0))</f>
        <v>D</v>
      </c>
      <c r="K664" s="6">
        <f>INDEX(products!D:D, MATCH($D:$D, products!$A:$A,0))</f>
        <v>2.5</v>
      </c>
      <c r="L664" s="8">
        <f>INDEX(products!E:E, MATCH($D:$D, products!$A:$A,0))</f>
        <v>29.784999999999997</v>
      </c>
      <c r="M664" s="8">
        <f t="shared" si="20"/>
        <v>148.92499999999998</v>
      </c>
      <c r="N664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64" t="str">
        <f t="shared" si="21"/>
        <v>Dark</v>
      </c>
    </row>
    <row r="665" spans="1:15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INDEX(Table1[Customer Name], MATCH(OrdersData[[#This Row],[Customer ID]], Table1[Customer ID],0))</f>
        <v>Corrie Wass</v>
      </c>
      <c r="G665" s="2" t="str">
        <f>IF(INDEX(Table1[Email], MATCH(OrdersData[[#This Row],[Customer ID]], Table1[Customer ID],0))=0,"",INDEX(Table1[Email], MATCH(OrdersData[[#This Row],[Customer ID]], Table1[Customer ID],0)))</f>
        <v>cwassif@prweb.com</v>
      </c>
      <c r="H665" s="2" t="str">
        <f>INDEX(Table1[Country], MATCH(OrdersData[[#This Row],[Customer ID]], Table1[Customer ID],0))</f>
        <v>United States</v>
      </c>
      <c r="I665" t="str">
        <f>INDEX(products!B:B, MATCH($D:$D, products!$A:$A,0))</f>
        <v>Ara</v>
      </c>
      <c r="J665" t="str">
        <f>INDEX(products!C:C, MATCH($D:$D, products!$A:$A,0))</f>
        <v>M</v>
      </c>
      <c r="K665" s="6">
        <f>INDEX(products!D:D, MATCH($D:$D, products!$A:$A,0))</f>
        <v>1</v>
      </c>
      <c r="L665" s="8">
        <f>INDEX(products!E:E, MATCH($D:$D, products!$A:$A,0))</f>
        <v>11.25</v>
      </c>
      <c r="M665" s="8">
        <f t="shared" si="20"/>
        <v>67.5</v>
      </c>
      <c r="N665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665" t="str">
        <f t="shared" si="21"/>
        <v>Medium</v>
      </c>
    </row>
    <row r="666" spans="1:15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INDEX(Table1[Customer Name], MATCH(OrdersData[[#This Row],[Customer ID]], Table1[Customer ID],0))</f>
        <v>Ira Sjostrom</v>
      </c>
      <c r="G666" s="2" t="str">
        <f>IF(INDEX(Table1[Email], MATCH(OrdersData[[#This Row],[Customer ID]], Table1[Customer ID],0))=0,"",INDEX(Table1[Email], MATCH(OrdersData[[#This Row],[Customer ID]], Table1[Customer ID],0)))</f>
        <v>isjostromig@pbs.org</v>
      </c>
      <c r="H666" s="2" t="str">
        <f>INDEX(Table1[Country], MATCH(OrdersData[[#This Row],[Customer ID]], Table1[Customer ID],0))</f>
        <v>United States</v>
      </c>
      <c r="I666" t="str">
        <f>INDEX(products!B:B, MATCH($D:$D, products!$A:$A,0))</f>
        <v>Exc</v>
      </c>
      <c r="J666" t="str">
        <f>INDEX(products!C:C, MATCH($D:$D, products!$A:$A,0))</f>
        <v>D</v>
      </c>
      <c r="K666" s="6">
        <f>INDEX(products!D:D, MATCH($D:$D, products!$A:$A,0))</f>
        <v>1</v>
      </c>
      <c r="L666" s="8">
        <f>INDEX(products!E:E, MATCH($D:$D, products!$A:$A,0))</f>
        <v>12.15</v>
      </c>
      <c r="M666" s="8">
        <f t="shared" si="20"/>
        <v>72.900000000000006</v>
      </c>
      <c r="N666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666" t="str">
        <f t="shared" si="21"/>
        <v>Dark</v>
      </c>
    </row>
    <row r="667" spans="1:15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INDEX(Table1[Customer Name], MATCH(OrdersData[[#This Row],[Customer ID]], Table1[Customer ID],0))</f>
        <v>Ira Sjostrom</v>
      </c>
      <c r="G667" s="2" t="str">
        <f>IF(INDEX(Table1[Email], MATCH(OrdersData[[#This Row],[Customer ID]], Table1[Customer ID],0))=0,"",INDEX(Table1[Email], MATCH(OrdersData[[#This Row],[Customer ID]], Table1[Customer ID],0)))</f>
        <v>isjostromig@pbs.org</v>
      </c>
      <c r="H667" s="2" t="str">
        <f>INDEX(Table1[Country], MATCH(OrdersData[[#This Row],[Customer ID]], Table1[Customer ID],0))</f>
        <v>United States</v>
      </c>
      <c r="I667" t="str">
        <f>INDEX(products!B:B, MATCH($D:$D, products!$A:$A,0))</f>
        <v>Lib</v>
      </c>
      <c r="J667" t="str">
        <f>INDEX(products!C:C, MATCH($D:$D, products!$A:$A,0))</f>
        <v>D</v>
      </c>
      <c r="K667" s="6">
        <f>INDEX(products!D:D, MATCH($D:$D, products!$A:$A,0))</f>
        <v>0.2</v>
      </c>
      <c r="L667" s="8">
        <f>INDEX(products!E:E, MATCH($D:$D, products!$A:$A,0))</f>
        <v>3.8849999999999998</v>
      </c>
      <c r="M667" s="8">
        <f t="shared" si="20"/>
        <v>7.77</v>
      </c>
      <c r="N667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67" t="str">
        <f t="shared" si="21"/>
        <v>Dark</v>
      </c>
    </row>
    <row r="668" spans="1:15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INDEX(Table1[Customer Name], MATCH(OrdersData[[#This Row],[Customer ID]], Table1[Customer ID],0))</f>
        <v>Jermaine Branchett</v>
      </c>
      <c r="G668" s="2" t="str">
        <f>IF(INDEX(Table1[Email], MATCH(OrdersData[[#This Row],[Customer ID]], Table1[Customer ID],0))=0,"",INDEX(Table1[Email], MATCH(OrdersData[[#This Row],[Customer ID]], Table1[Customer ID],0)))</f>
        <v>jbranchettii@bravesites.com</v>
      </c>
      <c r="H668" s="2" t="str">
        <f>INDEX(Table1[Country], MATCH(OrdersData[[#This Row],[Customer ID]], Table1[Customer ID],0))</f>
        <v>United States</v>
      </c>
      <c r="I668" t="str">
        <f>INDEX(products!B:B, MATCH($D:$D, products!$A:$A,0))</f>
        <v>Ara</v>
      </c>
      <c r="J668" t="str">
        <f>INDEX(products!C:C, MATCH($D:$D, products!$A:$A,0))</f>
        <v>D</v>
      </c>
      <c r="K668" s="6">
        <f>INDEX(products!D:D, MATCH($D:$D, products!$A:$A,0))</f>
        <v>2.5</v>
      </c>
      <c r="L668" s="8">
        <f>INDEX(products!E:E, MATCH($D:$D, products!$A:$A,0))</f>
        <v>22.884999999999998</v>
      </c>
      <c r="M668" s="8">
        <f t="shared" si="20"/>
        <v>91.539999999999992</v>
      </c>
      <c r="N668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668" t="str">
        <f t="shared" si="21"/>
        <v>Dark</v>
      </c>
    </row>
    <row r="669" spans="1:15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INDEX(Table1[Customer Name], MATCH(OrdersData[[#This Row],[Customer ID]], Table1[Customer ID],0))</f>
        <v>Nissie Rudland</v>
      </c>
      <c r="G669" s="2" t="str">
        <f>IF(INDEX(Table1[Email], MATCH(OrdersData[[#This Row],[Customer ID]], Table1[Customer ID],0))=0,"",INDEX(Table1[Email], MATCH(OrdersData[[#This Row],[Customer ID]], Table1[Customer ID],0)))</f>
        <v>nrudlandij@blogs.com</v>
      </c>
      <c r="H669" s="2" t="str">
        <f>INDEX(Table1[Country], MATCH(OrdersData[[#This Row],[Customer ID]], Table1[Customer ID],0))</f>
        <v>Ireland</v>
      </c>
      <c r="I669" t="str">
        <f>INDEX(products!B:B, MATCH($D:$D, products!$A:$A,0))</f>
        <v>Ara</v>
      </c>
      <c r="J669" t="str">
        <f>INDEX(products!C:C, MATCH($D:$D, products!$A:$A,0))</f>
        <v>D</v>
      </c>
      <c r="K669" s="6">
        <f>INDEX(products!D:D, MATCH($D:$D, products!$A:$A,0))</f>
        <v>1</v>
      </c>
      <c r="L669" s="8">
        <f>INDEX(products!E:E, MATCH($D:$D, products!$A:$A,0))</f>
        <v>9.9499999999999993</v>
      </c>
      <c r="M669" s="8">
        <f t="shared" si="20"/>
        <v>59.699999999999996</v>
      </c>
      <c r="N669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669" t="str">
        <f t="shared" si="21"/>
        <v>Dark</v>
      </c>
    </row>
    <row r="670" spans="1:15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INDEX(Table1[Customer Name], MATCH(OrdersData[[#This Row],[Customer ID]], Table1[Customer ID],0))</f>
        <v>Janella Millett</v>
      </c>
      <c r="G670" s="2" t="str">
        <f>IF(INDEX(Table1[Email], MATCH(OrdersData[[#This Row],[Customer ID]], Table1[Customer ID],0))=0,"",INDEX(Table1[Email], MATCH(OrdersData[[#This Row],[Customer ID]], Table1[Customer ID],0)))</f>
        <v>jmillettik@addtoany.com</v>
      </c>
      <c r="H670" s="2" t="str">
        <f>INDEX(Table1[Country], MATCH(OrdersData[[#This Row],[Customer ID]], Table1[Customer ID],0))</f>
        <v>United States</v>
      </c>
      <c r="I670" t="str">
        <f>INDEX(products!B:B, MATCH($D:$D, products!$A:$A,0))</f>
        <v>Rob</v>
      </c>
      <c r="J670" t="str">
        <f>INDEX(products!C:C, MATCH($D:$D, products!$A:$A,0))</f>
        <v>L</v>
      </c>
      <c r="K670" s="6">
        <f>INDEX(products!D:D, MATCH($D:$D, products!$A:$A,0))</f>
        <v>2.5</v>
      </c>
      <c r="L670" s="8">
        <f>INDEX(products!E:E, MATCH($D:$D, products!$A:$A,0))</f>
        <v>27.484999999999996</v>
      </c>
      <c r="M670" s="8">
        <f t="shared" si="20"/>
        <v>137.42499999999998</v>
      </c>
      <c r="N670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670" t="str">
        <f t="shared" si="21"/>
        <v>Light</v>
      </c>
    </row>
    <row r="671" spans="1:15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INDEX(Table1[Customer Name], MATCH(OrdersData[[#This Row],[Customer ID]], Table1[Customer ID],0))</f>
        <v>Ferdie Tourry</v>
      </c>
      <c r="G671" s="2" t="str">
        <f>IF(INDEX(Table1[Email], MATCH(OrdersData[[#This Row],[Customer ID]], Table1[Customer ID],0))=0,"",INDEX(Table1[Email], MATCH(OrdersData[[#This Row],[Customer ID]], Table1[Customer ID],0)))</f>
        <v>ftourryil@google.de</v>
      </c>
      <c r="H671" s="2" t="str">
        <f>INDEX(Table1[Country], MATCH(OrdersData[[#This Row],[Customer ID]], Table1[Customer ID],0))</f>
        <v>United States</v>
      </c>
      <c r="I671" t="str">
        <f>INDEX(products!B:B, MATCH($D:$D, products!$A:$A,0))</f>
        <v>Lib</v>
      </c>
      <c r="J671" t="str">
        <f>INDEX(products!C:C, MATCH($D:$D, products!$A:$A,0))</f>
        <v>M</v>
      </c>
      <c r="K671" s="6">
        <f>INDEX(products!D:D, MATCH($D:$D, products!$A:$A,0))</f>
        <v>2.5</v>
      </c>
      <c r="L671" s="8">
        <f>INDEX(products!E:E, MATCH($D:$D, products!$A:$A,0))</f>
        <v>33.464999999999996</v>
      </c>
      <c r="M671" s="8">
        <f t="shared" si="20"/>
        <v>66.929999999999993</v>
      </c>
      <c r="N671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71" t="str">
        <f t="shared" si="21"/>
        <v>Medium</v>
      </c>
    </row>
    <row r="672" spans="1:15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INDEX(Table1[Customer Name], MATCH(OrdersData[[#This Row],[Customer ID]], Table1[Customer ID],0))</f>
        <v>Cecil Weatherall</v>
      </c>
      <c r="G672" s="2" t="str">
        <f>IF(INDEX(Table1[Email], MATCH(OrdersData[[#This Row],[Customer ID]], Table1[Customer ID],0))=0,"",INDEX(Table1[Email], MATCH(OrdersData[[#This Row],[Customer ID]], Table1[Customer ID],0)))</f>
        <v>cweatherallim@toplist.cz</v>
      </c>
      <c r="H672" s="2" t="str">
        <f>INDEX(Table1[Country], MATCH(OrdersData[[#This Row],[Customer ID]], Table1[Customer ID],0))</f>
        <v>United States</v>
      </c>
      <c r="I672" t="str">
        <f>INDEX(products!B:B, MATCH($D:$D, products!$A:$A,0))</f>
        <v>Lib</v>
      </c>
      <c r="J672" t="str">
        <f>INDEX(products!C:C, MATCH($D:$D, products!$A:$A,0))</f>
        <v>M</v>
      </c>
      <c r="K672" s="6">
        <f>INDEX(products!D:D, MATCH($D:$D, products!$A:$A,0))</f>
        <v>0.2</v>
      </c>
      <c r="L672" s="8">
        <f>INDEX(products!E:E, MATCH($D:$D, products!$A:$A,0))</f>
        <v>4.3650000000000002</v>
      </c>
      <c r="M672" s="8">
        <f t="shared" si="20"/>
        <v>13.095000000000001</v>
      </c>
      <c r="N672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72" t="str">
        <f t="shared" si="21"/>
        <v>Medium</v>
      </c>
    </row>
    <row r="673" spans="1:15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INDEX(Table1[Customer Name], MATCH(OrdersData[[#This Row],[Customer ID]], Table1[Customer ID],0))</f>
        <v>Gale Heindrick</v>
      </c>
      <c r="G673" s="2" t="str">
        <f>IF(INDEX(Table1[Email], MATCH(OrdersData[[#This Row],[Customer ID]], Table1[Customer ID],0))=0,"",INDEX(Table1[Email], MATCH(OrdersData[[#This Row],[Customer ID]], Table1[Customer ID],0)))</f>
        <v>gheindrickin@usda.gov</v>
      </c>
      <c r="H673" s="2" t="str">
        <f>INDEX(Table1[Country], MATCH(OrdersData[[#This Row],[Customer ID]], Table1[Customer ID],0))</f>
        <v>United States</v>
      </c>
      <c r="I673" t="str">
        <f>INDEX(products!B:B, MATCH($D:$D, products!$A:$A,0))</f>
        <v>Rob</v>
      </c>
      <c r="J673" t="str">
        <f>INDEX(products!C:C, MATCH($D:$D, products!$A:$A,0))</f>
        <v>L</v>
      </c>
      <c r="K673" s="6">
        <f>INDEX(products!D:D, MATCH($D:$D, products!$A:$A,0))</f>
        <v>1</v>
      </c>
      <c r="L673" s="8">
        <f>INDEX(products!E:E, MATCH($D:$D, products!$A:$A,0))</f>
        <v>11.95</v>
      </c>
      <c r="M673" s="8">
        <f t="shared" si="20"/>
        <v>59.75</v>
      </c>
      <c r="N673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673" t="str">
        <f t="shared" si="21"/>
        <v>Light</v>
      </c>
    </row>
    <row r="674" spans="1:15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INDEX(Table1[Customer Name], MATCH(OrdersData[[#This Row],[Customer ID]], Table1[Customer ID],0))</f>
        <v>Layne Imason</v>
      </c>
      <c r="G674" s="2" t="str">
        <f>IF(INDEX(Table1[Email], MATCH(OrdersData[[#This Row],[Customer ID]], Table1[Customer ID],0))=0,"",INDEX(Table1[Email], MATCH(OrdersData[[#This Row],[Customer ID]], Table1[Customer ID],0)))</f>
        <v>limasonio@discuz.net</v>
      </c>
      <c r="H674" s="2" t="str">
        <f>INDEX(Table1[Country], MATCH(OrdersData[[#This Row],[Customer ID]], Table1[Customer ID],0))</f>
        <v>United States</v>
      </c>
      <c r="I674" t="str">
        <f>INDEX(products!B:B, MATCH($D:$D, products!$A:$A,0))</f>
        <v>Lib</v>
      </c>
      <c r="J674" t="str">
        <f>INDEX(products!C:C, MATCH($D:$D, products!$A:$A,0))</f>
        <v>M</v>
      </c>
      <c r="K674" s="6">
        <f>INDEX(products!D:D, MATCH($D:$D, products!$A:$A,0))</f>
        <v>0.5</v>
      </c>
      <c r="L674" s="8">
        <f>INDEX(products!E:E, MATCH($D:$D, products!$A:$A,0))</f>
        <v>8.73</v>
      </c>
      <c r="M674" s="8">
        <f t="shared" si="20"/>
        <v>43.650000000000006</v>
      </c>
      <c r="N674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74" t="str">
        <f t="shared" si="21"/>
        <v>Medium</v>
      </c>
    </row>
    <row r="675" spans="1:15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INDEX(Table1[Customer Name], MATCH(OrdersData[[#This Row],[Customer ID]], Table1[Customer ID],0))</f>
        <v>Hazel Saill</v>
      </c>
      <c r="G675" s="2" t="str">
        <f>IF(INDEX(Table1[Email], MATCH(OrdersData[[#This Row],[Customer ID]], Table1[Customer ID],0))=0,"",INDEX(Table1[Email], MATCH(OrdersData[[#This Row],[Customer ID]], Table1[Customer ID],0)))</f>
        <v>hsaillip@odnoklassniki.ru</v>
      </c>
      <c r="H675" s="2" t="str">
        <f>INDEX(Table1[Country], MATCH(OrdersData[[#This Row],[Customer ID]], Table1[Customer ID],0))</f>
        <v>United States</v>
      </c>
      <c r="I675" t="str">
        <f>INDEX(products!B:B, MATCH($D:$D, products!$A:$A,0))</f>
        <v>Exc</v>
      </c>
      <c r="J675" t="str">
        <f>INDEX(products!C:C, MATCH($D:$D, products!$A:$A,0))</f>
        <v>M</v>
      </c>
      <c r="K675" s="6">
        <f>INDEX(products!D:D, MATCH($D:$D, products!$A:$A,0))</f>
        <v>1</v>
      </c>
      <c r="L675" s="8">
        <f>INDEX(products!E:E, MATCH($D:$D, products!$A:$A,0))</f>
        <v>13.75</v>
      </c>
      <c r="M675" s="8">
        <f t="shared" si="20"/>
        <v>82.5</v>
      </c>
      <c r="N675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675" t="str">
        <f t="shared" si="21"/>
        <v>Medium</v>
      </c>
    </row>
    <row r="676" spans="1:15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INDEX(Table1[Customer Name], MATCH(OrdersData[[#This Row],[Customer ID]], Table1[Customer ID],0))</f>
        <v>Hermann Larvor</v>
      </c>
      <c r="G676" s="2" t="str">
        <f>IF(INDEX(Table1[Email], MATCH(OrdersData[[#This Row],[Customer ID]], Table1[Customer ID],0))=0,"",INDEX(Table1[Email], MATCH(OrdersData[[#This Row],[Customer ID]], Table1[Customer ID],0)))</f>
        <v>hlarvoriq@last.fm</v>
      </c>
      <c r="H676" s="2" t="str">
        <f>INDEX(Table1[Country], MATCH(OrdersData[[#This Row],[Customer ID]], Table1[Customer ID],0))</f>
        <v>United States</v>
      </c>
      <c r="I676" t="str">
        <f>INDEX(products!B:B, MATCH($D:$D, products!$A:$A,0))</f>
        <v>Ara</v>
      </c>
      <c r="J676" t="str">
        <f>INDEX(products!C:C, MATCH($D:$D, products!$A:$A,0))</f>
        <v>L</v>
      </c>
      <c r="K676" s="6">
        <f>INDEX(products!D:D, MATCH($D:$D, products!$A:$A,0))</f>
        <v>2.5</v>
      </c>
      <c r="L676" s="8">
        <f>INDEX(products!E:E, MATCH($D:$D, products!$A:$A,0))</f>
        <v>29.784999999999997</v>
      </c>
      <c r="M676" s="8">
        <f t="shared" si="20"/>
        <v>178.70999999999998</v>
      </c>
      <c r="N676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676" t="str">
        <f t="shared" si="21"/>
        <v>Light</v>
      </c>
    </row>
    <row r="677" spans="1:15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INDEX(Table1[Customer Name], MATCH(OrdersData[[#This Row],[Customer ID]], Table1[Customer ID],0))</f>
        <v>Terri Lyford</v>
      </c>
      <c r="G677" s="2" t="str">
        <f>IF(INDEX(Table1[Email], MATCH(OrdersData[[#This Row],[Customer ID]], Table1[Customer ID],0))=0,"",INDEX(Table1[Email], MATCH(OrdersData[[#This Row],[Customer ID]], Table1[Customer ID],0)))</f>
        <v/>
      </c>
      <c r="H677" s="2" t="str">
        <f>INDEX(Table1[Country], MATCH(OrdersData[[#This Row],[Customer ID]], Table1[Customer ID],0))</f>
        <v>United States</v>
      </c>
      <c r="I677" t="str">
        <f>INDEX(products!B:B, MATCH($D:$D, products!$A:$A,0))</f>
        <v>Lib</v>
      </c>
      <c r="J677" t="str">
        <f>INDEX(products!C:C, MATCH($D:$D, products!$A:$A,0))</f>
        <v>D</v>
      </c>
      <c r="K677" s="6">
        <f>INDEX(products!D:D, MATCH($D:$D, products!$A:$A,0))</f>
        <v>2.5</v>
      </c>
      <c r="L677" s="8">
        <f>INDEX(products!E:E, MATCH($D:$D, products!$A:$A,0))</f>
        <v>29.784999999999997</v>
      </c>
      <c r="M677" s="8">
        <f t="shared" si="20"/>
        <v>119.13999999999999</v>
      </c>
      <c r="N677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77" t="str">
        <f t="shared" si="21"/>
        <v>Dark</v>
      </c>
    </row>
    <row r="678" spans="1:15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INDEX(Table1[Customer Name], MATCH(OrdersData[[#This Row],[Customer ID]], Table1[Customer ID],0))</f>
        <v>Gabey Cogan</v>
      </c>
      <c r="G678" s="2" t="str">
        <f>IF(INDEX(Table1[Email], MATCH(OrdersData[[#This Row],[Customer ID]], Table1[Customer ID],0))=0,"",INDEX(Table1[Email], MATCH(OrdersData[[#This Row],[Customer ID]], Table1[Customer ID],0)))</f>
        <v/>
      </c>
      <c r="H678" s="2" t="str">
        <f>INDEX(Table1[Country], MATCH(OrdersData[[#This Row],[Customer ID]], Table1[Customer ID],0))</f>
        <v>United States</v>
      </c>
      <c r="I678" t="str">
        <f>INDEX(products!B:B, MATCH($D:$D, products!$A:$A,0))</f>
        <v>Lib</v>
      </c>
      <c r="J678" t="str">
        <f>INDEX(products!C:C, MATCH($D:$D, products!$A:$A,0))</f>
        <v>L</v>
      </c>
      <c r="K678" s="6">
        <f>INDEX(products!D:D, MATCH($D:$D, products!$A:$A,0))</f>
        <v>0.5</v>
      </c>
      <c r="L678" s="8">
        <f>INDEX(products!E:E, MATCH($D:$D, products!$A:$A,0))</f>
        <v>9.51</v>
      </c>
      <c r="M678" s="8">
        <f t="shared" si="20"/>
        <v>47.55</v>
      </c>
      <c r="N678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78" t="str">
        <f t="shared" si="21"/>
        <v>Light</v>
      </c>
    </row>
    <row r="679" spans="1:15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INDEX(Table1[Customer Name], MATCH(OrdersData[[#This Row],[Customer ID]], Table1[Customer ID],0))</f>
        <v>Charin Penwarden</v>
      </c>
      <c r="G679" s="2" t="str">
        <f>IF(INDEX(Table1[Email], MATCH(OrdersData[[#This Row],[Customer ID]], Table1[Customer ID],0))=0,"",INDEX(Table1[Email], MATCH(OrdersData[[#This Row],[Customer ID]], Table1[Customer ID],0)))</f>
        <v>cpenwardenit@mlb.com</v>
      </c>
      <c r="H679" s="2" t="str">
        <f>INDEX(Table1[Country], MATCH(OrdersData[[#This Row],[Customer ID]], Table1[Customer ID],0))</f>
        <v>Ireland</v>
      </c>
      <c r="I679" t="str">
        <f>INDEX(products!B:B, MATCH($D:$D, products!$A:$A,0))</f>
        <v>Lib</v>
      </c>
      <c r="J679" t="str">
        <f>INDEX(products!C:C, MATCH($D:$D, products!$A:$A,0))</f>
        <v>M</v>
      </c>
      <c r="K679" s="6">
        <f>INDEX(products!D:D, MATCH($D:$D, products!$A:$A,0))</f>
        <v>0.5</v>
      </c>
      <c r="L679" s="8">
        <f>INDEX(products!E:E, MATCH($D:$D, products!$A:$A,0))</f>
        <v>8.73</v>
      </c>
      <c r="M679" s="8">
        <f t="shared" si="20"/>
        <v>43.650000000000006</v>
      </c>
      <c r="N679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79" t="str">
        <f t="shared" si="21"/>
        <v>Medium</v>
      </c>
    </row>
    <row r="680" spans="1:15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INDEX(Table1[Customer Name], MATCH(OrdersData[[#This Row],[Customer ID]], Table1[Customer ID],0))</f>
        <v>Milty Middis</v>
      </c>
      <c r="G680" s="2" t="str">
        <f>IF(INDEX(Table1[Email], MATCH(OrdersData[[#This Row],[Customer ID]], Table1[Customer ID],0))=0,"",INDEX(Table1[Email], MATCH(OrdersData[[#This Row],[Customer ID]], Table1[Customer ID],0)))</f>
        <v>mmiddisiu@dmoz.org</v>
      </c>
      <c r="H680" s="2" t="str">
        <f>INDEX(Table1[Country], MATCH(OrdersData[[#This Row],[Customer ID]], Table1[Customer ID],0))</f>
        <v>United States</v>
      </c>
      <c r="I680" t="str">
        <f>INDEX(products!B:B, MATCH($D:$D, products!$A:$A,0))</f>
        <v>Ara</v>
      </c>
      <c r="J680" t="str">
        <f>INDEX(products!C:C, MATCH($D:$D, products!$A:$A,0))</f>
        <v>L</v>
      </c>
      <c r="K680" s="6">
        <f>INDEX(products!D:D, MATCH($D:$D, products!$A:$A,0))</f>
        <v>2.5</v>
      </c>
      <c r="L680" s="8">
        <f>INDEX(products!E:E, MATCH($D:$D, products!$A:$A,0))</f>
        <v>29.784999999999997</v>
      </c>
      <c r="M680" s="8">
        <f t="shared" si="20"/>
        <v>178.70999999999998</v>
      </c>
      <c r="N680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680" t="str">
        <f t="shared" si="21"/>
        <v>Light</v>
      </c>
    </row>
    <row r="681" spans="1:15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INDEX(Table1[Customer Name], MATCH(OrdersData[[#This Row],[Customer ID]], Table1[Customer ID],0))</f>
        <v>Adrianne Vairow</v>
      </c>
      <c r="G681" s="2" t="str">
        <f>IF(INDEX(Table1[Email], MATCH(OrdersData[[#This Row],[Customer ID]], Table1[Customer ID],0))=0,"",INDEX(Table1[Email], MATCH(OrdersData[[#This Row],[Customer ID]], Table1[Customer ID],0)))</f>
        <v>avairowiv@studiopress.com</v>
      </c>
      <c r="H681" s="2" t="str">
        <f>INDEX(Table1[Country], MATCH(OrdersData[[#This Row],[Customer ID]], Table1[Customer ID],0))</f>
        <v>United Kingdom</v>
      </c>
      <c r="I681" t="str">
        <f>INDEX(products!B:B, MATCH($D:$D, products!$A:$A,0))</f>
        <v>Rob</v>
      </c>
      <c r="J681" t="str">
        <f>INDEX(products!C:C, MATCH($D:$D, products!$A:$A,0))</f>
        <v>L</v>
      </c>
      <c r="K681" s="6">
        <f>INDEX(products!D:D, MATCH($D:$D, products!$A:$A,0))</f>
        <v>2.5</v>
      </c>
      <c r="L681" s="8">
        <f>INDEX(products!E:E, MATCH($D:$D, products!$A:$A,0))</f>
        <v>27.484999999999996</v>
      </c>
      <c r="M681" s="8">
        <f t="shared" si="20"/>
        <v>27.484999999999996</v>
      </c>
      <c r="N681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681" t="str">
        <f t="shared" si="21"/>
        <v>Light</v>
      </c>
    </row>
    <row r="682" spans="1:15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INDEX(Table1[Customer Name], MATCH(OrdersData[[#This Row],[Customer ID]], Table1[Customer ID],0))</f>
        <v>Anjanette Goldie</v>
      </c>
      <c r="G682" s="2" t="str">
        <f>IF(INDEX(Table1[Email], MATCH(OrdersData[[#This Row],[Customer ID]], Table1[Customer ID],0))=0,"",INDEX(Table1[Email], MATCH(OrdersData[[#This Row],[Customer ID]], Table1[Customer ID],0)))</f>
        <v>agoldieiw@goo.gl</v>
      </c>
      <c r="H682" s="2" t="str">
        <f>INDEX(Table1[Country], MATCH(OrdersData[[#This Row],[Customer ID]], Table1[Customer ID],0))</f>
        <v>United States</v>
      </c>
      <c r="I682" t="str">
        <f>INDEX(products!B:B, MATCH($D:$D, products!$A:$A,0))</f>
        <v>Ara</v>
      </c>
      <c r="J682" t="str">
        <f>INDEX(products!C:C, MATCH($D:$D, products!$A:$A,0))</f>
        <v>M</v>
      </c>
      <c r="K682" s="6">
        <f>INDEX(products!D:D, MATCH($D:$D, products!$A:$A,0))</f>
        <v>1</v>
      </c>
      <c r="L682" s="8">
        <f>INDEX(products!E:E, MATCH($D:$D, products!$A:$A,0))</f>
        <v>11.25</v>
      </c>
      <c r="M682" s="8">
        <f t="shared" si="20"/>
        <v>56.25</v>
      </c>
      <c r="N682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682" t="str">
        <f t="shared" si="21"/>
        <v>Medium</v>
      </c>
    </row>
    <row r="683" spans="1:15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INDEX(Table1[Customer Name], MATCH(OrdersData[[#This Row],[Customer ID]], Table1[Customer ID],0))</f>
        <v>Nicky Ayris</v>
      </c>
      <c r="G683" s="2" t="str">
        <f>IF(INDEX(Table1[Email], MATCH(OrdersData[[#This Row],[Customer ID]], Table1[Customer ID],0))=0,"",INDEX(Table1[Email], MATCH(OrdersData[[#This Row],[Customer ID]], Table1[Customer ID],0)))</f>
        <v>nayrisix@t-online.de</v>
      </c>
      <c r="H683" s="2" t="str">
        <f>INDEX(Table1[Country], MATCH(OrdersData[[#This Row],[Customer ID]], Table1[Customer ID],0))</f>
        <v>United Kingdom</v>
      </c>
      <c r="I683" t="str">
        <f>INDEX(products!B:B, MATCH($D:$D, products!$A:$A,0))</f>
        <v>Lib</v>
      </c>
      <c r="J683" t="str">
        <f>INDEX(products!C:C, MATCH($D:$D, products!$A:$A,0))</f>
        <v>L</v>
      </c>
      <c r="K683" s="6">
        <f>INDEX(products!D:D, MATCH($D:$D, products!$A:$A,0))</f>
        <v>0.2</v>
      </c>
      <c r="L683" s="8">
        <f>INDEX(products!E:E, MATCH($D:$D, products!$A:$A,0))</f>
        <v>4.7549999999999999</v>
      </c>
      <c r="M683" s="8">
        <f t="shared" si="20"/>
        <v>9.51</v>
      </c>
      <c r="N683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83" t="str">
        <f t="shared" si="21"/>
        <v>Light</v>
      </c>
    </row>
    <row r="684" spans="1:15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INDEX(Table1[Customer Name], MATCH(OrdersData[[#This Row],[Customer ID]], Table1[Customer ID],0))</f>
        <v>Laryssa Benediktovich</v>
      </c>
      <c r="G684" s="2" t="str">
        <f>IF(INDEX(Table1[Email], MATCH(OrdersData[[#This Row],[Customer ID]], Table1[Customer ID],0))=0,"",INDEX(Table1[Email], MATCH(OrdersData[[#This Row],[Customer ID]], Table1[Customer ID],0)))</f>
        <v>lbenediktovichiy@wunderground.com</v>
      </c>
      <c r="H684" s="2" t="str">
        <f>INDEX(Table1[Country], MATCH(OrdersData[[#This Row],[Customer ID]], Table1[Customer ID],0))</f>
        <v>United States</v>
      </c>
      <c r="I684" t="str">
        <f>INDEX(products!B:B, MATCH($D:$D, products!$A:$A,0))</f>
        <v>Exc</v>
      </c>
      <c r="J684" t="str">
        <f>INDEX(products!C:C, MATCH($D:$D, products!$A:$A,0))</f>
        <v>M</v>
      </c>
      <c r="K684" s="6">
        <f>INDEX(products!D:D, MATCH($D:$D, products!$A:$A,0))</f>
        <v>0.2</v>
      </c>
      <c r="L684" s="8">
        <f>INDEX(products!E:E, MATCH($D:$D, products!$A:$A,0))</f>
        <v>4.125</v>
      </c>
      <c r="M684" s="8">
        <f t="shared" si="20"/>
        <v>8.25</v>
      </c>
      <c r="N68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684" t="str">
        <f t="shared" si="21"/>
        <v>Medium</v>
      </c>
    </row>
    <row r="685" spans="1:15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INDEX(Table1[Customer Name], MATCH(OrdersData[[#This Row],[Customer ID]], Table1[Customer ID],0))</f>
        <v>Theo Jacobovitz</v>
      </c>
      <c r="G685" s="2" t="str">
        <f>IF(INDEX(Table1[Email], MATCH(OrdersData[[#This Row],[Customer ID]], Table1[Customer ID],0))=0,"",INDEX(Table1[Email], MATCH(OrdersData[[#This Row],[Customer ID]], Table1[Customer ID],0)))</f>
        <v>tjacobovitziz@cbc.ca</v>
      </c>
      <c r="H685" s="2" t="str">
        <f>INDEX(Table1[Country], MATCH(OrdersData[[#This Row],[Customer ID]], Table1[Customer ID],0))</f>
        <v>United States</v>
      </c>
      <c r="I685" t="str">
        <f>INDEX(products!B:B, MATCH($D:$D, products!$A:$A,0))</f>
        <v>Lib</v>
      </c>
      <c r="J685" t="str">
        <f>INDEX(products!C:C, MATCH($D:$D, products!$A:$A,0))</f>
        <v>D</v>
      </c>
      <c r="K685" s="6">
        <f>INDEX(products!D:D, MATCH($D:$D, products!$A:$A,0))</f>
        <v>0.5</v>
      </c>
      <c r="L685" s="8">
        <f>INDEX(products!E:E, MATCH($D:$D, products!$A:$A,0))</f>
        <v>7.77</v>
      </c>
      <c r="M685" s="8">
        <f t="shared" si="20"/>
        <v>46.62</v>
      </c>
      <c r="N685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85" t="str">
        <f t="shared" si="21"/>
        <v>Dark</v>
      </c>
    </row>
    <row r="686" spans="1:15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INDEX(Table1[Customer Name], MATCH(OrdersData[[#This Row],[Customer ID]], Table1[Customer ID],0))</f>
        <v>Becca Ableson</v>
      </c>
      <c r="G686" s="2" t="str">
        <f>IF(INDEX(Table1[Email], MATCH(OrdersData[[#This Row],[Customer ID]], Table1[Customer ID],0))=0,"",INDEX(Table1[Email], MATCH(OrdersData[[#This Row],[Customer ID]], Table1[Customer ID],0)))</f>
        <v/>
      </c>
      <c r="H686" s="2" t="str">
        <f>INDEX(Table1[Country], MATCH(OrdersData[[#This Row],[Customer ID]], Table1[Customer ID],0))</f>
        <v>United States</v>
      </c>
      <c r="I686" t="str">
        <f>INDEX(products!B:B, MATCH($D:$D, products!$A:$A,0))</f>
        <v>Rob</v>
      </c>
      <c r="J686" t="str">
        <f>INDEX(products!C:C, MATCH($D:$D, products!$A:$A,0))</f>
        <v>L</v>
      </c>
      <c r="K686" s="6">
        <f>INDEX(products!D:D, MATCH($D:$D, products!$A:$A,0))</f>
        <v>1</v>
      </c>
      <c r="L686" s="8">
        <f>INDEX(products!E:E, MATCH($D:$D, products!$A:$A,0))</f>
        <v>11.95</v>
      </c>
      <c r="M686" s="8">
        <f t="shared" si="20"/>
        <v>71.699999999999989</v>
      </c>
      <c r="N686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686" t="str">
        <f t="shared" si="21"/>
        <v>Light</v>
      </c>
    </row>
    <row r="687" spans="1:15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INDEX(Table1[Customer Name], MATCH(OrdersData[[#This Row],[Customer ID]], Table1[Customer ID],0))</f>
        <v>Jeno Druitt</v>
      </c>
      <c r="G687" s="2" t="str">
        <f>IF(INDEX(Table1[Email], MATCH(OrdersData[[#This Row],[Customer ID]], Table1[Customer ID],0))=0,"",INDEX(Table1[Email], MATCH(OrdersData[[#This Row],[Customer ID]], Table1[Customer ID],0)))</f>
        <v>jdruittj1@feedburner.com</v>
      </c>
      <c r="H687" s="2" t="str">
        <f>INDEX(Table1[Country], MATCH(OrdersData[[#This Row],[Customer ID]], Table1[Customer ID],0))</f>
        <v>United States</v>
      </c>
      <c r="I687" t="str">
        <f>INDEX(products!B:B, MATCH($D:$D, products!$A:$A,0))</f>
        <v>Lib</v>
      </c>
      <c r="J687" t="str">
        <f>INDEX(products!C:C, MATCH($D:$D, products!$A:$A,0))</f>
        <v>L</v>
      </c>
      <c r="K687" s="6">
        <f>INDEX(products!D:D, MATCH($D:$D, products!$A:$A,0))</f>
        <v>2.5</v>
      </c>
      <c r="L687" s="8">
        <f>INDEX(products!E:E, MATCH($D:$D, products!$A:$A,0))</f>
        <v>36.454999999999998</v>
      </c>
      <c r="M687" s="8">
        <f t="shared" si="20"/>
        <v>72.91</v>
      </c>
      <c r="N687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87" t="str">
        <f t="shared" si="21"/>
        <v>Light</v>
      </c>
    </row>
    <row r="688" spans="1:15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INDEX(Table1[Customer Name], MATCH(OrdersData[[#This Row],[Customer ID]], Table1[Customer ID],0))</f>
        <v>Deonne Shortall</v>
      </c>
      <c r="G688" s="2" t="str">
        <f>IF(INDEX(Table1[Email], MATCH(OrdersData[[#This Row],[Customer ID]], Table1[Customer ID],0))=0,"",INDEX(Table1[Email], MATCH(OrdersData[[#This Row],[Customer ID]], Table1[Customer ID],0)))</f>
        <v>dshortallj2@wikipedia.org</v>
      </c>
      <c r="H688" s="2" t="str">
        <f>INDEX(Table1[Country], MATCH(OrdersData[[#This Row],[Customer ID]], Table1[Customer ID],0))</f>
        <v>United States</v>
      </c>
      <c r="I688" t="str">
        <f>INDEX(products!B:B, MATCH($D:$D, products!$A:$A,0))</f>
        <v>Rob</v>
      </c>
      <c r="J688" t="str">
        <f>INDEX(products!C:C, MATCH($D:$D, products!$A:$A,0))</f>
        <v>D</v>
      </c>
      <c r="K688" s="6">
        <f>INDEX(products!D:D, MATCH($D:$D, products!$A:$A,0))</f>
        <v>0.2</v>
      </c>
      <c r="L688" s="8">
        <f>INDEX(products!E:E, MATCH($D:$D, products!$A:$A,0))</f>
        <v>2.6849999999999996</v>
      </c>
      <c r="M688" s="8">
        <f t="shared" si="20"/>
        <v>8.0549999999999997</v>
      </c>
      <c r="N688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688" t="str">
        <f t="shared" si="21"/>
        <v>Dark</v>
      </c>
    </row>
    <row r="689" spans="1:15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INDEX(Table1[Customer Name], MATCH(OrdersData[[#This Row],[Customer ID]], Table1[Customer ID],0))</f>
        <v>Wilton Cottier</v>
      </c>
      <c r="G689" s="2" t="str">
        <f>IF(INDEX(Table1[Email], MATCH(OrdersData[[#This Row],[Customer ID]], Table1[Customer ID],0))=0,"",INDEX(Table1[Email], MATCH(OrdersData[[#This Row],[Customer ID]], Table1[Customer ID],0)))</f>
        <v>wcottierj3@cafepress.com</v>
      </c>
      <c r="H689" s="2" t="str">
        <f>INDEX(Table1[Country], MATCH(OrdersData[[#This Row],[Customer ID]], Table1[Customer ID],0))</f>
        <v>United States</v>
      </c>
      <c r="I689" t="str">
        <f>INDEX(products!B:B, MATCH($D:$D, products!$A:$A,0))</f>
        <v>Exc</v>
      </c>
      <c r="J689" t="str">
        <f>INDEX(products!C:C, MATCH($D:$D, products!$A:$A,0))</f>
        <v>M</v>
      </c>
      <c r="K689" s="6">
        <f>INDEX(products!D:D, MATCH($D:$D, products!$A:$A,0))</f>
        <v>0.5</v>
      </c>
      <c r="L689" s="8">
        <f>INDEX(products!E:E, MATCH($D:$D, products!$A:$A,0))</f>
        <v>8.25</v>
      </c>
      <c r="M689" s="8">
        <f t="shared" si="20"/>
        <v>16.5</v>
      </c>
      <c r="N689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689" t="str">
        <f t="shared" si="21"/>
        <v>Medium</v>
      </c>
    </row>
    <row r="690" spans="1:15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INDEX(Table1[Customer Name], MATCH(OrdersData[[#This Row],[Customer ID]], Table1[Customer ID],0))</f>
        <v>Kevan Grinsted</v>
      </c>
      <c r="G690" s="2" t="str">
        <f>IF(INDEX(Table1[Email], MATCH(OrdersData[[#This Row],[Customer ID]], Table1[Customer ID],0))=0,"",INDEX(Table1[Email], MATCH(OrdersData[[#This Row],[Customer ID]], Table1[Customer ID],0)))</f>
        <v>kgrinstedj4@google.com.br</v>
      </c>
      <c r="H690" s="2" t="str">
        <f>INDEX(Table1[Country], MATCH(OrdersData[[#This Row],[Customer ID]], Table1[Customer ID],0))</f>
        <v>Ireland</v>
      </c>
      <c r="I690" t="str">
        <f>INDEX(products!B:B, MATCH($D:$D, products!$A:$A,0))</f>
        <v>Ara</v>
      </c>
      <c r="J690" t="str">
        <f>INDEX(products!C:C, MATCH($D:$D, products!$A:$A,0))</f>
        <v>L</v>
      </c>
      <c r="K690" s="6">
        <f>INDEX(products!D:D, MATCH($D:$D, products!$A:$A,0))</f>
        <v>1</v>
      </c>
      <c r="L690" s="8">
        <f>INDEX(products!E:E, MATCH($D:$D, products!$A:$A,0))</f>
        <v>12.95</v>
      </c>
      <c r="M690" s="8">
        <f t="shared" si="20"/>
        <v>64.75</v>
      </c>
      <c r="N690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690" t="str">
        <f t="shared" si="21"/>
        <v>Light</v>
      </c>
    </row>
    <row r="691" spans="1:15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INDEX(Table1[Customer Name], MATCH(OrdersData[[#This Row],[Customer ID]], Table1[Customer ID],0))</f>
        <v>Dionne Skyner</v>
      </c>
      <c r="G691" s="2" t="str">
        <f>IF(INDEX(Table1[Email], MATCH(OrdersData[[#This Row],[Customer ID]], Table1[Customer ID],0))=0,"",INDEX(Table1[Email], MATCH(OrdersData[[#This Row],[Customer ID]], Table1[Customer ID],0)))</f>
        <v>dskynerj5@hubpages.com</v>
      </c>
      <c r="H691" s="2" t="str">
        <f>INDEX(Table1[Country], MATCH(OrdersData[[#This Row],[Customer ID]], Table1[Customer ID],0))</f>
        <v>United States</v>
      </c>
      <c r="I691" t="str">
        <f>INDEX(products!B:B, MATCH($D:$D, products!$A:$A,0))</f>
        <v>Ara</v>
      </c>
      <c r="J691" t="str">
        <f>INDEX(products!C:C, MATCH($D:$D, products!$A:$A,0))</f>
        <v>M</v>
      </c>
      <c r="K691" s="6">
        <f>INDEX(products!D:D, MATCH($D:$D, products!$A:$A,0))</f>
        <v>0.5</v>
      </c>
      <c r="L691" s="8">
        <f>INDEX(products!E:E, MATCH($D:$D, products!$A:$A,0))</f>
        <v>6.75</v>
      </c>
      <c r="M691" s="8">
        <f t="shared" si="20"/>
        <v>33.75</v>
      </c>
      <c r="N691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691" t="str">
        <f t="shared" si="21"/>
        <v>Medium</v>
      </c>
    </row>
    <row r="692" spans="1:15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INDEX(Table1[Customer Name], MATCH(OrdersData[[#This Row],[Customer ID]], Table1[Customer ID],0))</f>
        <v>Francesco Dressel</v>
      </c>
      <c r="G692" s="2" t="str">
        <f>IF(INDEX(Table1[Email], MATCH(OrdersData[[#This Row],[Customer ID]], Table1[Customer ID],0))=0,"",INDEX(Table1[Email], MATCH(OrdersData[[#This Row],[Customer ID]], Table1[Customer ID],0)))</f>
        <v/>
      </c>
      <c r="H692" s="2" t="str">
        <f>INDEX(Table1[Country], MATCH(OrdersData[[#This Row],[Customer ID]], Table1[Customer ID],0))</f>
        <v>United States</v>
      </c>
      <c r="I692" t="str">
        <f>INDEX(products!B:B, MATCH($D:$D, products!$A:$A,0))</f>
        <v>Lib</v>
      </c>
      <c r="J692" t="str">
        <f>INDEX(products!C:C, MATCH($D:$D, products!$A:$A,0))</f>
        <v>D</v>
      </c>
      <c r="K692" s="6">
        <f>INDEX(products!D:D, MATCH($D:$D, products!$A:$A,0))</f>
        <v>2.5</v>
      </c>
      <c r="L692" s="8">
        <f>INDEX(products!E:E, MATCH($D:$D, products!$A:$A,0))</f>
        <v>29.784999999999997</v>
      </c>
      <c r="M692" s="8">
        <f t="shared" si="20"/>
        <v>178.70999999999998</v>
      </c>
      <c r="N692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92" t="str">
        <f t="shared" si="21"/>
        <v>Dark</v>
      </c>
    </row>
    <row r="693" spans="1:15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INDEX(Table1[Customer Name], MATCH(OrdersData[[#This Row],[Customer ID]], Table1[Customer ID],0))</f>
        <v>Jimmy Dymoke</v>
      </c>
      <c r="G693" s="2" t="str">
        <f>IF(INDEX(Table1[Email], MATCH(OrdersData[[#This Row],[Customer ID]], Table1[Customer ID],0))=0,"",INDEX(Table1[Email], MATCH(OrdersData[[#This Row],[Customer ID]], Table1[Customer ID],0)))</f>
        <v>jdymokeje@prnewswire.com</v>
      </c>
      <c r="H693" s="2" t="str">
        <f>INDEX(Table1[Country], MATCH(OrdersData[[#This Row],[Customer ID]], Table1[Customer ID],0))</f>
        <v>Ireland</v>
      </c>
      <c r="I693" t="str">
        <f>INDEX(products!B:B, MATCH($D:$D, products!$A:$A,0))</f>
        <v>Ara</v>
      </c>
      <c r="J693" t="str">
        <f>INDEX(products!C:C, MATCH($D:$D, products!$A:$A,0))</f>
        <v>M</v>
      </c>
      <c r="K693" s="6">
        <f>INDEX(products!D:D, MATCH($D:$D, products!$A:$A,0))</f>
        <v>1</v>
      </c>
      <c r="L693" s="8">
        <f>INDEX(products!E:E, MATCH($D:$D, products!$A:$A,0))</f>
        <v>11.25</v>
      </c>
      <c r="M693" s="8">
        <f t="shared" si="20"/>
        <v>22.5</v>
      </c>
      <c r="N693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693" t="str">
        <f t="shared" si="21"/>
        <v>Medium</v>
      </c>
    </row>
    <row r="694" spans="1:15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INDEX(Table1[Customer Name], MATCH(OrdersData[[#This Row],[Customer ID]], Table1[Customer ID],0))</f>
        <v>Ambrosio Weinmann</v>
      </c>
      <c r="G694" s="2" t="str">
        <f>IF(INDEX(Table1[Email], MATCH(OrdersData[[#This Row],[Customer ID]], Table1[Customer ID],0))=0,"",INDEX(Table1[Email], MATCH(OrdersData[[#This Row],[Customer ID]], Table1[Customer ID],0)))</f>
        <v>aweinmannj8@shinystat.com</v>
      </c>
      <c r="H694" s="2" t="str">
        <f>INDEX(Table1[Country], MATCH(OrdersData[[#This Row],[Customer ID]], Table1[Customer ID],0))</f>
        <v>United States</v>
      </c>
      <c r="I694" t="str">
        <f>INDEX(products!B:B, MATCH($D:$D, products!$A:$A,0))</f>
        <v>Lib</v>
      </c>
      <c r="J694" t="str">
        <f>INDEX(products!C:C, MATCH($D:$D, products!$A:$A,0))</f>
        <v>D</v>
      </c>
      <c r="K694" s="6">
        <f>INDEX(products!D:D, MATCH($D:$D, products!$A:$A,0))</f>
        <v>1</v>
      </c>
      <c r="L694" s="8">
        <f>INDEX(products!E:E, MATCH($D:$D, products!$A:$A,0))</f>
        <v>12.95</v>
      </c>
      <c r="M694" s="8">
        <f t="shared" si="20"/>
        <v>12.95</v>
      </c>
      <c r="N694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94" t="str">
        <f t="shared" si="21"/>
        <v>Dark</v>
      </c>
    </row>
    <row r="695" spans="1:15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INDEX(Table1[Customer Name], MATCH(OrdersData[[#This Row],[Customer ID]], Table1[Customer ID],0))</f>
        <v>Elden Andriessen</v>
      </c>
      <c r="G695" s="2" t="str">
        <f>IF(INDEX(Table1[Email], MATCH(OrdersData[[#This Row],[Customer ID]], Table1[Customer ID],0))=0,"",INDEX(Table1[Email], MATCH(OrdersData[[#This Row],[Customer ID]], Table1[Customer ID],0)))</f>
        <v>eandriessenj9@europa.eu</v>
      </c>
      <c r="H695" s="2" t="str">
        <f>INDEX(Table1[Country], MATCH(OrdersData[[#This Row],[Customer ID]], Table1[Customer ID],0))</f>
        <v>United States</v>
      </c>
      <c r="I695" t="str">
        <f>INDEX(products!B:B, MATCH($D:$D, products!$A:$A,0))</f>
        <v>Ara</v>
      </c>
      <c r="J695" t="str">
        <f>INDEX(products!C:C, MATCH($D:$D, products!$A:$A,0))</f>
        <v>M</v>
      </c>
      <c r="K695" s="6">
        <f>INDEX(products!D:D, MATCH($D:$D, products!$A:$A,0))</f>
        <v>2.5</v>
      </c>
      <c r="L695" s="8">
        <f>INDEX(products!E:E, MATCH($D:$D, products!$A:$A,0))</f>
        <v>25.874999999999996</v>
      </c>
      <c r="M695" s="8">
        <f t="shared" si="20"/>
        <v>51.749999999999993</v>
      </c>
      <c r="N695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695" t="str">
        <f t="shared" si="21"/>
        <v>Medium</v>
      </c>
    </row>
    <row r="696" spans="1:15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INDEX(Table1[Customer Name], MATCH(OrdersData[[#This Row],[Customer ID]], Table1[Customer ID],0))</f>
        <v>Roxie Deaconson</v>
      </c>
      <c r="G696" s="2" t="str">
        <f>IF(INDEX(Table1[Email], MATCH(OrdersData[[#This Row],[Customer ID]], Table1[Customer ID],0))=0,"",INDEX(Table1[Email], MATCH(OrdersData[[#This Row],[Customer ID]], Table1[Customer ID],0)))</f>
        <v>rdeaconsonja@archive.org</v>
      </c>
      <c r="H696" s="2" t="str">
        <f>INDEX(Table1[Country], MATCH(OrdersData[[#This Row],[Customer ID]], Table1[Customer ID],0))</f>
        <v>United States</v>
      </c>
      <c r="I696" t="str">
        <f>INDEX(products!B:B, MATCH($D:$D, products!$A:$A,0))</f>
        <v>Exc</v>
      </c>
      <c r="J696" t="str">
        <f>INDEX(products!C:C, MATCH($D:$D, products!$A:$A,0))</f>
        <v>D</v>
      </c>
      <c r="K696" s="6">
        <f>INDEX(products!D:D, MATCH($D:$D, products!$A:$A,0))</f>
        <v>0.5</v>
      </c>
      <c r="L696" s="8">
        <f>INDEX(products!E:E, MATCH($D:$D, products!$A:$A,0))</f>
        <v>7.29</v>
      </c>
      <c r="M696" s="8">
        <f t="shared" si="20"/>
        <v>36.450000000000003</v>
      </c>
      <c r="N696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696" t="str">
        <f t="shared" si="21"/>
        <v>Dark</v>
      </c>
    </row>
    <row r="697" spans="1:15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INDEX(Table1[Customer Name], MATCH(OrdersData[[#This Row],[Customer ID]], Table1[Customer ID],0))</f>
        <v>Davida Caro</v>
      </c>
      <c r="G697" s="2" t="str">
        <f>IF(INDEX(Table1[Email], MATCH(OrdersData[[#This Row],[Customer ID]], Table1[Customer ID],0))=0,"",INDEX(Table1[Email], MATCH(OrdersData[[#This Row],[Customer ID]], Table1[Customer ID],0)))</f>
        <v>dcarojb@twitter.com</v>
      </c>
      <c r="H697" s="2" t="str">
        <f>INDEX(Table1[Country], MATCH(OrdersData[[#This Row],[Customer ID]], Table1[Customer ID],0))</f>
        <v>United States</v>
      </c>
      <c r="I697" t="str">
        <f>INDEX(products!B:B, MATCH($D:$D, products!$A:$A,0))</f>
        <v>Lib</v>
      </c>
      <c r="J697" t="str">
        <f>INDEX(products!C:C, MATCH($D:$D, products!$A:$A,0))</f>
        <v>L</v>
      </c>
      <c r="K697" s="6">
        <f>INDEX(products!D:D, MATCH($D:$D, products!$A:$A,0))</f>
        <v>2.5</v>
      </c>
      <c r="L697" s="8">
        <f>INDEX(products!E:E, MATCH($D:$D, products!$A:$A,0))</f>
        <v>36.454999999999998</v>
      </c>
      <c r="M697" s="8">
        <f t="shared" si="20"/>
        <v>182.27499999999998</v>
      </c>
      <c r="N697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97" t="str">
        <f t="shared" si="21"/>
        <v>Light</v>
      </c>
    </row>
    <row r="698" spans="1:15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INDEX(Table1[Customer Name], MATCH(OrdersData[[#This Row],[Customer ID]], Table1[Customer ID],0))</f>
        <v>Johna Bluck</v>
      </c>
      <c r="G698" s="2" t="str">
        <f>IF(INDEX(Table1[Email], MATCH(OrdersData[[#This Row],[Customer ID]], Table1[Customer ID],0))=0,"",INDEX(Table1[Email], MATCH(OrdersData[[#This Row],[Customer ID]], Table1[Customer ID],0)))</f>
        <v>jbluckjc@imageshack.us</v>
      </c>
      <c r="H698" s="2" t="str">
        <f>INDEX(Table1[Country], MATCH(OrdersData[[#This Row],[Customer ID]], Table1[Customer ID],0))</f>
        <v>United States</v>
      </c>
      <c r="I698" t="str">
        <f>INDEX(products!B:B, MATCH($D:$D, products!$A:$A,0))</f>
        <v>Lib</v>
      </c>
      <c r="J698" t="str">
        <f>INDEX(products!C:C, MATCH($D:$D, products!$A:$A,0))</f>
        <v>D</v>
      </c>
      <c r="K698" s="6">
        <f>INDEX(products!D:D, MATCH($D:$D, products!$A:$A,0))</f>
        <v>0.5</v>
      </c>
      <c r="L698" s="8">
        <f>INDEX(products!E:E, MATCH($D:$D, products!$A:$A,0))</f>
        <v>7.77</v>
      </c>
      <c r="M698" s="8">
        <f t="shared" si="20"/>
        <v>31.08</v>
      </c>
      <c r="N698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698" t="str">
        <f t="shared" si="21"/>
        <v>Dark</v>
      </c>
    </row>
    <row r="699" spans="1:15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INDEX(Table1[Customer Name], MATCH(OrdersData[[#This Row],[Customer ID]], Table1[Customer ID],0))</f>
        <v>Myrle Dearden</v>
      </c>
      <c r="G699" s="2" t="str">
        <f>IF(INDEX(Table1[Email], MATCH(OrdersData[[#This Row],[Customer ID]], Table1[Customer ID],0))=0,"",INDEX(Table1[Email], MATCH(OrdersData[[#This Row],[Customer ID]], Table1[Customer ID],0)))</f>
        <v/>
      </c>
      <c r="H699" s="2" t="str">
        <f>INDEX(Table1[Country], MATCH(OrdersData[[#This Row],[Customer ID]], Table1[Customer ID],0))</f>
        <v>Ireland</v>
      </c>
      <c r="I699" t="str">
        <f>INDEX(products!B:B, MATCH($D:$D, products!$A:$A,0))</f>
        <v>Ara</v>
      </c>
      <c r="J699" t="str">
        <f>INDEX(products!C:C, MATCH($D:$D, products!$A:$A,0))</f>
        <v>M</v>
      </c>
      <c r="K699" s="6">
        <f>INDEX(products!D:D, MATCH($D:$D, products!$A:$A,0))</f>
        <v>0.5</v>
      </c>
      <c r="L699" s="8">
        <f>INDEX(products!E:E, MATCH($D:$D, products!$A:$A,0))</f>
        <v>6.75</v>
      </c>
      <c r="M699" s="8">
        <f t="shared" si="20"/>
        <v>20.25</v>
      </c>
      <c r="N699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699" t="str">
        <f t="shared" si="21"/>
        <v>Medium</v>
      </c>
    </row>
    <row r="700" spans="1:15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INDEX(Table1[Customer Name], MATCH(OrdersData[[#This Row],[Customer ID]], Table1[Customer ID],0))</f>
        <v>Jimmy Dymoke</v>
      </c>
      <c r="G700" s="2" t="str">
        <f>IF(INDEX(Table1[Email], MATCH(OrdersData[[#This Row],[Customer ID]], Table1[Customer ID],0))=0,"",INDEX(Table1[Email], MATCH(OrdersData[[#This Row],[Customer ID]], Table1[Customer ID],0)))</f>
        <v>jdymokeje@prnewswire.com</v>
      </c>
      <c r="H700" s="2" t="str">
        <f>INDEX(Table1[Country], MATCH(OrdersData[[#This Row],[Customer ID]], Table1[Customer ID],0))</f>
        <v>Ireland</v>
      </c>
      <c r="I700" t="str">
        <f>INDEX(products!B:B, MATCH($D:$D, products!$A:$A,0))</f>
        <v>Lib</v>
      </c>
      <c r="J700" t="str">
        <f>INDEX(products!C:C, MATCH($D:$D, products!$A:$A,0))</f>
        <v>D</v>
      </c>
      <c r="K700" s="6">
        <f>INDEX(products!D:D, MATCH($D:$D, products!$A:$A,0))</f>
        <v>1</v>
      </c>
      <c r="L700" s="8">
        <f>INDEX(products!E:E, MATCH($D:$D, products!$A:$A,0))</f>
        <v>12.95</v>
      </c>
      <c r="M700" s="8">
        <f t="shared" si="20"/>
        <v>25.9</v>
      </c>
      <c r="N700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700" t="str">
        <f t="shared" si="21"/>
        <v>Dark</v>
      </c>
    </row>
    <row r="701" spans="1:15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INDEX(Table1[Customer Name], MATCH(OrdersData[[#This Row],[Customer ID]], Table1[Customer ID],0))</f>
        <v>Orland Tadman</v>
      </c>
      <c r="G701" s="2" t="str">
        <f>IF(INDEX(Table1[Email], MATCH(OrdersData[[#This Row],[Customer ID]], Table1[Customer ID],0))=0,"",INDEX(Table1[Email], MATCH(OrdersData[[#This Row],[Customer ID]], Table1[Customer ID],0)))</f>
        <v>otadmanjf@ft.com</v>
      </c>
      <c r="H701" s="2" t="str">
        <f>INDEX(Table1[Country], MATCH(OrdersData[[#This Row],[Customer ID]], Table1[Customer ID],0))</f>
        <v>United States</v>
      </c>
      <c r="I701" t="str">
        <f>INDEX(products!B:B, MATCH($D:$D, products!$A:$A,0))</f>
        <v>Ara</v>
      </c>
      <c r="J701" t="str">
        <f>INDEX(products!C:C, MATCH($D:$D, products!$A:$A,0))</f>
        <v>D</v>
      </c>
      <c r="K701" s="6">
        <f>INDEX(products!D:D, MATCH($D:$D, products!$A:$A,0))</f>
        <v>0.5</v>
      </c>
      <c r="L701" s="8">
        <f>INDEX(products!E:E, MATCH($D:$D, products!$A:$A,0))</f>
        <v>5.97</v>
      </c>
      <c r="M701" s="8">
        <f t="shared" si="20"/>
        <v>23.88</v>
      </c>
      <c r="N701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701" t="str">
        <f t="shared" si="21"/>
        <v>Dark</v>
      </c>
    </row>
    <row r="702" spans="1:15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INDEX(Table1[Customer Name], MATCH(OrdersData[[#This Row],[Customer ID]], Table1[Customer ID],0))</f>
        <v>Barrett Gudde</v>
      </c>
      <c r="G702" s="2" t="str">
        <f>IF(INDEX(Table1[Email], MATCH(OrdersData[[#This Row],[Customer ID]], Table1[Customer ID],0))=0,"",INDEX(Table1[Email], MATCH(OrdersData[[#This Row],[Customer ID]], Table1[Customer ID],0)))</f>
        <v>bguddejg@dailymotion.com</v>
      </c>
      <c r="H702" s="2" t="str">
        <f>INDEX(Table1[Country], MATCH(OrdersData[[#This Row],[Customer ID]], Table1[Customer ID],0))</f>
        <v>United States</v>
      </c>
      <c r="I702" t="str">
        <f>INDEX(products!B:B, MATCH($D:$D, products!$A:$A,0))</f>
        <v>Lib</v>
      </c>
      <c r="J702" t="str">
        <f>INDEX(products!C:C, MATCH($D:$D, products!$A:$A,0))</f>
        <v>L</v>
      </c>
      <c r="K702" s="6">
        <f>INDEX(products!D:D, MATCH($D:$D, products!$A:$A,0))</f>
        <v>0.5</v>
      </c>
      <c r="L702" s="8">
        <f>INDEX(products!E:E, MATCH($D:$D, products!$A:$A,0))</f>
        <v>9.51</v>
      </c>
      <c r="M702" s="8">
        <f t="shared" si="20"/>
        <v>19.02</v>
      </c>
      <c r="N702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702" t="str">
        <f t="shared" si="21"/>
        <v>Light</v>
      </c>
    </row>
    <row r="703" spans="1:15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INDEX(Table1[Customer Name], MATCH(OrdersData[[#This Row],[Customer ID]], Table1[Customer ID],0))</f>
        <v>Nathan Sictornes</v>
      </c>
      <c r="G703" s="2" t="str">
        <f>IF(INDEX(Table1[Email], MATCH(OrdersData[[#This Row],[Customer ID]], Table1[Customer ID],0))=0,"",INDEX(Table1[Email], MATCH(OrdersData[[#This Row],[Customer ID]], Table1[Customer ID],0)))</f>
        <v>nsictornesjh@buzzfeed.com</v>
      </c>
      <c r="H703" s="2" t="str">
        <f>INDEX(Table1[Country], MATCH(OrdersData[[#This Row],[Customer ID]], Table1[Customer ID],0))</f>
        <v>Ireland</v>
      </c>
      <c r="I703" t="str">
        <f>INDEX(products!B:B, MATCH($D:$D, products!$A:$A,0))</f>
        <v>Ara</v>
      </c>
      <c r="J703" t="str">
        <f>INDEX(products!C:C, MATCH($D:$D, products!$A:$A,0))</f>
        <v>D</v>
      </c>
      <c r="K703" s="6">
        <f>INDEX(products!D:D, MATCH($D:$D, products!$A:$A,0))</f>
        <v>0.5</v>
      </c>
      <c r="L703" s="8">
        <f>INDEX(products!E:E, MATCH($D:$D, products!$A:$A,0))</f>
        <v>5.97</v>
      </c>
      <c r="M703" s="8">
        <f t="shared" si="20"/>
        <v>29.849999999999998</v>
      </c>
      <c r="N703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703" t="str">
        <f t="shared" si="21"/>
        <v>Dark</v>
      </c>
    </row>
    <row r="704" spans="1:15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INDEX(Table1[Customer Name], MATCH(OrdersData[[#This Row],[Customer ID]], Table1[Customer ID],0))</f>
        <v>Vivyan Dunning</v>
      </c>
      <c r="G704" s="2" t="str">
        <f>IF(INDEX(Table1[Email], MATCH(OrdersData[[#This Row],[Customer ID]], Table1[Customer ID],0))=0,"",INDEX(Table1[Email], MATCH(OrdersData[[#This Row],[Customer ID]], Table1[Customer ID],0)))</f>
        <v>vdunningji@independent.co.uk</v>
      </c>
      <c r="H704" s="2" t="str">
        <f>INDEX(Table1[Country], MATCH(OrdersData[[#This Row],[Customer ID]], Table1[Customer ID],0))</f>
        <v>United States</v>
      </c>
      <c r="I704" t="str">
        <f>INDEX(products!B:B, MATCH($D:$D, products!$A:$A,0))</f>
        <v>Ara</v>
      </c>
      <c r="J704" t="str">
        <f>INDEX(products!C:C, MATCH($D:$D, products!$A:$A,0))</f>
        <v>L</v>
      </c>
      <c r="K704" s="6">
        <f>INDEX(products!D:D, MATCH($D:$D, products!$A:$A,0))</f>
        <v>0.5</v>
      </c>
      <c r="L704" s="8">
        <f>INDEX(products!E:E, MATCH($D:$D, products!$A:$A,0))</f>
        <v>7.77</v>
      </c>
      <c r="M704" s="8">
        <f t="shared" si="20"/>
        <v>7.77</v>
      </c>
      <c r="N704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704" t="str">
        <f t="shared" si="21"/>
        <v>Light</v>
      </c>
    </row>
    <row r="705" spans="1:15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INDEX(Table1[Customer Name], MATCH(OrdersData[[#This Row],[Customer ID]], Table1[Customer ID],0))</f>
        <v>Doralin Baison</v>
      </c>
      <c r="G705" s="2" t="str">
        <f>IF(INDEX(Table1[Email], MATCH(OrdersData[[#This Row],[Customer ID]], Table1[Customer ID],0))=0,"",INDEX(Table1[Email], MATCH(OrdersData[[#This Row],[Customer ID]], Table1[Customer ID],0)))</f>
        <v/>
      </c>
      <c r="H705" s="2" t="str">
        <f>INDEX(Table1[Country], MATCH(OrdersData[[#This Row],[Customer ID]], Table1[Customer ID],0))</f>
        <v>Ireland</v>
      </c>
      <c r="I705" t="str">
        <f>INDEX(products!B:B, MATCH($D:$D, products!$A:$A,0))</f>
        <v>Lib</v>
      </c>
      <c r="J705" t="str">
        <f>INDEX(products!C:C, MATCH($D:$D, products!$A:$A,0))</f>
        <v>D</v>
      </c>
      <c r="K705" s="6">
        <f>INDEX(products!D:D, MATCH($D:$D, products!$A:$A,0))</f>
        <v>2.5</v>
      </c>
      <c r="L705" s="8">
        <f>INDEX(products!E:E, MATCH($D:$D, products!$A:$A,0))</f>
        <v>29.784999999999997</v>
      </c>
      <c r="M705" s="8">
        <f t="shared" si="20"/>
        <v>119.13999999999999</v>
      </c>
      <c r="N705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705" t="str">
        <f t="shared" si="21"/>
        <v>Dark</v>
      </c>
    </row>
    <row r="706" spans="1:15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INDEX(Table1[Customer Name], MATCH(OrdersData[[#This Row],[Customer ID]], Table1[Customer ID],0))</f>
        <v>Josefina Ferens</v>
      </c>
      <c r="G706" s="2" t="str">
        <f>IF(INDEX(Table1[Email], MATCH(OrdersData[[#This Row],[Customer ID]], Table1[Customer ID],0))=0,"",INDEX(Table1[Email], MATCH(OrdersData[[#This Row],[Customer ID]], Table1[Customer ID],0)))</f>
        <v/>
      </c>
      <c r="H706" s="2" t="str">
        <f>INDEX(Table1[Country], MATCH(OrdersData[[#This Row],[Customer ID]], Table1[Customer ID],0))</f>
        <v>United States</v>
      </c>
      <c r="I706" t="str">
        <f>INDEX(products!B:B, MATCH($D:$D, products!$A:$A,0))</f>
        <v>Exc</v>
      </c>
      <c r="J706" t="str">
        <f>INDEX(products!C:C, MATCH($D:$D, products!$A:$A,0))</f>
        <v>D</v>
      </c>
      <c r="K706" s="6">
        <f>INDEX(products!D:D, MATCH($D:$D, products!$A:$A,0))</f>
        <v>0.2</v>
      </c>
      <c r="L706" s="8">
        <f>INDEX(products!E:E, MATCH($D:$D, products!$A:$A,0))</f>
        <v>3.645</v>
      </c>
      <c r="M706" s="8">
        <f t="shared" ref="M706:M769" si="22">L:L*E:E</f>
        <v>21.87</v>
      </c>
      <c r="N706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706" t="str">
        <f t="shared" ref="O706:O769" si="23">IF(J:J="M","Medium",IF(J:J="L","Light",IF(J:J="D","Dark","")))</f>
        <v>Dark</v>
      </c>
    </row>
    <row r="707" spans="1:15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INDEX(Table1[Customer Name], MATCH(OrdersData[[#This Row],[Customer ID]], Table1[Customer ID],0))</f>
        <v>Shelley Gehring</v>
      </c>
      <c r="G707" s="2" t="str">
        <f>IF(INDEX(Table1[Email], MATCH(OrdersData[[#This Row],[Customer ID]], Table1[Customer ID],0))=0,"",INDEX(Table1[Email], MATCH(OrdersData[[#This Row],[Customer ID]], Table1[Customer ID],0)))</f>
        <v>sgehringjl@gnu.org</v>
      </c>
      <c r="H707" s="2" t="str">
        <f>INDEX(Table1[Country], MATCH(OrdersData[[#This Row],[Customer ID]], Table1[Customer ID],0))</f>
        <v>United States</v>
      </c>
      <c r="I707" t="str">
        <f>INDEX(products!B:B, MATCH($D:$D, products!$A:$A,0))</f>
        <v>Exc</v>
      </c>
      <c r="J707" t="str">
        <f>INDEX(products!C:C, MATCH($D:$D, products!$A:$A,0))</f>
        <v>L</v>
      </c>
      <c r="K707" s="6">
        <f>INDEX(products!D:D, MATCH($D:$D, products!$A:$A,0))</f>
        <v>0.5</v>
      </c>
      <c r="L707" s="8">
        <f>INDEX(products!E:E, MATCH($D:$D, products!$A:$A,0))</f>
        <v>8.91</v>
      </c>
      <c r="M707" s="8">
        <f t="shared" si="22"/>
        <v>17.82</v>
      </c>
      <c r="N707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707" t="str">
        <f t="shared" si="23"/>
        <v>Light</v>
      </c>
    </row>
    <row r="708" spans="1:15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INDEX(Table1[Customer Name], MATCH(OrdersData[[#This Row],[Customer ID]], Table1[Customer ID],0))</f>
        <v>Barrie Fallowes</v>
      </c>
      <c r="G708" s="2" t="str">
        <f>IF(INDEX(Table1[Email], MATCH(OrdersData[[#This Row],[Customer ID]], Table1[Customer ID],0))=0,"",INDEX(Table1[Email], MATCH(OrdersData[[#This Row],[Customer ID]], Table1[Customer ID],0)))</f>
        <v>bfallowesjm@purevolume.com</v>
      </c>
      <c r="H708" s="2" t="str">
        <f>INDEX(Table1[Country], MATCH(OrdersData[[#This Row],[Customer ID]], Table1[Customer ID],0))</f>
        <v>United States</v>
      </c>
      <c r="I708" t="str">
        <f>INDEX(products!B:B, MATCH($D:$D, products!$A:$A,0))</f>
        <v>Exc</v>
      </c>
      <c r="J708" t="str">
        <f>INDEX(products!C:C, MATCH($D:$D, products!$A:$A,0))</f>
        <v>M</v>
      </c>
      <c r="K708" s="6">
        <f>INDEX(products!D:D, MATCH($D:$D, products!$A:$A,0))</f>
        <v>0.2</v>
      </c>
      <c r="L708" s="8">
        <f>INDEX(products!E:E, MATCH($D:$D, products!$A:$A,0))</f>
        <v>4.125</v>
      </c>
      <c r="M708" s="8">
        <f t="shared" si="22"/>
        <v>12.375</v>
      </c>
      <c r="N708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708" t="str">
        <f t="shared" si="23"/>
        <v>Medium</v>
      </c>
    </row>
    <row r="709" spans="1:15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INDEX(Table1[Customer Name], MATCH(OrdersData[[#This Row],[Customer ID]], Table1[Customer ID],0))</f>
        <v>Nicolas Aiton</v>
      </c>
      <c r="G709" s="2" t="str">
        <f>IF(INDEX(Table1[Email], MATCH(OrdersData[[#This Row],[Customer ID]], Table1[Customer ID],0))=0,"",INDEX(Table1[Email], MATCH(OrdersData[[#This Row],[Customer ID]], Table1[Customer ID],0)))</f>
        <v/>
      </c>
      <c r="H709" s="2" t="str">
        <f>INDEX(Table1[Country], MATCH(OrdersData[[#This Row],[Customer ID]], Table1[Customer ID],0))</f>
        <v>Ireland</v>
      </c>
      <c r="I709" t="str">
        <f>INDEX(products!B:B, MATCH($D:$D, products!$A:$A,0))</f>
        <v>Lib</v>
      </c>
      <c r="J709" t="str">
        <f>INDEX(products!C:C, MATCH($D:$D, products!$A:$A,0))</f>
        <v>D</v>
      </c>
      <c r="K709" s="6">
        <f>INDEX(products!D:D, MATCH($D:$D, products!$A:$A,0))</f>
        <v>1</v>
      </c>
      <c r="L709" s="8">
        <f>INDEX(products!E:E, MATCH($D:$D, products!$A:$A,0))</f>
        <v>12.95</v>
      </c>
      <c r="M709" s="8">
        <f t="shared" si="22"/>
        <v>25.9</v>
      </c>
      <c r="N709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709" t="str">
        <f t="shared" si="23"/>
        <v>Dark</v>
      </c>
    </row>
    <row r="710" spans="1:15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INDEX(Table1[Customer Name], MATCH(OrdersData[[#This Row],[Customer ID]], Table1[Customer ID],0))</f>
        <v>Shelli De Banke</v>
      </c>
      <c r="G710" s="2" t="str">
        <f>IF(INDEX(Table1[Email], MATCH(OrdersData[[#This Row],[Customer ID]], Table1[Customer ID],0))=0,"",INDEX(Table1[Email], MATCH(OrdersData[[#This Row],[Customer ID]], Table1[Customer ID],0)))</f>
        <v>sdejo@newsvine.com</v>
      </c>
      <c r="H710" s="2" t="str">
        <f>INDEX(Table1[Country], MATCH(OrdersData[[#This Row],[Customer ID]], Table1[Customer ID],0))</f>
        <v>United States</v>
      </c>
      <c r="I710" t="str">
        <f>INDEX(products!B:B, MATCH($D:$D, products!$A:$A,0))</f>
        <v>Ara</v>
      </c>
      <c r="J710" t="str">
        <f>INDEX(products!C:C, MATCH($D:$D, products!$A:$A,0))</f>
        <v>M</v>
      </c>
      <c r="K710" s="6">
        <f>INDEX(products!D:D, MATCH($D:$D, products!$A:$A,0))</f>
        <v>0.5</v>
      </c>
      <c r="L710" s="8">
        <f>INDEX(products!E:E, MATCH($D:$D, products!$A:$A,0))</f>
        <v>6.75</v>
      </c>
      <c r="M710" s="8">
        <f t="shared" si="22"/>
        <v>13.5</v>
      </c>
      <c r="N710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710" t="str">
        <f t="shared" si="23"/>
        <v>Medium</v>
      </c>
    </row>
    <row r="711" spans="1:15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INDEX(Table1[Customer Name], MATCH(OrdersData[[#This Row],[Customer ID]], Table1[Customer ID],0))</f>
        <v>Lyell Murch</v>
      </c>
      <c r="G711" s="2" t="str">
        <f>IF(INDEX(Table1[Email], MATCH(OrdersData[[#This Row],[Customer ID]], Table1[Customer ID],0))=0,"",INDEX(Table1[Email], MATCH(OrdersData[[#This Row],[Customer ID]], Table1[Customer ID],0)))</f>
        <v/>
      </c>
      <c r="H711" s="2" t="str">
        <f>INDEX(Table1[Country], MATCH(OrdersData[[#This Row],[Customer ID]], Table1[Customer ID],0))</f>
        <v>United States</v>
      </c>
      <c r="I711" t="str">
        <f>INDEX(products!B:B, MATCH($D:$D, products!$A:$A,0))</f>
        <v>Exc</v>
      </c>
      <c r="J711" t="str">
        <f>INDEX(products!C:C, MATCH($D:$D, products!$A:$A,0))</f>
        <v>L</v>
      </c>
      <c r="K711" s="6">
        <f>INDEX(products!D:D, MATCH($D:$D, products!$A:$A,0))</f>
        <v>0.5</v>
      </c>
      <c r="L711" s="8">
        <f>INDEX(products!E:E, MATCH($D:$D, products!$A:$A,0))</f>
        <v>8.91</v>
      </c>
      <c r="M711" s="8">
        <f t="shared" si="22"/>
        <v>17.82</v>
      </c>
      <c r="N711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711" t="str">
        <f t="shared" si="23"/>
        <v>Light</v>
      </c>
    </row>
    <row r="712" spans="1:15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INDEX(Table1[Customer Name], MATCH(OrdersData[[#This Row],[Customer ID]], Table1[Customer ID],0))</f>
        <v>Stearne Count</v>
      </c>
      <c r="G712" s="2" t="str">
        <f>IF(INDEX(Table1[Email], MATCH(OrdersData[[#This Row],[Customer ID]], Table1[Customer ID],0))=0,"",INDEX(Table1[Email], MATCH(OrdersData[[#This Row],[Customer ID]], Table1[Customer ID],0)))</f>
        <v>scountjq@nba.com</v>
      </c>
      <c r="H712" s="2" t="str">
        <f>INDEX(Table1[Country], MATCH(OrdersData[[#This Row],[Customer ID]], Table1[Customer ID],0))</f>
        <v>United States</v>
      </c>
      <c r="I712" t="str">
        <f>INDEX(products!B:B, MATCH($D:$D, products!$A:$A,0))</f>
        <v>Exc</v>
      </c>
      <c r="J712" t="str">
        <f>INDEX(products!C:C, MATCH($D:$D, products!$A:$A,0))</f>
        <v>M</v>
      </c>
      <c r="K712" s="6">
        <f>INDEX(products!D:D, MATCH($D:$D, products!$A:$A,0))</f>
        <v>0.5</v>
      </c>
      <c r="L712" s="8">
        <f>INDEX(products!E:E, MATCH($D:$D, products!$A:$A,0))</f>
        <v>8.25</v>
      </c>
      <c r="M712" s="8">
        <f t="shared" si="22"/>
        <v>24.75</v>
      </c>
      <c r="N712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712" t="str">
        <f t="shared" si="23"/>
        <v>Medium</v>
      </c>
    </row>
    <row r="713" spans="1:15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INDEX(Table1[Customer Name], MATCH(OrdersData[[#This Row],[Customer ID]], Table1[Customer ID],0))</f>
        <v>Selia Ragles</v>
      </c>
      <c r="G713" s="2" t="str">
        <f>IF(INDEX(Table1[Email], MATCH(OrdersData[[#This Row],[Customer ID]], Table1[Customer ID],0))=0,"",INDEX(Table1[Email], MATCH(OrdersData[[#This Row],[Customer ID]], Table1[Customer ID],0)))</f>
        <v>sraglesjr@blogtalkradio.com</v>
      </c>
      <c r="H713" s="2" t="str">
        <f>INDEX(Table1[Country], MATCH(OrdersData[[#This Row],[Customer ID]], Table1[Customer ID],0))</f>
        <v>United States</v>
      </c>
      <c r="I713" t="str">
        <f>INDEX(products!B:B, MATCH($D:$D, products!$A:$A,0))</f>
        <v>Rob</v>
      </c>
      <c r="J713" t="str">
        <f>INDEX(products!C:C, MATCH($D:$D, products!$A:$A,0))</f>
        <v>M</v>
      </c>
      <c r="K713" s="6">
        <f>INDEX(products!D:D, MATCH($D:$D, products!$A:$A,0))</f>
        <v>0.2</v>
      </c>
      <c r="L713" s="8">
        <f>INDEX(products!E:E, MATCH($D:$D, products!$A:$A,0))</f>
        <v>2.9849999999999999</v>
      </c>
      <c r="M713" s="8">
        <f t="shared" si="22"/>
        <v>17.91</v>
      </c>
      <c r="N713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713" t="str">
        <f t="shared" si="23"/>
        <v>Medium</v>
      </c>
    </row>
    <row r="714" spans="1:15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INDEX(Table1[Customer Name], MATCH(OrdersData[[#This Row],[Customer ID]], Table1[Customer ID],0))</f>
        <v>Silas Deehan</v>
      </c>
      <c r="G714" s="2" t="str">
        <f>IF(INDEX(Table1[Email], MATCH(OrdersData[[#This Row],[Customer ID]], Table1[Customer ID],0))=0,"",INDEX(Table1[Email], MATCH(OrdersData[[#This Row],[Customer ID]], Table1[Customer ID],0)))</f>
        <v/>
      </c>
      <c r="H714" s="2" t="str">
        <f>INDEX(Table1[Country], MATCH(OrdersData[[#This Row],[Customer ID]], Table1[Customer ID],0))</f>
        <v>United Kingdom</v>
      </c>
      <c r="I714" t="str">
        <f>INDEX(products!B:B, MATCH($D:$D, products!$A:$A,0))</f>
        <v>Exc</v>
      </c>
      <c r="J714" t="str">
        <f>INDEX(products!C:C, MATCH($D:$D, products!$A:$A,0))</f>
        <v>M</v>
      </c>
      <c r="K714" s="6">
        <f>INDEX(products!D:D, MATCH($D:$D, products!$A:$A,0))</f>
        <v>0.5</v>
      </c>
      <c r="L714" s="8">
        <f>INDEX(products!E:E, MATCH($D:$D, products!$A:$A,0))</f>
        <v>8.25</v>
      </c>
      <c r="M714" s="8">
        <f t="shared" si="22"/>
        <v>16.5</v>
      </c>
      <c r="N71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714" t="str">
        <f t="shared" si="23"/>
        <v>Medium</v>
      </c>
    </row>
    <row r="715" spans="1:15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INDEX(Table1[Customer Name], MATCH(OrdersData[[#This Row],[Customer ID]], Table1[Customer ID],0))</f>
        <v>Sacha Bruun</v>
      </c>
      <c r="G715" s="2" t="str">
        <f>IF(INDEX(Table1[Email], MATCH(OrdersData[[#This Row],[Customer ID]], Table1[Customer ID],0))=0,"",INDEX(Table1[Email], MATCH(OrdersData[[#This Row],[Customer ID]], Table1[Customer ID],0)))</f>
        <v>sbruunjt@blogtalkradio.com</v>
      </c>
      <c r="H715" s="2" t="str">
        <f>INDEX(Table1[Country], MATCH(OrdersData[[#This Row],[Customer ID]], Table1[Customer ID],0))</f>
        <v>United States</v>
      </c>
      <c r="I715" t="str">
        <f>INDEX(products!B:B, MATCH($D:$D, products!$A:$A,0))</f>
        <v>Rob</v>
      </c>
      <c r="J715" t="str">
        <f>INDEX(products!C:C, MATCH($D:$D, products!$A:$A,0))</f>
        <v>M</v>
      </c>
      <c r="K715" s="6">
        <f>INDEX(products!D:D, MATCH($D:$D, products!$A:$A,0))</f>
        <v>0.2</v>
      </c>
      <c r="L715" s="8">
        <f>INDEX(products!E:E, MATCH($D:$D, products!$A:$A,0))</f>
        <v>2.9849999999999999</v>
      </c>
      <c r="M715" s="8">
        <f t="shared" si="22"/>
        <v>2.9849999999999999</v>
      </c>
      <c r="N715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715" t="str">
        <f t="shared" si="23"/>
        <v>Medium</v>
      </c>
    </row>
    <row r="716" spans="1:15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INDEX(Table1[Customer Name], MATCH(OrdersData[[#This Row],[Customer ID]], Table1[Customer ID],0))</f>
        <v>Alon Pllu</v>
      </c>
      <c r="G716" s="2" t="str">
        <f>IF(INDEX(Table1[Email], MATCH(OrdersData[[#This Row],[Customer ID]], Table1[Customer ID],0))=0,"",INDEX(Table1[Email], MATCH(OrdersData[[#This Row],[Customer ID]], Table1[Customer ID],0)))</f>
        <v>aplluju@dagondesign.com</v>
      </c>
      <c r="H716" s="2" t="str">
        <f>INDEX(Table1[Country], MATCH(OrdersData[[#This Row],[Customer ID]], Table1[Customer ID],0))</f>
        <v>Ireland</v>
      </c>
      <c r="I716" t="str">
        <f>INDEX(products!B:B, MATCH($D:$D, products!$A:$A,0))</f>
        <v>Exc</v>
      </c>
      <c r="J716" t="str">
        <f>INDEX(products!C:C, MATCH($D:$D, products!$A:$A,0))</f>
        <v>D</v>
      </c>
      <c r="K716" s="6">
        <f>INDEX(products!D:D, MATCH($D:$D, products!$A:$A,0))</f>
        <v>0.2</v>
      </c>
      <c r="L716" s="8">
        <f>INDEX(products!E:E, MATCH($D:$D, products!$A:$A,0))</f>
        <v>3.645</v>
      </c>
      <c r="M716" s="8">
        <f t="shared" si="22"/>
        <v>14.58</v>
      </c>
      <c r="N716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716" t="str">
        <f t="shared" si="23"/>
        <v>Dark</v>
      </c>
    </row>
    <row r="717" spans="1:15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INDEX(Table1[Customer Name], MATCH(OrdersData[[#This Row],[Customer ID]], Table1[Customer ID],0))</f>
        <v>Gilberto Cornier</v>
      </c>
      <c r="G717" s="2" t="str">
        <f>IF(INDEX(Table1[Email], MATCH(OrdersData[[#This Row],[Customer ID]], Table1[Customer ID],0))=0,"",INDEX(Table1[Email], MATCH(OrdersData[[#This Row],[Customer ID]], Table1[Customer ID],0)))</f>
        <v>gcornierjv@techcrunch.com</v>
      </c>
      <c r="H717" s="2" t="str">
        <f>INDEX(Table1[Country], MATCH(OrdersData[[#This Row],[Customer ID]], Table1[Customer ID],0))</f>
        <v>United States</v>
      </c>
      <c r="I717" t="str">
        <f>INDEX(products!B:B, MATCH($D:$D, products!$A:$A,0))</f>
        <v>Exc</v>
      </c>
      <c r="J717" t="str">
        <f>INDEX(products!C:C, MATCH($D:$D, products!$A:$A,0))</f>
        <v>L</v>
      </c>
      <c r="K717" s="6">
        <f>INDEX(products!D:D, MATCH($D:$D, products!$A:$A,0))</f>
        <v>1</v>
      </c>
      <c r="L717" s="8">
        <f>INDEX(products!E:E, MATCH($D:$D, products!$A:$A,0))</f>
        <v>14.85</v>
      </c>
      <c r="M717" s="8">
        <f t="shared" si="22"/>
        <v>89.1</v>
      </c>
      <c r="N717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717" t="str">
        <f t="shared" si="23"/>
        <v>Light</v>
      </c>
    </row>
    <row r="718" spans="1:15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INDEX(Table1[Customer Name], MATCH(OrdersData[[#This Row],[Customer ID]], Table1[Customer ID],0))</f>
        <v>Jimmy Dymoke</v>
      </c>
      <c r="G718" s="2" t="str">
        <f>IF(INDEX(Table1[Email], MATCH(OrdersData[[#This Row],[Customer ID]], Table1[Customer ID],0))=0,"",INDEX(Table1[Email], MATCH(OrdersData[[#This Row],[Customer ID]], Table1[Customer ID],0)))</f>
        <v>jdymokeje@prnewswire.com</v>
      </c>
      <c r="H718" s="2" t="str">
        <f>INDEX(Table1[Country], MATCH(OrdersData[[#This Row],[Customer ID]], Table1[Customer ID],0))</f>
        <v>Ireland</v>
      </c>
      <c r="I718" t="str">
        <f>INDEX(products!B:B, MATCH($D:$D, products!$A:$A,0))</f>
        <v>Rob</v>
      </c>
      <c r="J718" t="str">
        <f>INDEX(products!C:C, MATCH($D:$D, products!$A:$A,0))</f>
        <v>L</v>
      </c>
      <c r="K718" s="6">
        <f>INDEX(products!D:D, MATCH($D:$D, products!$A:$A,0))</f>
        <v>1</v>
      </c>
      <c r="L718" s="8">
        <f>INDEX(products!E:E, MATCH($D:$D, products!$A:$A,0))</f>
        <v>11.95</v>
      </c>
      <c r="M718" s="8">
        <f t="shared" si="22"/>
        <v>35.849999999999994</v>
      </c>
      <c r="N718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718" t="str">
        <f t="shared" si="23"/>
        <v>Light</v>
      </c>
    </row>
    <row r="719" spans="1:15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INDEX(Table1[Customer Name], MATCH(OrdersData[[#This Row],[Customer ID]], Table1[Customer ID],0))</f>
        <v>Willabella Harvison</v>
      </c>
      <c r="G719" s="2" t="str">
        <f>IF(INDEX(Table1[Email], MATCH(OrdersData[[#This Row],[Customer ID]], Table1[Customer ID],0))=0,"",INDEX(Table1[Email], MATCH(OrdersData[[#This Row],[Customer ID]], Table1[Customer ID],0)))</f>
        <v>wharvisonjx@gizmodo.com</v>
      </c>
      <c r="H719" s="2" t="str">
        <f>INDEX(Table1[Country], MATCH(OrdersData[[#This Row],[Customer ID]], Table1[Customer ID],0))</f>
        <v>United States</v>
      </c>
      <c r="I719" t="str">
        <f>INDEX(products!B:B, MATCH($D:$D, products!$A:$A,0))</f>
        <v>Ara</v>
      </c>
      <c r="J719" t="str">
        <f>INDEX(products!C:C, MATCH($D:$D, products!$A:$A,0))</f>
        <v>D</v>
      </c>
      <c r="K719" s="6">
        <f>INDEX(products!D:D, MATCH($D:$D, products!$A:$A,0))</f>
        <v>2.5</v>
      </c>
      <c r="L719" s="8">
        <f>INDEX(products!E:E, MATCH($D:$D, products!$A:$A,0))</f>
        <v>22.884999999999998</v>
      </c>
      <c r="M719" s="8">
        <f t="shared" si="22"/>
        <v>68.655000000000001</v>
      </c>
      <c r="N719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719" t="str">
        <f t="shared" si="23"/>
        <v>Dark</v>
      </c>
    </row>
    <row r="720" spans="1:15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INDEX(Table1[Customer Name], MATCH(OrdersData[[#This Row],[Customer ID]], Table1[Customer ID],0))</f>
        <v>Darice Heaford</v>
      </c>
      <c r="G720" s="2" t="str">
        <f>IF(INDEX(Table1[Email], MATCH(OrdersData[[#This Row],[Customer ID]], Table1[Customer ID],0))=0,"",INDEX(Table1[Email], MATCH(OrdersData[[#This Row],[Customer ID]], Table1[Customer ID],0)))</f>
        <v>dheafordjy@twitpic.com</v>
      </c>
      <c r="H720" s="2" t="str">
        <f>INDEX(Table1[Country], MATCH(OrdersData[[#This Row],[Customer ID]], Table1[Customer ID],0))</f>
        <v>United States</v>
      </c>
      <c r="I720" t="str">
        <f>INDEX(products!B:B, MATCH($D:$D, products!$A:$A,0))</f>
        <v>Lib</v>
      </c>
      <c r="J720" t="str">
        <f>INDEX(products!C:C, MATCH($D:$D, products!$A:$A,0))</f>
        <v>D</v>
      </c>
      <c r="K720" s="6">
        <f>INDEX(products!D:D, MATCH($D:$D, products!$A:$A,0))</f>
        <v>1</v>
      </c>
      <c r="L720" s="8">
        <f>INDEX(products!E:E, MATCH($D:$D, products!$A:$A,0))</f>
        <v>12.95</v>
      </c>
      <c r="M720" s="8">
        <f t="shared" si="22"/>
        <v>38.849999999999994</v>
      </c>
      <c r="N720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720" t="str">
        <f t="shared" si="23"/>
        <v>Dark</v>
      </c>
    </row>
    <row r="721" spans="1:15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INDEX(Table1[Customer Name], MATCH(OrdersData[[#This Row],[Customer ID]], Table1[Customer ID],0))</f>
        <v>Granger Fantham</v>
      </c>
      <c r="G721" s="2" t="str">
        <f>IF(INDEX(Table1[Email], MATCH(OrdersData[[#This Row],[Customer ID]], Table1[Customer ID],0))=0,"",INDEX(Table1[Email], MATCH(OrdersData[[#This Row],[Customer ID]], Table1[Customer ID],0)))</f>
        <v>gfanthamjz@hexun.com</v>
      </c>
      <c r="H721" s="2" t="str">
        <f>INDEX(Table1[Country], MATCH(OrdersData[[#This Row],[Customer ID]], Table1[Customer ID],0))</f>
        <v>United States</v>
      </c>
      <c r="I721" t="str">
        <f>INDEX(products!B:B, MATCH($D:$D, products!$A:$A,0))</f>
        <v>Lib</v>
      </c>
      <c r="J721" t="str">
        <f>INDEX(products!C:C, MATCH($D:$D, products!$A:$A,0))</f>
        <v>L</v>
      </c>
      <c r="K721" s="6">
        <f>INDEX(products!D:D, MATCH($D:$D, products!$A:$A,0))</f>
        <v>1</v>
      </c>
      <c r="L721" s="8">
        <f>INDEX(products!E:E, MATCH($D:$D, products!$A:$A,0))</f>
        <v>15.85</v>
      </c>
      <c r="M721" s="8">
        <f t="shared" si="22"/>
        <v>79.25</v>
      </c>
      <c r="N721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721" t="str">
        <f t="shared" si="23"/>
        <v>Light</v>
      </c>
    </row>
    <row r="722" spans="1:15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INDEX(Table1[Customer Name], MATCH(OrdersData[[#This Row],[Customer ID]], Table1[Customer ID],0))</f>
        <v>Reynolds Crookshanks</v>
      </c>
      <c r="G722" s="2" t="str">
        <f>IF(INDEX(Table1[Email], MATCH(OrdersData[[#This Row],[Customer ID]], Table1[Customer ID],0))=0,"",INDEX(Table1[Email], MATCH(OrdersData[[#This Row],[Customer ID]], Table1[Customer ID],0)))</f>
        <v>rcrookshanksk0@unc.edu</v>
      </c>
      <c r="H722" s="2" t="str">
        <f>INDEX(Table1[Country], MATCH(OrdersData[[#This Row],[Customer ID]], Table1[Customer ID],0))</f>
        <v>United States</v>
      </c>
      <c r="I722" t="str">
        <f>INDEX(products!B:B, MATCH($D:$D, products!$A:$A,0))</f>
        <v>Exc</v>
      </c>
      <c r="J722" t="str">
        <f>INDEX(products!C:C, MATCH($D:$D, products!$A:$A,0))</f>
        <v>D</v>
      </c>
      <c r="K722" s="6">
        <f>INDEX(products!D:D, MATCH($D:$D, products!$A:$A,0))</f>
        <v>0.5</v>
      </c>
      <c r="L722" s="8">
        <f>INDEX(products!E:E, MATCH($D:$D, products!$A:$A,0))</f>
        <v>7.29</v>
      </c>
      <c r="M722" s="8">
        <f t="shared" si="22"/>
        <v>36.450000000000003</v>
      </c>
      <c r="N722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722" t="str">
        <f t="shared" si="23"/>
        <v>Dark</v>
      </c>
    </row>
    <row r="723" spans="1:15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INDEX(Table1[Customer Name], MATCH(OrdersData[[#This Row],[Customer ID]], Table1[Customer ID],0))</f>
        <v>Niels Leake</v>
      </c>
      <c r="G723" s="2" t="str">
        <f>IF(INDEX(Table1[Email], MATCH(OrdersData[[#This Row],[Customer ID]], Table1[Customer ID],0))=0,"",INDEX(Table1[Email], MATCH(OrdersData[[#This Row],[Customer ID]], Table1[Customer ID],0)))</f>
        <v>nleakek1@cmu.edu</v>
      </c>
      <c r="H723" s="2" t="str">
        <f>INDEX(Table1[Country], MATCH(OrdersData[[#This Row],[Customer ID]], Table1[Customer ID],0))</f>
        <v>United States</v>
      </c>
      <c r="I723" t="str">
        <f>INDEX(products!B:B, MATCH($D:$D, products!$A:$A,0))</f>
        <v>Rob</v>
      </c>
      <c r="J723" t="str">
        <f>INDEX(products!C:C, MATCH($D:$D, products!$A:$A,0))</f>
        <v>M</v>
      </c>
      <c r="K723" s="6">
        <f>INDEX(products!D:D, MATCH($D:$D, products!$A:$A,0))</f>
        <v>0.2</v>
      </c>
      <c r="L723" s="8">
        <f>INDEX(products!E:E, MATCH($D:$D, products!$A:$A,0))</f>
        <v>2.9849999999999999</v>
      </c>
      <c r="M723" s="8">
        <f t="shared" si="22"/>
        <v>8.9550000000000001</v>
      </c>
      <c r="N723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723" t="str">
        <f t="shared" si="23"/>
        <v>Medium</v>
      </c>
    </row>
    <row r="724" spans="1:15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INDEX(Table1[Customer Name], MATCH(OrdersData[[#This Row],[Customer ID]], Table1[Customer ID],0))</f>
        <v>Hetti Measures</v>
      </c>
      <c r="G724" s="2" t="str">
        <f>IF(INDEX(Table1[Email], MATCH(OrdersData[[#This Row],[Customer ID]], Table1[Customer ID],0))=0,"",INDEX(Table1[Email], MATCH(OrdersData[[#This Row],[Customer ID]], Table1[Customer ID],0)))</f>
        <v/>
      </c>
      <c r="H724" s="2" t="str">
        <f>INDEX(Table1[Country], MATCH(OrdersData[[#This Row],[Customer ID]], Table1[Customer ID],0))</f>
        <v>United States</v>
      </c>
      <c r="I724" t="str">
        <f>INDEX(products!B:B, MATCH($D:$D, products!$A:$A,0))</f>
        <v>Exc</v>
      </c>
      <c r="J724" t="str">
        <f>INDEX(products!C:C, MATCH($D:$D, products!$A:$A,0))</f>
        <v>D</v>
      </c>
      <c r="K724" s="6">
        <f>INDEX(products!D:D, MATCH($D:$D, products!$A:$A,0))</f>
        <v>1</v>
      </c>
      <c r="L724" s="8">
        <f>INDEX(products!E:E, MATCH($D:$D, products!$A:$A,0))</f>
        <v>12.15</v>
      </c>
      <c r="M724" s="8">
        <f t="shared" si="22"/>
        <v>24.3</v>
      </c>
      <c r="N72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724" t="str">
        <f t="shared" si="23"/>
        <v>Dark</v>
      </c>
    </row>
    <row r="725" spans="1:15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INDEX(Table1[Customer Name], MATCH(OrdersData[[#This Row],[Customer ID]], Table1[Customer ID],0))</f>
        <v>Gay Eilhersen</v>
      </c>
      <c r="G725" s="2" t="str">
        <f>IF(INDEX(Table1[Email], MATCH(OrdersData[[#This Row],[Customer ID]], Table1[Customer ID],0))=0,"",INDEX(Table1[Email], MATCH(OrdersData[[#This Row],[Customer ID]], Table1[Customer ID],0)))</f>
        <v>geilhersenk3@networksolutions.com</v>
      </c>
      <c r="H725" s="2" t="str">
        <f>INDEX(Table1[Country], MATCH(OrdersData[[#This Row],[Customer ID]], Table1[Customer ID],0))</f>
        <v>United States</v>
      </c>
      <c r="I725" t="str">
        <f>INDEX(products!B:B, MATCH($D:$D, products!$A:$A,0))</f>
        <v>Exc</v>
      </c>
      <c r="J725" t="str">
        <f>INDEX(products!C:C, MATCH($D:$D, products!$A:$A,0))</f>
        <v>M</v>
      </c>
      <c r="K725" s="6">
        <f>INDEX(products!D:D, MATCH($D:$D, products!$A:$A,0))</f>
        <v>2.5</v>
      </c>
      <c r="L725" s="8">
        <f>INDEX(products!E:E, MATCH($D:$D, products!$A:$A,0))</f>
        <v>31.624999999999996</v>
      </c>
      <c r="M725" s="8">
        <f t="shared" si="22"/>
        <v>63.249999999999993</v>
      </c>
      <c r="N725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725" t="str">
        <f t="shared" si="23"/>
        <v>Medium</v>
      </c>
    </row>
    <row r="726" spans="1:15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INDEX(Table1[Customer Name], MATCH(OrdersData[[#This Row],[Customer ID]], Table1[Customer ID],0))</f>
        <v>Nico Hubert</v>
      </c>
      <c r="G726" s="2" t="str">
        <f>IF(INDEX(Table1[Email], MATCH(OrdersData[[#This Row],[Customer ID]], Table1[Customer ID],0))=0,"",INDEX(Table1[Email], MATCH(OrdersData[[#This Row],[Customer ID]], Table1[Customer ID],0)))</f>
        <v/>
      </c>
      <c r="H726" s="2" t="str">
        <f>INDEX(Table1[Country], MATCH(OrdersData[[#This Row],[Customer ID]], Table1[Customer ID],0))</f>
        <v>United States</v>
      </c>
      <c r="I726" t="str">
        <f>INDEX(products!B:B, MATCH($D:$D, products!$A:$A,0))</f>
        <v>Ara</v>
      </c>
      <c r="J726" t="str">
        <f>INDEX(products!C:C, MATCH($D:$D, products!$A:$A,0))</f>
        <v>M</v>
      </c>
      <c r="K726" s="6">
        <f>INDEX(products!D:D, MATCH($D:$D, products!$A:$A,0))</f>
        <v>0.2</v>
      </c>
      <c r="L726" s="8">
        <f>INDEX(products!E:E, MATCH($D:$D, products!$A:$A,0))</f>
        <v>3.375</v>
      </c>
      <c r="M726" s="8">
        <f t="shared" si="22"/>
        <v>6.75</v>
      </c>
      <c r="N726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726" t="str">
        <f t="shared" si="23"/>
        <v>Medium</v>
      </c>
    </row>
    <row r="727" spans="1:15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INDEX(Table1[Customer Name], MATCH(OrdersData[[#This Row],[Customer ID]], Table1[Customer ID],0))</f>
        <v>Cristina Aleixo</v>
      </c>
      <c r="G727" s="2" t="str">
        <f>IF(INDEX(Table1[Email], MATCH(OrdersData[[#This Row],[Customer ID]], Table1[Customer ID],0))=0,"",INDEX(Table1[Email], MATCH(OrdersData[[#This Row],[Customer ID]], Table1[Customer ID],0)))</f>
        <v>caleixok5@globo.com</v>
      </c>
      <c r="H727" s="2" t="str">
        <f>INDEX(Table1[Country], MATCH(OrdersData[[#This Row],[Customer ID]], Table1[Customer ID],0))</f>
        <v>United States</v>
      </c>
      <c r="I727" t="str">
        <f>INDEX(products!B:B, MATCH($D:$D, products!$A:$A,0))</f>
        <v>Ara</v>
      </c>
      <c r="J727" t="str">
        <f>INDEX(products!C:C, MATCH($D:$D, products!$A:$A,0))</f>
        <v>L</v>
      </c>
      <c r="K727" s="6">
        <f>INDEX(products!D:D, MATCH($D:$D, products!$A:$A,0))</f>
        <v>0.2</v>
      </c>
      <c r="L727" s="8">
        <f>INDEX(products!E:E, MATCH($D:$D, products!$A:$A,0))</f>
        <v>3.8849999999999998</v>
      </c>
      <c r="M727" s="8">
        <f t="shared" si="22"/>
        <v>23.31</v>
      </c>
      <c r="N727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727" t="str">
        <f t="shared" si="23"/>
        <v>Light</v>
      </c>
    </row>
    <row r="728" spans="1:15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INDEX(Table1[Customer Name], MATCH(OrdersData[[#This Row],[Customer ID]], Table1[Customer ID],0))</f>
        <v>Derrek Allpress</v>
      </c>
      <c r="G728" s="2" t="str">
        <f>IF(INDEX(Table1[Email], MATCH(OrdersData[[#This Row],[Customer ID]], Table1[Customer ID],0))=0,"",INDEX(Table1[Email], MATCH(OrdersData[[#This Row],[Customer ID]], Table1[Customer ID],0)))</f>
        <v/>
      </c>
      <c r="H728" s="2" t="str">
        <f>INDEX(Table1[Country], MATCH(OrdersData[[#This Row],[Customer ID]], Table1[Customer ID],0))</f>
        <v>United States</v>
      </c>
      <c r="I728" t="str">
        <f>INDEX(products!B:B, MATCH($D:$D, products!$A:$A,0))</f>
        <v>Lib</v>
      </c>
      <c r="J728" t="str">
        <f>INDEX(products!C:C, MATCH($D:$D, products!$A:$A,0))</f>
        <v>L</v>
      </c>
      <c r="K728" s="6">
        <f>INDEX(products!D:D, MATCH($D:$D, products!$A:$A,0))</f>
        <v>2.5</v>
      </c>
      <c r="L728" s="8">
        <f>INDEX(products!E:E, MATCH($D:$D, products!$A:$A,0))</f>
        <v>36.454999999999998</v>
      </c>
      <c r="M728" s="8">
        <f t="shared" si="22"/>
        <v>145.82</v>
      </c>
      <c r="N728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728" t="str">
        <f t="shared" si="23"/>
        <v>Light</v>
      </c>
    </row>
    <row r="729" spans="1:15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INDEX(Table1[Customer Name], MATCH(OrdersData[[#This Row],[Customer ID]], Table1[Customer ID],0))</f>
        <v>Rikki Tomkowicz</v>
      </c>
      <c r="G729" s="2" t="str">
        <f>IF(INDEX(Table1[Email], MATCH(OrdersData[[#This Row],[Customer ID]], Table1[Customer ID],0))=0,"",INDEX(Table1[Email], MATCH(OrdersData[[#This Row],[Customer ID]], Table1[Customer ID],0)))</f>
        <v>rtomkowiczk7@bravesites.com</v>
      </c>
      <c r="H729" s="2" t="str">
        <f>INDEX(Table1[Country], MATCH(OrdersData[[#This Row],[Customer ID]], Table1[Customer ID],0))</f>
        <v>Ireland</v>
      </c>
      <c r="I729" t="str">
        <f>INDEX(products!B:B, MATCH($D:$D, products!$A:$A,0))</f>
        <v>Rob</v>
      </c>
      <c r="J729" t="str">
        <f>INDEX(products!C:C, MATCH($D:$D, products!$A:$A,0))</f>
        <v>M</v>
      </c>
      <c r="K729" s="6">
        <f>INDEX(products!D:D, MATCH($D:$D, products!$A:$A,0))</f>
        <v>0.5</v>
      </c>
      <c r="L729" s="8">
        <f>INDEX(products!E:E, MATCH($D:$D, products!$A:$A,0))</f>
        <v>5.97</v>
      </c>
      <c r="M729" s="8">
        <f t="shared" si="22"/>
        <v>29.849999999999998</v>
      </c>
      <c r="N729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729" t="str">
        <f t="shared" si="23"/>
        <v>Medium</v>
      </c>
    </row>
    <row r="730" spans="1:15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INDEX(Table1[Customer Name], MATCH(OrdersData[[#This Row],[Customer ID]], Table1[Customer ID],0))</f>
        <v>Rochette Huscroft</v>
      </c>
      <c r="G730" s="2" t="str">
        <f>IF(INDEX(Table1[Email], MATCH(OrdersData[[#This Row],[Customer ID]], Table1[Customer ID],0))=0,"",INDEX(Table1[Email], MATCH(OrdersData[[#This Row],[Customer ID]], Table1[Customer ID],0)))</f>
        <v>rhuscroftk8@jimdo.com</v>
      </c>
      <c r="H730" s="2" t="str">
        <f>INDEX(Table1[Country], MATCH(OrdersData[[#This Row],[Customer ID]], Table1[Customer ID],0))</f>
        <v>United States</v>
      </c>
      <c r="I730" t="str">
        <f>INDEX(products!B:B, MATCH($D:$D, products!$A:$A,0))</f>
        <v>Exc</v>
      </c>
      <c r="J730" t="str">
        <f>INDEX(products!C:C, MATCH($D:$D, products!$A:$A,0))</f>
        <v>D</v>
      </c>
      <c r="K730" s="6">
        <f>INDEX(products!D:D, MATCH($D:$D, products!$A:$A,0))</f>
        <v>0.5</v>
      </c>
      <c r="L730" s="8">
        <f>INDEX(products!E:E, MATCH($D:$D, products!$A:$A,0))</f>
        <v>7.29</v>
      </c>
      <c r="M730" s="8">
        <f t="shared" si="22"/>
        <v>21.87</v>
      </c>
      <c r="N730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730" t="str">
        <f t="shared" si="23"/>
        <v>Dark</v>
      </c>
    </row>
    <row r="731" spans="1:15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INDEX(Table1[Customer Name], MATCH(OrdersData[[#This Row],[Customer ID]], Table1[Customer ID],0))</f>
        <v>Selle Scurrer</v>
      </c>
      <c r="G731" s="2" t="str">
        <f>IF(INDEX(Table1[Email], MATCH(OrdersData[[#This Row],[Customer ID]], Table1[Customer ID],0))=0,"",INDEX(Table1[Email], MATCH(OrdersData[[#This Row],[Customer ID]], Table1[Customer ID],0)))</f>
        <v>sscurrerk9@flavors.me</v>
      </c>
      <c r="H731" s="2" t="str">
        <f>INDEX(Table1[Country], MATCH(OrdersData[[#This Row],[Customer ID]], Table1[Customer ID],0))</f>
        <v>United Kingdom</v>
      </c>
      <c r="I731" t="str">
        <f>INDEX(products!B:B, MATCH($D:$D, products!$A:$A,0))</f>
        <v>Lib</v>
      </c>
      <c r="J731" t="str">
        <f>INDEX(products!C:C, MATCH($D:$D, products!$A:$A,0))</f>
        <v>M</v>
      </c>
      <c r="K731" s="6">
        <f>INDEX(products!D:D, MATCH($D:$D, products!$A:$A,0))</f>
        <v>0.2</v>
      </c>
      <c r="L731" s="8">
        <f>INDEX(products!E:E, MATCH($D:$D, products!$A:$A,0))</f>
        <v>4.3650000000000002</v>
      </c>
      <c r="M731" s="8">
        <f t="shared" si="22"/>
        <v>4.3650000000000002</v>
      </c>
      <c r="N731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731" t="str">
        <f t="shared" si="23"/>
        <v>Medium</v>
      </c>
    </row>
    <row r="732" spans="1:15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INDEX(Table1[Customer Name], MATCH(OrdersData[[#This Row],[Customer ID]], Table1[Customer ID],0))</f>
        <v>Andie Rudram</v>
      </c>
      <c r="G732" s="2" t="str">
        <f>IF(INDEX(Table1[Email], MATCH(OrdersData[[#This Row],[Customer ID]], Table1[Customer ID],0))=0,"",INDEX(Table1[Email], MATCH(OrdersData[[#This Row],[Customer ID]], Table1[Customer ID],0)))</f>
        <v>arudramka@prnewswire.com</v>
      </c>
      <c r="H732" s="2" t="str">
        <f>INDEX(Table1[Country], MATCH(OrdersData[[#This Row],[Customer ID]], Table1[Customer ID],0))</f>
        <v>United States</v>
      </c>
      <c r="I732" t="str">
        <f>INDEX(products!B:B, MATCH($D:$D, products!$A:$A,0))</f>
        <v>Lib</v>
      </c>
      <c r="J732" t="str">
        <f>INDEX(products!C:C, MATCH($D:$D, products!$A:$A,0))</f>
        <v>L</v>
      </c>
      <c r="K732" s="6">
        <f>INDEX(products!D:D, MATCH($D:$D, products!$A:$A,0))</f>
        <v>2.5</v>
      </c>
      <c r="L732" s="8">
        <f>INDEX(products!E:E, MATCH($D:$D, products!$A:$A,0))</f>
        <v>36.454999999999998</v>
      </c>
      <c r="M732" s="8">
        <f t="shared" si="22"/>
        <v>36.454999999999998</v>
      </c>
      <c r="N732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732" t="str">
        <f t="shared" si="23"/>
        <v>Light</v>
      </c>
    </row>
    <row r="733" spans="1:15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INDEX(Table1[Customer Name], MATCH(OrdersData[[#This Row],[Customer ID]], Table1[Customer ID],0))</f>
        <v>Leta Clarricoates</v>
      </c>
      <c r="G733" s="2" t="str">
        <f>IF(INDEX(Table1[Email], MATCH(OrdersData[[#This Row],[Customer ID]], Table1[Customer ID],0))=0,"",INDEX(Table1[Email], MATCH(OrdersData[[#This Row],[Customer ID]], Table1[Customer ID],0)))</f>
        <v/>
      </c>
      <c r="H733" s="2" t="str">
        <f>INDEX(Table1[Country], MATCH(OrdersData[[#This Row],[Customer ID]], Table1[Customer ID],0))</f>
        <v>United States</v>
      </c>
      <c r="I733" t="str">
        <f>INDEX(products!B:B, MATCH($D:$D, products!$A:$A,0))</f>
        <v>Lib</v>
      </c>
      <c r="J733" t="str">
        <f>INDEX(products!C:C, MATCH($D:$D, products!$A:$A,0))</f>
        <v>D</v>
      </c>
      <c r="K733" s="6">
        <f>INDEX(products!D:D, MATCH($D:$D, products!$A:$A,0))</f>
        <v>0.2</v>
      </c>
      <c r="L733" s="8">
        <f>INDEX(products!E:E, MATCH($D:$D, products!$A:$A,0))</f>
        <v>3.8849999999999998</v>
      </c>
      <c r="M733" s="8">
        <f t="shared" si="22"/>
        <v>15.54</v>
      </c>
      <c r="N733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733" t="str">
        <f t="shared" si="23"/>
        <v>Dark</v>
      </c>
    </row>
    <row r="734" spans="1:15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INDEX(Table1[Customer Name], MATCH(OrdersData[[#This Row],[Customer ID]], Table1[Customer ID],0))</f>
        <v>Jacquelyn Maha</v>
      </c>
      <c r="G734" s="2" t="str">
        <f>IF(INDEX(Table1[Email], MATCH(OrdersData[[#This Row],[Customer ID]], Table1[Customer ID],0))=0,"",INDEX(Table1[Email], MATCH(OrdersData[[#This Row],[Customer ID]], Table1[Customer ID],0)))</f>
        <v>jmahakc@cyberchimps.com</v>
      </c>
      <c r="H734" s="2" t="str">
        <f>INDEX(Table1[Country], MATCH(OrdersData[[#This Row],[Customer ID]], Table1[Customer ID],0))</f>
        <v>United States</v>
      </c>
      <c r="I734" t="str">
        <f>INDEX(products!B:B, MATCH($D:$D, products!$A:$A,0))</f>
        <v>Exc</v>
      </c>
      <c r="J734" t="str">
        <f>INDEX(products!C:C, MATCH($D:$D, products!$A:$A,0))</f>
        <v>L</v>
      </c>
      <c r="K734" s="6">
        <f>INDEX(products!D:D, MATCH($D:$D, products!$A:$A,0))</f>
        <v>0.2</v>
      </c>
      <c r="L734" s="8">
        <f>INDEX(products!E:E, MATCH($D:$D, products!$A:$A,0))</f>
        <v>4.4550000000000001</v>
      </c>
      <c r="M734" s="8">
        <f t="shared" si="22"/>
        <v>8.91</v>
      </c>
      <c r="N73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734" t="str">
        <f t="shared" si="23"/>
        <v>Light</v>
      </c>
    </row>
    <row r="735" spans="1:15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INDEX(Table1[Customer Name], MATCH(OrdersData[[#This Row],[Customer ID]], Table1[Customer ID],0))</f>
        <v>Glory Clemon</v>
      </c>
      <c r="G735" s="2" t="str">
        <f>IF(INDEX(Table1[Email], MATCH(OrdersData[[#This Row],[Customer ID]], Table1[Customer ID],0))=0,"",INDEX(Table1[Email], MATCH(OrdersData[[#This Row],[Customer ID]], Table1[Customer ID],0)))</f>
        <v>gclemonkd@networksolutions.com</v>
      </c>
      <c r="H735" s="2" t="str">
        <f>INDEX(Table1[Country], MATCH(OrdersData[[#This Row],[Customer ID]], Table1[Customer ID],0))</f>
        <v>United States</v>
      </c>
      <c r="I735" t="str">
        <f>INDEX(products!B:B, MATCH($D:$D, products!$A:$A,0))</f>
        <v>Lib</v>
      </c>
      <c r="J735" t="str">
        <f>INDEX(products!C:C, MATCH($D:$D, products!$A:$A,0))</f>
        <v>M</v>
      </c>
      <c r="K735" s="6">
        <f>INDEX(products!D:D, MATCH($D:$D, products!$A:$A,0))</f>
        <v>2.5</v>
      </c>
      <c r="L735" s="8">
        <f>INDEX(products!E:E, MATCH($D:$D, products!$A:$A,0))</f>
        <v>33.464999999999996</v>
      </c>
      <c r="M735" s="8">
        <f t="shared" si="22"/>
        <v>100.39499999999998</v>
      </c>
      <c r="N735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735" t="str">
        <f t="shared" si="23"/>
        <v>Medium</v>
      </c>
    </row>
    <row r="736" spans="1:15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INDEX(Table1[Customer Name], MATCH(OrdersData[[#This Row],[Customer ID]], Table1[Customer ID],0))</f>
        <v>Alica Kift</v>
      </c>
      <c r="G736" s="2" t="str">
        <f>IF(INDEX(Table1[Email], MATCH(OrdersData[[#This Row],[Customer ID]], Table1[Customer ID],0))=0,"",INDEX(Table1[Email], MATCH(OrdersData[[#This Row],[Customer ID]], Table1[Customer ID],0)))</f>
        <v/>
      </c>
      <c r="H736" s="2" t="str">
        <f>INDEX(Table1[Country], MATCH(OrdersData[[#This Row],[Customer ID]], Table1[Customer ID],0))</f>
        <v>United States</v>
      </c>
      <c r="I736" t="str">
        <f>INDEX(products!B:B, MATCH($D:$D, products!$A:$A,0))</f>
        <v>Rob</v>
      </c>
      <c r="J736" t="str">
        <f>INDEX(products!C:C, MATCH($D:$D, products!$A:$A,0))</f>
        <v>D</v>
      </c>
      <c r="K736" s="6">
        <f>INDEX(products!D:D, MATCH($D:$D, products!$A:$A,0))</f>
        <v>0.2</v>
      </c>
      <c r="L736" s="8">
        <f>INDEX(products!E:E, MATCH($D:$D, products!$A:$A,0))</f>
        <v>2.6849999999999996</v>
      </c>
      <c r="M736" s="8">
        <f t="shared" si="22"/>
        <v>13.424999999999997</v>
      </c>
      <c r="N736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736" t="str">
        <f t="shared" si="23"/>
        <v>Dark</v>
      </c>
    </row>
    <row r="737" spans="1:15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INDEX(Table1[Customer Name], MATCH(OrdersData[[#This Row],[Customer ID]], Table1[Customer ID],0))</f>
        <v>Babb Pollins</v>
      </c>
      <c r="G737" s="2" t="str">
        <f>IF(INDEX(Table1[Email], MATCH(OrdersData[[#This Row],[Customer ID]], Table1[Customer ID],0))=0,"",INDEX(Table1[Email], MATCH(OrdersData[[#This Row],[Customer ID]], Table1[Customer ID],0)))</f>
        <v>bpollinskf@shinystat.com</v>
      </c>
      <c r="H737" s="2" t="str">
        <f>INDEX(Table1[Country], MATCH(OrdersData[[#This Row],[Customer ID]], Table1[Customer ID],0))</f>
        <v>United States</v>
      </c>
      <c r="I737" t="str">
        <f>INDEX(products!B:B, MATCH($D:$D, products!$A:$A,0))</f>
        <v>Exc</v>
      </c>
      <c r="J737" t="str">
        <f>INDEX(products!C:C, MATCH($D:$D, products!$A:$A,0))</f>
        <v>D</v>
      </c>
      <c r="K737" s="6">
        <f>INDEX(products!D:D, MATCH($D:$D, products!$A:$A,0))</f>
        <v>0.2</v>
      </c>
      <c r="L737" s="8">
        <f>INDEX(products!E:E, MATCH($D:$D, products!$A:$A,0))</f>
        <v>3.645</v>
      </c>
      <c r="M737" s="8">
        <f t="shared" si="22"/>
        <v>21.87</v>
      </c>
      <c r="N737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737" t="str">
        <f t="shared" si="23"/>
        <v>Dark</v>
      </c>
    </row>
    <row r="738" spans="1:15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INDEX(Table1[Customer Name], MATCH(OrdersData[[#This Row],[Customer ID]], Table1[Customer ID],0))</f>
        <v>Jarret Toye</v>
      </c>
      <c r="G738" s="2" t="str">
        <f>IF(INDEX(Table1[Email], MATCH(OrdersData[[#This Row],[Customer ID]], Table1[Customer ID],0))=0,"",INDEX(Table1[Email], MATCH(OrdersData[[#This Row],[Customer ID]], Table1[Customer ID],0)))</f>
        <v>jtoyekg@pinterest.com</v>
      </c>
      <c r="H738" s="2" t="str">
        <f>INDEX(Table1[Country], MATCH(OrdersData[[#This Row],[Customer ID]], Table1[Customer ID],0))</f>
        <v>Ireland</v>
      </c>
      <c r="I738" t="str">
        <f>INDEX(products!B:B, MATCH($D:$D, products!$A:$A,0))</f>
        <v>Lib</v>
      </c>
      <c r="J738" t="str">
        <f>INDEX(products!C:C, MATCH($D:$D, products!$A:$A,0))</f>
        <v>D</v>
      </c>
      <c r="K738" s="6">
        <f>INDEX(products!D:D, MATCH($D:$D, products!$A:$A,0))</f>
        <v>1</v>
      </c>
      <c r="L738" s="8">
        <f>INDEX(products!E:E, MATCH($D:$D, products!$A:$A,0))</f>
        <v>12.95</v>
      </c>
      <c r="M738" s="8">
        <f t="shared" si="22"/>
        <v>25.9</v>
      </c>
      <c r="N738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738" t="str">
        <f t="shared" si="23"/>
        <v>Dark</v>
      </c>
    </row>
    <row r="739" spans="1:15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INDEX(Table1[Customer Name], MATCH(OrdersData[[#This Row],[Customer ID]], Table1[Customer ID],0))</f>
        <v>Carlie Linskill</v>
      </c>
      <c r="G739" s="2" t="str">
        <f>IF(INDEX(Table1[Email], MATCH(OrdersData[[#This Row],[Customer ID]], Table1[Customer ID],0))=0,"",INDEX(Table1[Email], MATCH(OrdersData[[#This Row],[Customer ID]], Table1[Customer ID],0)))</f>
        <v>clinskillkh@sphinn.com</v>
      </c>
      <c r="H739" s="2" t="str">
        <f>INDEX(Table1[Country], MATCH(OrdersData[[#This Row],[Customer ID]], Table1[Customer ID],0))</f>
        <v>United States</v>
      </c>
      <c r="I739" t="str">
        <f>INDEX(products!B:B, MATCH($D:$D, products!$A:$A,0))</f>
        <v>Ara</v>
      </c>
      <c r="J739" t="str">
        <f>INDEX(products!C:C, MATCH($D:$D, products!$A:$A,0))</f>
        <v>M</v>
      </c>
      <c r="K739" s="6">
        <f>INDEX(products!D:D, MATCH($D:$D, products!$A:$A,0))</f>
        <v>1</v>
      </c>
      <c r="L739" s="8">
        <f>INDEX(products!E:E, MATCH($D:$D, products!$A:$A,0))</f>
        <v>11.25</v>
      </c>
      <c r="M739" s="8">
        <f t="shared" si="22"/>
        <v>56.25</v>
      </c>
      <c r="N739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739" t="str">
        <f t="shared" si="23"/>
        <v>Medium</v>
      </c>
    </row>
    <row r="740" spans="1:15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INDEX(Table1[Customer Name], MATCH(OrdersData[[#This Row],[Customer ID]], Table1[Customer ID],0))</f>
        <v>Natal Vigrass</v>
      </c>
      <c r="G740" s="2" t="str">
        <f>IF(INDEX(Table1[Email], MATCH(OrdersData[[#This Row],[Customer ID]], Table1[Customer ID],0))=0,"",INDEX(Table1[Email], MATCH(OrdersData[[#This Row],[Customer ID]], Table1[Customer ID],0)))</f>
        <v>nvigrasski@ezinearticles.com</v>
      </c>
      <c r="H740" s="2" t="str">
        <f>INDEX(Table1[Country], MATCH(OrdersData[[#This Row],[Customer ID]], Table1[Customer ID],0))</f>
        <v>United Kingdom</v>
      </c>
      <c r="I740" t="str">
        <f>INDEX(products!B:B, MATCH($D:$D, products!$A:$A,0))</f>
        <v>Rob</v>
      </c>
      <c r="J740" t="str">
        <f>INDEX(products!C:C, MATCH($D:$D, products!$A:$A,0))</f>
        <v>L</v>
      </c>
      <c r="K740" s="6">
        <f>INDEX(products!D:D, MATCH($D:$D, products!$A:$A,0))</f>
        <v>0.2</v>
      </c>
      <c r="L740" s="8">
        <f>INDEX(products!E:E, MATCH($D:$D, products!$A:$A,0))</f>
        <v>3.5849999999999995</v>
      </c>
      <c r="M740" s="8">
        <f t="shared" si="22"/>
        <v>10.754999999999999</v>
      </c>
      <c r="N740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740" t="str">
        <f t="shared" si="23"/>
        <v>Light</v>
      </c>
    </row>
    <row r="741" spans="1:15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INDEX(Table1[Customer Name], MATCH(OrdersData[[#This Row],[Customer ID]], Table1[Customer ID],0))</f>
        <v>Jimmy Dymoke</v>
      </c>
      <c r="G741" s="2" t="str">
        <f>IF(INDEX(Table1[Email], MATCH(OrdersData[[#This Row],[Customer ID]], Table1[Customer ID],0))=0,"",INDEX(Table1[Email], MATCH(OrdersData[[#This Row],[Customer ID]], Table1[Customer ID],0)))</f>
        <v>jdymokeje@prnewswire.com</v>
      </c>
      <c r="H741" s="2" t="str">
        <f>INDEX(Table1[Country], MATCH(OrdersData[[#This Row],[Customer ID]], Table1[Customer ID],0))</f>
        <v>Ireland</v>
      </c>
      <c r="I741" t="str">
        <f>INDEX(products!B:B, MATCH($D:$D, products!$A:$A,0))</f>
        <v>Exc</v>
      </c>
      <c r="J741" t="str">
        <f>INDEX(products!C:C, MATCH($D:$D, products!$A:$A,0))</f>
        <v>D</v>
      </c>
      <c r="K741" s="6">
        <f>INDEX(products!D:D, MATCH($D:$D, products!$A:$A,0))</f>
        <v>0.2</v>
      </c>
      <c r="L741" s="8">
        <f>INDEX(products!E:E, MATCH($D:$D, products!$A:$A,0))</f>
        <v>3.645</v>
      </c>
      <c r="M741" s="8">
        <f t="shared" si="22"/>
        <v>18.225000000000001</v>
      </c>
      <c r="N741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741" t="str">
        <f t="shared" si="23"/>
        <v>Dark</v>
      </c>
    </row>
    <row r="742" spans="1:15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INDEX(Table1[Customer Name], MATCH(OrdersData[[#This Row],[Customer ID]], Table1[Customer ID],0))</f>
        <v>Kandace Cragell</v>
      </c>
      <c r="G742" s="2" t="str">
        <f>IF(INDEX(Table1[Email], MATCH(OrdersData[[#This Row],[Customer ID]], Table1[Customer ID],0))=0,"",INDEX(Table1[Email], MATCH(OrdersData[[#This Row],[Customer ID]], Table1[Customer ID],0)))</f>
        <v>kcragellkk@google.com</v>
      </c>
      <c r="H742" s="2" t="str">
        <f>INDEX(Table1[Country], MATCH(OrdersData[[#This Row],[Customer ID]], Table1[Customer ID],0))</f>
        <v>Ireland</v>
      </c>
      <c r="I742" t="str">
        <f>INDEX(products!B:B, MATCH($D:$D, products!$A:$A,0))</f>
        <v>Rob</v>
      </c>
      <c r="J742" t="str">
        <f>INDEX(products!C:C, MATCH($D:$D, products!$A:$A,0))</f>
        <v>L</v>
      </c>
      <c r="K742" s="6">
        <f>INDEX(products!D:D, MATCH($D:$D, products!$A:$A,0))</f>
        <v>0.5</v>
      </c>
      <c r="L742" s="8">
        <f>INDEX(products!E:E, MATCH($D:$D, products!$A:$A,0))</f>
        <v>7.169999999999999</v>
      </c>
      <c r="M742" s="8">
        <f t="shared" si="22"/>
        <v>28.679999999999996</v>
      </c>
      <c r="N742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742" t="str">
        <f t="shared" si="23"/>
        <v>Light</v>
      </c>
    </row>
    <row r="743" spans="1:15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INDEX(Table1[Customer Name], MATCH(OrdersData[[#This Row],[Customer ID]], Table1[Customer ID],0))</f>
        <v>Lyon Ibert</v>
      </c>
      <c r="G743" s="2" t="str">
        <f>IF(INDEX(Table1[Email], MATCH(OrdersData[[#This Row],[Customer ID]], Table1[Customer ID],0))=0,"",INDEX(Table1[Email], MATCH(OrdersData[[#This Row],[Customer ID]], Table1[Customer ID],0)))</f>
        <v>libertkl@huffingtonpost.com</v>
      </c>
      <c r="H743" s="2" t="str">
        <f>INDEX(Table1[Country], MATCH(OrdersData[[#This Row],[Customer ID]], Table1[Customer ID],0))</f>
        <v>United States</v>
      </c>
      <c r="I743" t="str">
        <f>INDEX(products!B:B, MATCH($D:$D, products!$A:$A,0))</f>
        <v>Lib</v>
      </c>
      <c r="J743" t="str">
        <f>INDEX(products!C:C, MATCH($D:$D, products!$A:$A,0))</f>
        <v>M</v>
      </c>
      <c r="K743" s="6">
        <f>INDEX(products!D:D, MATCH($D:$D, products!$A:$A,0))</f>
        <v>0.2</v>
      </c>
      <c r="L743" s="8">
        <f>INDEX(products!E:E, MATCH($D:$D, products!$A:$A,0))</f>
        <v>4.3650000000000002</v>
      </c>
      <c r="M743" s="8">
        <f t="shared" si="22"/>
        <v>8.73</v>
      </c>
      <c r="N743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743" t="str">
        <f t="shared" si="23"/>
        <v>Medium</v>
      </c>
    </row>
    <row r="744" spans="1:15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INDEX(Table1[Customer Name], MATCH(OrdersData[[#This Row],[Customer ID]], Table1[Customer ID],0))</f>
        <v>Reese Lidgey</v>
      </c>
      <c r="G744" s="2" t="str">
        <f>IF(INDEX(Table1[Email], MATCH(OrdersData[[#This Row],[Customer ID]], Table1[Customer ID],0))=0,"",INDEX(Table1[Email], MATCH(OrdersData[[#This Row],[Customer ID]], Table1[Customer ID],0)))</f>
        <v>rlidgeykm@vimeo.com</v>
      </c>
      <c r="H744" s="2" t="str">
        <f>INDEX(Table1[Country], MATCH(OrdersData[[#This Row],[Customer ID]], Table1[Customer ID],0))</f>
        <v>United States</v>
      </c>
      <c r="I744" t="str">
        <f>INDEX(products!B:B, MATCH($D:$D, products!$A:$A,0))</f>
        <v>Lib</v>
      </c>
      <c r="J744" t="str">
        <f>INDEX(products!C:C, MATCH($D:$D, products!$A:$A,0))</f>
        <v>M</v>
      </c>
      <c r="K744" s="6">
        <f>INDEX(products!D:D, MATCH($D:$D, products!$A:$A,0))</f>
        <v>1</v>
      </c>
      <c r="L744" s="8">
        <f>INDEX(products!E:E, MATCH($D:$D, products!$A:$A,0))</f>
        <v>14.55</v>
      </c>
      <c r="M744" s="8">
        <f t="shared" si="22"/>
        <v>58.2</v>
      </c>
      <c r="N744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744" t="str">
        <f t="shared" si="23"/>
        <v>Medium</v>
      </c>
    </row>
    <row r="745" spans="1:15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INDEX(Table1[Customer Name], MATCH(OrdersData[[#This Row],[Customer ID]], Table1[Customer ID],0))</f>
        <v>Tersina Castagne</v>
      </c>
      <c r="G745" s="2" t="str">
        <f>IF(INDEX(Table1[Email], MATCH(OrdersData[[#This Row],[Customer ID]], Table1[Customer ID],0))=0,"",INDEX(Table1[Email], MATCH(OrdersData[[#This Row],[Customer ID]], Table1[Customer ID],0)))</f>
        <v>tcastagnekn@wikia.com</v>
      </c>
      <c r="H745" s="2" t="str">
        <f>INDEX(Table1[Country], MATCH(OrdersData[[#This Row],[Customer ID]], Table1[Customer ID],0))</f>
        <v>United States</v>
      </c>
      <c r="I745" t="str">
        <f>INDEX(products!B:B, MATCH($D:$D, products!$A:$A,0))</f>
        <v>Ara</v>
      </c>
      <c r="J745" t="str">
        <f>INDEX(products!C:C, MATCH($D:$D, products!$A:$A,0))</f>
        <v>D</v>
      </c>
      <c r="K745" s="6">
        <f>INDEX(products!D:D, MATCH($D:$D, products!$A:$A,0))</f>
        <v>0.5</v>
      </c>
      <c r="L745" s="8">
        <f>INDEX(products!E:E, MATCH($D:$D, products!$A:$A,0))</f>
        <v>5.97</v>
      </c>
      <c r="M745" s="8">
        <f t="shared" si="22"/>
        <v>17.91</v>
      </c>
      <c r="N745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745" t="str">
        <f t="shared" si="23"/>
        <v>Dark</v>
      </c>
    </row>
    <row r="746" spans="1:15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INDEX(Table1[Customer Name], MATCH(OrdersData[[#This Row],[Customer ID]], Table1[Customer ID],0))</f>
        <v>Samuele Klaaassen</v>
      </c>
      <c r="G746" s="2" t="str">
        <f>IF(INDEX(Table1[Email], MATCH(OrdersData[[#This Row],[Customer ID]], Table1[Customer ID],0))=0,"",INDEX(Table1[Email], MATCH(OrdersData[[#This Row],[Customer ID]], Table1[Customer ID],0)))</f>
        <v/>
      </c>
      <c r="H746" s="2" t="str">
        <f>INDEX(Table1[Country], MATCH(OrdersData[[#This Row],[Customer ID]], Table1[Customer ID],0))</f>
        <v>United States</v>
      </c>
      <c r="I746" t="str">
        <f>INDEX(products!B:B, MATCH($D:$D, products!$A:$A,0))</f>
        <v>Rob</v>
      </c>
      <c r="J746" t="str">
        <f>INDEX(products!C:C, MATCH($D:$D, products!$A:$A,0))</f>
        <v>M</v>
      </c>
      <c r="K746" s="6">
        <f>INDEX(products!D:D, MATCH($D:$D, products!$A:$A,0))</f>
        <v>0.2</v>
      </c>
      <c r="L746" s="8">
        <f>INDEX(products!E:E, MATCH($D:$D, products!$A:$A,0))</f>
        <v>2.9849999999999999</v>
      </c>
      <c r="M746" s="8">
        <f t="shared" si="22"/>
        <v>17.91</v>
      </c>
      <c r="N746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746" t="str">
        <f t="shared" si="23"/>
        <v>Medium</v>
      </c>
    </row>
    <row r="747" spans="1:15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INDEX(Table1[Customer Name], MATCH(OrdersData[[#This Row],[Customer ID]], Table1[Customer ID],0))</f>
        <v>Jordana Halden</v>
      </c>
      <c r="G747" s="2" t="str">
        <f>IF(INDEX(Table1[Email], MATCH(OrdersData[[#This Row],[Customer ID]], Table1[Customer ID],0))=0,"",INDEX(Table1[Email], MATCH(OrdersData[[#This Row],[Customer ID]], Table1[Customer ID],0)))</f>
        <v>jhaldenkp@comcast.net</v>
      </c>
      <c r="H747" s="2" t="str">
        <f>INDEX(Table1[Country], MATCH(OrdersData[[#This Row],[Customer ID]], Table1[Customer ID],0))</f>
        <v>Ireland</v>
      </c>
      <c r="I747" t="str">
        <f>INDEX(products!B:B, MATCH($D:$D, products!$A:$A,0))</f>
        <v>Exc</v>
      </c>
      <c r="J747" t="str">
        <f>INDEX(products!C:C, MATCH($D:$D, products!$A:$A,0))</f>
        <v>D</v>
      </c>
      <c r="K747" s="6">
        <f>INDEX(products!D:D, MATCH($D:$D, products!$A:$A,0))</f>
        <v>0.5</v>
      </c>
      <c r="L747" s="8">
        <f>INDEX(products!E:E, MATCH($D:$D, products!$A:$A,0))</f>
        <v>7.29</v>
      </c>
      <c r="M747" s="8">
        <f t="shared" si="22"/>
        <v>14.58</v>
      </c>
      <c r="N747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747" t="str">
        <f t="shared" si="23"/>
        <v>Dark</v>
      </c>
    </row>
    <row r="748" spans="1:15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INDEX(Table1[Customer Name], MATCH(OrdersData[[#This Row],[Customer ID]], Table1[Customer ID],0))</f>
        <v>Hussein Olliff</v>
      </c>
      <c r="G748" s="2" t="str">
        <f>IF(INDEX(Table1[Email], MATCH(OrdersData[[#This Row],[Customer ID]], Table1[Customer ID],0))=0,"",INDEX(Table1[Email], MATCH(OrdersData[[#This Row],[Customer ID]], Table1[Customer ID],0)))</f>
        <v>holliffkq@sciencedirect.com</v>
      </c>
      <c r="H748" s="2" t="str">
        <f>INDEX(Table1[Country], MATCH(OrdersData[[#This Row],[Customer ID]], Table1[Customer ID],0))</f>
        <v>Ireland</v>
      </c>
      <c r="I748" t="str">
        <f>INDEX(products!B:B, MATCH($D:$D, products!$A:$A,0))</f>
        <v>Ara</v>
      </c>
      <c r="J748" t="str">
        <f>INDEX(products!C:C, MATCH($D:$D, products!$A:$A,0))</f>
        <v>M</v>
      </c>
      <c r="K748" s="6">
        <f>INDEX(products!D:D, MATCH($D:$D, products!$A:$A,0))</f>
        <v>1</v>
      </c>
      <c r="L748" s="8">
        <f>INDEX(products!E:E, MATCH($D:$D, products!$A:$A,0))</f>
        <v>11.25</v>
      </c>
      <c r="M748" s="8">
        <f t="shared" si="22"/>
        <v>33.75</v>
      </c>
      <c r="N748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748" t="str">
        <f t="shared" si="23"/>
        <v>Medium</v>
      </c>
    </row>
    <row r="749" spans="1:15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INDEX(Table1[Customer Name], MATCH(OrdersData[[#This Row],[Customer ID]], Table1[Customer ID],0))</f>
        <v>Teddi Quadri</v>
      </c>
      <c r="G749" s="2" t="str">
        <f>IF(INDEX(Table1[Email], MATCH(OrdersData[[#This Row],[Customer ID]], Table1[Customer ID],0))=0,"",INDEX(Table1[Email], MATCH(OrdersData[[#This Row],[Customer ID]], Table1[Customer ID],0)))</f>
        <v>tquadrikr@opensource.org</v>
      </c>
      <c r="H749" s="2" t="str">
        <f>INDEX(Table1[Country], MATCH(OrdersData[[#This Row],[Customer ID]], Table1[Customer ID],0))</f>
        <v>Ireland</v>
      </c>
      <c r="I749" t="str">
        <f>INDEX(products!B:B, MATCH($D:$D, products!$A:$A,0))</f>
        <v>Lib</v>
      </c>
      <c r="J749" t="str">
        <f>INDEX(products!C:C, MATCH($D:$D, products!$A:$A,0))</f>
        <v>M</v>
      </c>
      <c r="K749" s="6">
        <f>INDEX(products!D:D, MATCH($D:$D, products!$A:$A,0))</f>
        <v>0.5</v>
      </c>
      <c r="L749" s="8">
        <f>INDEX(products!E:E, MATCH($D:$D, products!$A:$A,0))</f>
        <v>8.73</v>
      </c>
      <c r="M749" s="8">
        <f t="shared" si="22"/>
        <v>34.92</v>
      </c>
      <c r="N749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749" t="str">
        <f t="shared" si="23"/>
        <v>Medium</v>
      </c>
    </row>
    <row r="750" spans="1:15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INDEX(Table1[Customer Name], MATCH(OrdersData[[#This Row],[Customer ID]], Table1[Customer ID],0))</f>
        <v>Felita Eshmade</v>
      </c>
      <c r="G750" s="2" t="str">
        <f>IF(INDEX(Table1[Email], MATCH(OrdersData[[#This Row],[Customer ID]], Table1[Customer ID],0))=0,"",INDEX(Table1[Email], MATCH(OrdersData[[#This Row],[Customer ID]], Table1[Customer ID],0)))</f>
        <v>feshmadeks@umn.edu</v>
      </c>
      <c r="H750" s="2" t="str">
        <f>INDEX(Table1[Country], MATCH(OrdersData[[#This Row],[Customer ID]], Table1[Customer ID],0))</f>
        <v>United States</v>
      </c>
      <c r="I750" t="str">
        <f>INDEX(products!B:B, MATCH($D:$D, products!$A:$A,0))</f>
        <v>Exc</v>
      </c>
      <c r="J750" t="str">
        <f>INDEX(products!C:C, MATCH($D:$D, products!$A:$A,0))</f>
        <v>D</v>
      </c>
      <c r="K750" s="6">
        <f>INDEX(products!D:D, MATCH($D:$D, products!$A:$A,0))</f>
        <v>0.5</v>
      </c>
      <c r="L750" s="8">
        <f>INDEX(products!E:E, MATCH($D:$D, products!$A:$A,0))</f>
        <v>7.29</v>
      </c>
      <c r="M750" s="8">
        <f t="shared" si="22"/>
        <v>14.58</v>
      </c>
      <c r="N750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750" t="str">
        <f t="shared" si="23"/>
        <v>Dark</v>
      </c>
    </row>
    <row r="751" spans="1:15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INDEX(Table1[Customer Name], MATCH(OrdersData[[#This Row],[Customer ID]], Table1[Customer ID],0))</f>
        <v>Melodie OIlier</v>
      </c>
      <c r="G751" s="2" t="str">
        <f>IF(INDEX(Table1[Email], MATCH(OrdersData[[#This Row],[Customer ID]], Table1[Customer ID],0))=0,"",INDEX(Table1[Email], MATCH(OrdersData[[#This Row],[Customer ID]], Table1[Customer ID],0)))</f>
        <v>moilierkt@paginegialle.it</v>
      </c>
      <c r="H751" s="2" t="str">
        <f>INDEX(Table1[Country], MATCH(OrdersData[[#This Row],[Customer ID]], Table1[Customer ID],0))</f>
        <v>Ireland</v>
      </c>
      <c r="I751" t="str">
        <f>INDEX(products!B:B, MATCH($D:$D, products!$A:$A,0))</f>
        <v>Rob</v>
      </c>
      <c r="J751" t="str">
        <f>INDEX(products!C:C, MATCH($D:$D, products!$A:$A,0))</f>
        <v>D</v>
      </c>
      <c r="K751" s="6">
        <f>INDEX(products!D:D, MATCH($D:$D, products!$A:$A,0))</f>
        <v>0.2</v>
      </c>
      <c r="L751" s="8">
        <f>INDEX(products!E:E, MATCH($D:$D, products!$A:$A,0))</f>
        <v>2.6849999999999996</v>
      </c>
      <c r="M751" s="8">
        <f t="shared" si="22"/>
        <v>5.3699999999999992</v>
      </c>
      <c r="N751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751" t="str">
        <f t="shared" si="23"/>
        <v>Dark</v>
      </c>
    </row>
    <row r="752" spans="1:15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INDEX(Table1[Customer Name], MATCH(OrdersData[[#This Row],[Customer ID]], Table1[Customer ID],0))</f>
        <v>Hazel Iacopini</v>
      </c>
      <c r="G752" s="2" t="str">
        <f>IF(INDEX(Table1[Email], MATCH(OrdersData[[#This Row],[Customer ID]], Table1[Customer ID],0))=0,"",INDEX(Table1[Email], MATCH(OrdersData[[#This Row],[Customer ID]], Table1[Customer ID],0)))</f>
        <v/>
      </c>
      <c r="H752" s="2" t="str">
        <f>INDEX(Table1[Country], MATCH(OrdersData[[#This Row],[Customer ID]], Table1[Customer ID],0))</f>
        <v>United States</v>
      </c>
      <c r="I752" t="str">
        <f>INDEX(products!B:B, MATCH($D:$D, products!$A:$A,0))</f>
        <v>Rob</v>
      </c>
      <c r="J752" t="str">
        <f>INDEX(products!C:C, MATCH($D:$D, products!$A:$A,0))</f>
        <v>M</v>
      </c>
      <c r="K752" s="6">
        <f>INDEX(products!D:D, MATCH($D:$D, products!$A:$A,0))</f>
        <v>0.5</v>
      </c>
      <c r="L752" s="8">
        <f>INDEX(products!E:E, MATCH($D:$D, products!$A:$A,0))</f>
        <v>5.97</v>
      </c>
      <c r="M752" s="8">
        <f t="shared" si="22"/>
        <v>5.97</v>
      </c>
      <c r="N752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752" t="str">
        <f t="shared" si="23"/>
        <v>Medium</v>
      </c>
    </row>
    <row r="753" spans="1:15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INDEX(Table1[Customer Name], MATCH(OrdersData[[#This Row],[Customer ID]], Table1[Customer ID],0))</f>
        <v>Vinny Shoebotham</v>
      </c>
      <c r="G753" s="2" t="str">
        <f>IF(INDEX(Table1[Email], MATCH(OrdersData[[#This Row],[Customer ID]], Table1[Customer ID],0))=0,"",INDEX(Table1[Email], MATCH(OrdersData[[#This Row],[Customer ID]], Table1[Customer ID],0)))</f>
        <v>vshoebothamkv@redcross.org</v>
      </c>
      <c r="H753" s="2" t="str">
        <f>INDEX(Table1[Country], MATCH(OrdersData[[#This Row],[Customer ID]], Table1[Customer ID],0))</f>
        <v>United States</v>
      </c>
      <c r="I753" t="str">
        <f>INDEX(products!B:B, MATCH($D:$D, products!$A:$A,0))</f>
        <v>Lib</v>
      </c>
      <c r="J753" t="str">
        <f>INDEX(products!C:C, MATCH($D:$D, products!$A:$A,0))</f>
        <v>L</v>
      </c>
      <c r="K753" s="6">
        <f>INDEX(products!D:D, MATCH($D:$D, products!$A:$A,0))</f>
        <v>0.5</v>
      </c>
      <c r="L753" s="8">
        <f>INDEX(products!E:E, MATCH($D:$D, products!$A:$A,0))</f>
        <v>9.51</v>
      </c>
      <c r="M753" s="8">
        <f t="shared" si="22"/>
        <v>19.02</v>
      </c>
      <c r="N753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753" t="str">
        <f t="shared" si="23"/>
        <v>Light</v>
      </c>
    </row>
    <row r="754" spans="1:15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INDEX(Table1[Customer Name], MATCH(OrdersData[[#This Row],[Customer ID]], Table1[Customer ID],0))</f>
        <v>Bran Sterke</v>
      </c>
      <c r="G754" s="2" t="str">
        <f>IF(INDEX(Table1[Email], MATCH(OrdersData[[#This Row],[Customer ID]], Table1[Customer ID],0))=0,"",INDEX(Table1[Email], MATCH(OrdersData[[#This Row],[Customer ID]], Table1[Customer ID],0)))</f>
        <v>bsterkekw@biblegateway.com</v>
      </c>
      <c r="H754" s="2" t="str">
        <f>INDEX(Table1[Country], MATCH(OrdersData[[#This Row],[Customer ID]], Table1[Customer ID],0))</f>
        <v>United States</v>
      </c>
      <c r="I754" t="str">
        <f>INDEX(products!B:B, MATCH($D:$D, products!$A:$A,0))</f>
        <v>Exc</v>
      </c>
      <c r="J754" t="str">
        <f>INDEX(products!C:C, MATCH($D:$D, products!$A:$A,0))</f>
        <v>M</v>
      </c>
      <c r="K754" s="6">
        <f>INDEX(products!D:D, MATCH($D:$D, products!$A:$A,0))</f>
        <v>1</v>
      </c>
      <c r="L754" s="8">
        <f>INDEX(products!E:E, MATCH($D:$D, products!$A:$A,0))</f>
        <v>13.75</v>
      </c>
      <c r="M754" s="8">
        <f t="shared" si="22"/>
        <v>27.5</v>
      </c>
      <c r="N75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754" t="str">
        <f t="shared" si="23"/>
        <v>Medium</v>
      </c>
    </row>
    <row r="755" spans="1:15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INDEX(Table1[Customer Name], MATCH(OrdersData[[#This Row],[Customer ID]], Table1[Customer ID],0))</f>
        <v>Simone Capon</v>
      </c>
      <c r="G755" s="2" t="str">
        <f>IF(INDEX(Table1[Email], MATCH(OrdersData[[#This Row],[Customer ID]], Table1[Customer ID],0))=0,"",INDEX(Table1[Email], MATCH(OrdersData[[#This Row],[Customer ID]], Table1[Customer ID],0)))</f>
        <v>scaponkx@craigslist.org</v>
      </c>
      <c r="H755" s="2" t="str">
        <f>INDEX(Table1[Country], MATCH(OrdersData[[#This Row],[Customer ID]], Table1[Customer ID],0))</f>
        <v>United States</v>
      </c>
      <c r="I755" t="str">
        <f>INDEX(products!B:B, MATCH($D:$D, products!$A:$A,0))</f>
        <v>Ara</v>
      </c>
      <c r="J755" t="str">
        <f>INDEX(products!C:C, MATCH($D:$D, products!$A:$A,0))</f>
        <v>D</v>
      </c>
      <c r="K755" s="6">
        <f>INDEX(products!D:D, MATCH($D:$D, products!$A:$A,0))</f>
        <v>0.5</v>
      </c>
      <c r="L755" s="8">
        <f>INDEX(products!E:E, MATCH($D:$D, products!$A:$A,0))</f>
        <v>5.97</v>
      </c>
      <c r="M755" s="8">
        <f t="shared" si="22"/>
        <v>29.849999999999998</v>
      </c>
      <c r="N755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755" t="str">
        <f t="shared" si="23"/>
        <v>Dark</v>
      </c>
    </row>
    <row r="756" spans="1:15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INDEX(Table1[Customer Name], MATCH(OrdersData[[#This Row],[Customer ID]], Table1[Customer ID],0))</f>
        <v>Jimmy Dymoke</v>
      </c>
      <c r="G756" s="2" t="str">
        <f>IF(INDEX(Table1[Email], MATCH(OrdersData[[#This Row],[Customer ID]], Table1[Customer ID],0))=0,"",INDEX(Table1[Email], MATCH(OrdersData[[#This Row],[Customer ID]], Table1[Customer ID],0)))</f>
        <v>jdymokeje@prnewswire.com</v>
      </c>
      <c r="H756" s="2" t="str">
        <f>INDEX(Table1[Country], MATCH(OrdersData[[#This Row],[Customer ID]], Table1[Customer ID],0))</f>
        <v>Ireland</v>
      </c>
      <c r="I756" t="str">
        <f>INDEX(products!B:B, MATCH($D:$D, products!$A:$A,0))</f>
        <v>Ara</v>
      </c>
      <c r="J756" t="str">
        <f>INDEX(products!C:C, MATCH($D:$D, products!$A:$A,0))</f>
        <v>D</v>
      </c>
      <c r="K756" s="6">
        <f>INDEX(products!D:D, MATCH($D:$D, products!$A:$A,0))</f>
        <v>0.2</v>
      </c>
      <c r="L756" s="8">
        <f>INDEX(products!E:E, MATCH($D:$D, products!$A:$A,0))</f>
        <v>2.9849999999999999</v>
      </c>
      <c r="M756" s="8">
        <f t="shared" si="22"/>
        <v>17.91</v>
      </c>
      <c r="N756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756" t="str">
        <f t="shared" si="23"/>
        <v>Dark</v>
      </c>
    </row>
    <row r="757" spans="1:15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INDEX(Table1[Customer Name], MATCH(OrdersData[[#This Row],[Customer ID]], Table1[Customer ID],0))</f>
        <v>Foster Constance</v>
      </c>
      <c r="G757" s="2" t="str">
        <f>IF(INDEX(Table1[Email], MATCH(OrdersData[[#This Row],[Customer ID]], Table1[Customer ID],0))=0,"",INDEX(Table1[Email], MATCH(OrdersData[[#This Row],[Customer ID]], Table1[Customer ID],0)))</f>
        <v>fconstancekz@ifeng.com</v>
      </c>
      <c r="H757" s="2" t="str">
        <f>INDEX(Table1[Country], MATCH(OrdersData[[#This Row],[Customer ID]], Table1[Customer ID],0))</f>
        <v>United States</v>
      </c>
      <c r="I757" t="str">
        <f>INDEX(products!B:B, MATCH($D:$D, products!$A:$A,0))</f>
        <v>Lib</v>
      </c>
      <c r="J757" t="str">
        <f>INDEX(products!C:C, MATCH($D:$D, products!$A:$A,0))</f>
        <v>L</v>
      </c>
      <c r="K757" s="6">
        <f>INDEX(products!D:D, MATCH($D:$D, products!$A:$A,0))</f>
        <v>0.2</v>
      </c>
      <c r="L757" s="8">
        <f>INDEX(products!E:E, MATCH($D:$D, products!$A:$A,0))</f>
        <v>4.7549999999999999</v>
      </c>
      <c r="M757" s="8">
        <f t="shared" si="22"/>
        <v>28.53</v>
      </c>
      <c r="N757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757" t="str">
        <f t="shared" si="23"/>
        <v>Light</v>
      </c>
    </row>
    <row r="758" spans="1:15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INDEX(Table1[Customer Name], MATCH(OrdersData[[#This Row],[Customer ID]], Table1[Customer ID],0))</f>
        <v>Fernando Sulman</v>
      </c>
      <c r="G758" s="2" t="str">
        <f>IF(INDEX(Table1[Email], MATCH(OrdersData[[#This Row],[Customer ID]], Table1[Customer ID],0))=0,"",INDEX(Table1[Email], MATCH(OrdersData[[#This Row],[Customer ID]], Table1[Customer ID],0)))</f>
        <v>fsulmanl0@washington.edu</v>
      </c>
      <c r="H758" s="2" t="str">
        <f>INDEX(Table1[Country], MATCH(OrdersData[[#This Row],[Customer ID]], Table1[Customer ID],0))</f>
        <v>United States</v>
      </c>
      <c r="I758" t="str">
        <f>INDEX(products!B:B, MATCH($D:$D, products!$A:$A,0))</f>
        <v>Rob</v>
      </c>
      <c r="J758" t="str">
        <f>INDEX(products!C:C, MATCH($D:$D, products!$A:$A,0))</f>
        <v>D</v>
      </c>
      <c r="K758" s="6">
        <f>INDEX(products!D:D, MATCH($D:$D, products!$A:$A,0))</f>
        <v>1</v>
      </c>
      <c r="L758" s="8">
        <f>INDEX(products!E:E, MATCH($D:$D, products!$A:$A,0))</f>
        <v>8.9499999999999993</v>
      </c>
      <c r="M758" s="8">
        <f t="shared" si="22"/>
        <v>35.799999999999997</v>
      </c>
      <c r="N758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758" t="str">
        <f t="shared" si="23"/>
        <v>Dark</v>
      </c>
    </row>
    <row r="759" spans="1:15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INDEX(Table1[Customer Name], MATCH(OrdersData[[#This Row],[Customer ID]], Table1[Customer ID],0))</f>
        <v>Dorotea Hollyman</v>
      </c>
      <c r="G759" s="2" t="str">
        <f>IF(INDEX(Table1[Email], MATCH(OrdersData[[#This Row],[Customer ID]], Table1[Customer ID],0))=0,"",INDEX(Table1[Email], MATCH(OrdersData[[#This Row],[Customer ID]], Table1[Customer ID],0)))</f>
        <v>dhollymanl1@ibm.com</v>
      </c>
      <c r="H759" s="2" t="str">
        <f>INDEX(Table1[Country], MATCH(OrdersData[[#This Row],[Customer ID]], Table1[Customer ID],0))</f>
        <v>United States</v>
      </c>
      <c r="I759" t="str">
        <f>INDEX(products!B:B, MATCH($D:$D, products!$A:$A,0))</f>
        <v>Ara</v>
      </c>
      <c r="J759" t="str">
        <f>INDEX(products!C:C, MATCH($D:$D, products!$A:$A,0))</f>
        <v>D</v>
      </c>
      <c r="K759" s="6">
        <f>INDEX(products!D:D, MATCH($D:$D, products!$A:$A,0))</f>
        <v>0.5</v>
      </c>
      <c r="L759" s="8">
        <f>INDEX(products!E:E, MATCH($D:$D, products!$A:$A,0))</f>
        <v>5.97</v>
      </c>
      <c r="M759" s="8">
        <f t="shared" si="22"/>
        <v>17.91</v>
      </c>
      <c r="N759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759" t="str">
        <f t="shared" si="23"/>
        <v>Dark</v>
      </c>
    </row>
    <row r="760" spans="1:15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INDEX(Table1[Customer Name], MATCH(OrdersData[[#This Row],[Customer ID]], Table1[Customer ID],0))</f>
        <v>Lorelei Nardoni</v>
      </c>
      <c r="G760" s="2" t="str">
        <f>IF(INDEX(Table1[Email], MATCH(OrdersData[[#This Row],[Customer ID]], Table1[Customer ID],0))=0,"",INDEX(Table1[Email], MATCH(OrdersData[[#This Row],[Customer ID]], Table1[Customer ID],0)))</f>
        <v>lnardonil2@hao123.com</v>
      </c>
      <c r="H760" s="2" t="str">
        <f>INDEX(Table1[Country], MATCH(OrdersData[[#This Row],[Customer ID]], Table1[Customer ID],0))</f>
        <v>United States</v>
      </c>
      <c r="I760" t="str">
        <f>INDEX(products!B:B, MATCH($D:$D, products!$A:$A,0))</f>
        <v>Rob</v>
      </c>
      <c r="J760" t="str">
        <f>INDEX(products!C:C, MATCH($D:$D, products!$A:$A,0))</f>
        <v>D</v>
      </c>
      <c r="K760" s="6">
        <f>INDEX(products!D:D, MATCH($D:$D, products!$A:$A,0))</f>
        <v>1</v>
      </c>
      <c r="L760" s="8">
        <f>INDEX(products!E:E, MATCH($D:$D, products!$A:$A,0))</f>
        <v>8.9499999999999993</v>
      </c>
      <c r="M760" s="8">
        <f t="shared" si="22"/>
        <v>8.9499999999999993</v>
      </c>
      <c r="N760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760" t="str">
        <f t="shared" si="23"/>
        <v>Dark</v>
      </c>
    </row>
    <row r="761" spans="1:15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INDEX(Table1[Customer Name], MATCH(OrdersData[[#This Row],[Customer ID]], Table1[Customer ID],0))</f>
        <v>Dallas Yarham</v>
      </c>
      <c r="G761" s="2" t="str">
        <f>IF(INDEX(Table1[Email], MATCH(OrdersData[[#This Row],[Customer ID]], Table1[Customer ID],0))=0,"",INDEX(Table1[Email], MATCH(OrdersData[[#This Row],[Customer ID]], Table1[Customer ID],0)))</f>
        <v>dyarhaml3@moonfruit.com</v>
      </c>
      <c r="H761" s="2" t="str">
        <f>INDEX(Table1[Country], MATCH(OrdersData[[#This Row],[Customer ID]], Table1[Customer ID],0))</f>
        <v>United States</v>
      </c>
      <c r="I761" t="str">
        <f>INDEX(products!B:B, MATCH($D:$D, products!$A:$A,0))</f>
        <v>Lib</v>
      </c>
      <c r="J761" t="str">
        <f>INDEX(products!C:C, MATCH($D:$D, products!$A:$A,0))</f>
        <v>D</v>
      </c>
      <c r="K761" s="6">
        <f>INDEX(products!D:D, MATCH($D:$D, products!$A:$A,0))</f>
        <v>2.5</v>
      </c>
      <c r="L761" s="8">
        <f>INDEX(products!E:E, MATCH($D:$D, products!$A:$A,0))</f>
        <v>29.784999999999997</v>
      </c>
      <c r="M761" s="8">
        <f t="shared" si="22"/>
        <v>29.784999999999997</v>
      </c>
      <c r="N761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761" t="str">
        <f t="shared" si="23"/>
        <v>Dark</v>
      </c>
    </row>
    <row r="762" spans="1:15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INDEX(Table1[Customer Name], MATCH(OrdersData[[#This Row],[Customer ID]], Table1[Customer ID],0))</f>
        <v>Arlana Ferrea</v>
      </c>
      <c r="G762" s="2" t="str">
        <f>IF(INDEX(Table1[Email], MATCH(OrdersData[[#This Row],[Customer ID]], Table1[Customer ID],0))=0,"",INDEX(Table1[Email], MATCH(OrdersData[[#This Row],[Customer ID]], Table1[Customer ID],0)))</f>
        <v>aferreal4@wikia.com</v>
      </c>
      <c r="H762" s="2" t="str">
        <f>INDEX(Table1[Country], MATCH(OrdersData[[#This Row],[Customer ID]], Table1[Customer ID],0))</f>
        <v>United States</v>
      </c>
      <c r="I762" t="str">
        <f>INDEX(products!B:B, MATCH($D:$D, products!$A:$A,0))</f>
        <v>Exc</v>
      </c>
      <c r="J762" t="str">
        <f>INDEX(products!C:C, MATCH($D:$D, products!$A:$A,0))</f>
        <v>L</v>
      </c>
      <c r="K762" s="6">
        <f>INDEX(products!D:D, MATCH($D:$D, products!$A:$A,0))</f>
        <v>0.5</v>
      </c>
      <c r="L762" s="8">
        <f>INDEX(products!E:E, MATCH($D:$D, products!$A:$A,0))</f>
        <v>8.91</v>
      </c>
      <c r="M762" s="8">
        <f t="shared" si="22"/>
        <v>44.55</v>
      </c>
      <c r="N762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762" t="str">
        <f t="shared" si="23"/>
        <v>Light</v>
      </c>
    </row>
    <row r="763" spans="1:15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INDEX(Table1[Customer Name], MATCH(OrdersData[[#This Row],[Customer ID]], Table1[Customer ID],0))</f>
        <v>Chuck Kendrick</v>
      </c>
      <c r="G763" s="2" t="str">
        <f>IF(INDEX(Table1[Email], MATCH(OrdersData[[#This Row],[Customer ID]], Table1[Customer ID],0))=0,"",INDEX(Table1[Email], MATCH(OrdersData[[#This Row],[Customer ID]], Table1[Customer ID],0)))</f>
        <v>ckendrickl5@webnode.com</v>
      </c>
      <c r="H763" s="2" t="str">
        <f>INDEX(Table1[Country], MATCH(OrdersData[[#This Row],[Customer ID]], Table1[Customer ID],0))</f>
        <v>United States</v>
      </c>
      <c r="I763" t="str">
        <f>INDEX(products!B:B, MATCH($D:$D, products!$A:$A,0))</f>
        <v>Exc</v>
      </c>
      <c r="J763" t="str">
        <f>INDEX(products!C:C, MATCH($D:$D, products!$A:$A,0))</f>
        <v>L</v>
      </c>
      <c r="K763" s="6">
        <f>INDEX(products!D:D, MATCH($D:$D, products!$A:$A,0))</f>
        <v>1</v>
      </c>
      <c r="L763" s="8">
        <f>INDEX(products!E:E, MATCH($D:$D, products!$A:$A,0))</f>
        <v>14.85</v>
      </c>
      <c r="M763" s="8">
        <f t="shared" si="22"/>
        <v>89.1</v>
      </c>
      <c r="N763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763" t="str">
        <f t="shared" si="23"/>
        <v>Light</v>
      </c>
    </row>
    <row r="764" spans="1:15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INDEX(Table1[Customer Name], MATCH(OrdersData[[#This Row],[Customer ID]], Table1[Customer ID],0))</f>
        <v>Sharona Danilchik</v>
      </c>
      <c r="G764" s="2" t="str">
        <f>IF(INDEX(Table1[Email], MATCH(OrdersData[[#This Row],[Customer ID]], Table1[Customer ID],0))=0,"",INDEX(Table1[Email], MATCH(OrdersData[[#This Row],[Customer ID]], Table1[Customer ID],0)))</f>
        <v>sdanilchikl6@mit.edu</v>
      </c>
      <c r="H764" s="2" t="str">
        <f>INDEX(Table1[Country], MATCH(OrdersData[[#This Row],[Customer ID]], Table1[Customer ID],0))</f>
        <v>United Kingdom</v>
      </c>
      <c r="I764" t="str">
        <f>INDEX(products!B:B, MATCH($D:$D, products!$A:$A,0))</f>
        <v>Lib</v>
      </c>
      <c r="J764" t="str">
        <f>INDEX(products!C:C, MATCH($D:$D, products!$A:$A,0))</f>
        <v>M</v>
      </c>
      <c r="K764" s="6">
        <f>INDEX(products!D:D, MATCH($D:$D, products!$A:$A,0))</f>
        <v>0.5</v>
      </c>
      <c r="L764" s="8">
        <f>INDEX(products!E:E, MATCH($D:$D, products!$A:$A,0))</f>
        <v>8.73</v>
      </c>
      <c r="M764" s="8">
        <f t="shared" si="22"/>
        <v>43.650000000000006</v>
      </c>
      <c r="N764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764" t="str">
        <f t="shared" si="23"/>
        <v>Medium</v>
      </c>
    </row>
    <row r="765" spans="1:15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INDEX(Table1[Customer Name], MATCH(OrdersData[[#This Row],[Customer ID]], Table1[Customer ID],0))</f>
        <v>Sarajane Potter</v>
      </c>
      <c r="G765" s="2" t="str">
        <f>IF(INDEX(Table1[Email], MATCH(OrdersData[[#This Row],[Customer ID]], Table1[Customer ID],0))=0,"",INDEX(Table1[Email], MATCH(OrdersData[[#This Row],[Customer ID]], Table1[Customer ID],0)))</f>
        <v/>
      </c>
      <c r="H765" s="2" t="str">
        <f>INDEX(Table1[Country], MATCH(OrdersData[[#This Row],[Customer ID]], Table1[Customer ID],0))</f>
        <v>United States</v>
      </c>
      <c r="I765" t="str">
        <f>INDEX(products!B:B, MATCH($D:$D, products!$A:$A,0))</f>
        <v>Ara</v>
      </c>
      <c r="J765" t="str">
        <f>INDEX(products!C:C, MATCH($D:$D, products!$A:$A,0))</f>
        <v>L</v>
      </c>
      <c r="K765" s="6">
        <f>INDEX(products!D:D, MATCH($D:$D, products!$A:$A,0))</f>
        <v>0.5</v>
      </c>
      <c r="L765" s="8">
        <f>INDEX(products!E:E, MATCH($D:$D, products!$A:$A,0))</f>
        <v>7.77</v>
      </c>
      <c r="M765" s="8">
        <f t="shared" si="22"/>
        <v>23.31</v>
      </c>
      <c r="N765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765" t="str">
        <f t="shared" si="23"/>
        <v>Light</v>
      </c>
    </row>
    <row r="766" spans="1:15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INDEX(Table1[Customer Name], MATCH(OrdersData[[#This Row],[Customer ID]], Table1[Customer ID],0))</f>
        <v>Bobby Folomkin</v>
      </c>
      <c r="G766" s="2" t="str">
        <f>IF(INDEX(Table1[Email], MATCH(OrdersData[[#This Row],[Customer ID]], Table1[Customer ID],0))=0,"",INDEX(Table1[Email], MATCH(OrdersData[[#This Row],[Customer ID]], Table1[Customer ID],0)))</f>
        <v>bfolomkinl8@yolasite.com</v>
      </c>
      <c r="H766" s="2" t="str">
        <f>INDEX(Table1[Country], MATCH(OrdersData[[#This Row],[Customer ID]], Table1[Customer ID],0))</f>
        <v>United States</v>
      </c>
      <c r="I766" t="str">
        <f>INDEX(products!B:B, MATCH($D:$D, products!$A:$A,0))</f>
        <v>Ara</v>
      </c>
      <c r="J766" t="str">
        <f>INDEX(products!C:C, MATCH($D:$D, products!$A:$A,0))</f>
        <v>L</v>
      </c>
      <c r="K766" s="6">
        <f>INDEX(products!D:D, MATCH($D:$D, products!$A:$A,0))</f>
        <v>2.5</v>
      </c>
      <c r="L766" s="8">
        <f>INDEX(products!E:E, MATCH($D:$D, products!$A:$A,0))</f>
        <v>29.784999999999997</v>
      </c>
      <c r="M766" s="8">
        <f t="shared" si="22"/>
        <v>178.70999999999998</v>
      </c>
      <c r="N766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766" t="str">
        <f t="shared" si="23"/>
        <v>Light</v>
      </c>
    </row>
    <row r="767" spans="1:15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INDEX(Table1[Customer Name], MATCH(OrdersData[[#This Row],[Customer ID]], Table1[Customer ID],0))</f>
        <v>Rafferty Pursglove</v>
      </c>
      <c r="G767" s="2" t="str">
        <f>IF(INDEX(Table1[Email], MATCH(OrdersData[[#This Row],[Customer ID]], Table1[Customer ID],0))=0,"",INDEX(Table1[Email], MATCH(OrdersData[[#This Row],[Customer ID]], Table1[Customer ID],0)))</f>
        <v>rpursglovel9@biblegateway.com</v>
      </c>
      <c r="H767" s="2" t="str">
        <f>INDEX(Table1[Country], MATCH(OrdersData[[#This Row],[Customer ID]], Table1[Customer ID],0))</f>
        <v>United States</v>
      </c>
      <c r="I767" t="str">
        <f>INDEX(products!B:B, MATCH($D:$D, products!$A:$A,0))</f>
        <v>Rob</v>
      </c>
      <c r="J767" t="str">
        <f>INDEX(products!C:C, MATCH($D:$D, products!$A:$A,0))</f>
        <v>M</v>
      </c>
      <c r="K767" s="6">
        <f>INDEX(products!D:D, MATCH($D:$D, products!$A:$A,0))</f>
        <v>1</v>
      </c>
      <c r="L767" s="8">
        <f>INDEX(products!E:E, MATCH($D:$D, products!$A:$A,0))</f>
        <v>9.9499999999999993</v>
      </c>
      <c r="M767" s="8">
        <f t="shared" si="22"/>
        <v>59.699999999999996</v>
      </c>
      <c r="N767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767" t="str">
        <f t="shared" si="23"/>
        <v>Medium</v>
      </c>
    </row>
    <row r="768" spans="1:15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INDEX(Table1[Customer Name], MATCH(OrdersData[[#This Row],[Customer ID]], Table1[Customer ID],0))</f>
        <v>Rafferty Pursglove</v>
      </c>
      <c r="G768" s="2" t="str">
        <f>IF(INDEX(Table1[Email], MATCH(OrdersData[[#This Row],[Customer ID]], Table1[Customer ID],0))=0,"",INDEX(Table1[Email], MATCH(OrdersData[[#This Row],[Customer ID]], Table1[Customer ID],0)))</f>
        <v>rpursglovel9@biblegateway.com</v>
      </c>
      <c r="H768" s="2" t="str">
        <f>INDEX(Table1[Country], MATCH(OrdersData[[#This Row],[Customer ID]], Table1[Customer ID],0))</f>
        <v>United States</v>
      </c>
      <c r="I768" t="str">
        <f>INDEX(products!B:B, MATCH($D:$D, products!$A:$A,0))</f>
        <v>Ara</v>
      </c>
      <c r="J768" t="str">
        <f>INDEX(products!C:C, MATCH($D:$D, products!$A:$A,0))</f>
        <v>L</v>
      </c>
      <c r="K768" s="6">
        <f>INDEX(products!D:D, MATCH($D:$D, products!$A:$A,0))</f>
        <v>0.5</v>
      </c>
      <c r="L768" s="8">
        <f>INDEX(products!E:E, MATCH($D:$D, products!$A:$A,0))</f>
        <v>7.77</v>
      </c>
      <c r="M768" s="8">
        <f t="shared" si="22"/>
        <v>15.54</v>
      </c>
      <c r="N768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768" t="str">
        <f t="shared" si="23"/>
        <v>Light</v>
      </c>
    </row>
    <row r="769" spans="1:15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INDEX(Table1[Customer Name], MATCH(OrdersData[[#This Row],[Customer ID]], Table1[Customer ID],0))</f>
        <v>Foster Constance</v>
      </c>
      <c r="G769" s="2" t="str">
        <f>IF(INDEX(Table1[Email], MATCH(OrdersData[[#This Row],[Customer ID]], Table1[Customer ID],0))=0,"",INDEX(Table1[Email], MATCH(OrdersData[[#This Row],[Customer ID]], Table1[Customer ID],0)))</f>
        <v>fconstancekz@ifeng.com</v>
      </c>
      <c r="H769" s="2" t="str">
        <f>INDEX(Table1[Country], MATCH(OrdersData[[#This Row],[Customer ID]], Table1[Customer ID],0))</f>
        <v>United States</v>
      </c>
      <c r="I769" t="str">
        <f>INDEX(products!B:B, MATCH($D:$D, products!$A:$A,0))</f>
        <v>Ara</v>
      </c>
      <c r="J769" t="str">
        <f>INDEX(products!C:C, MATCH($D:$D, products!$A:$A,0))</f>
        <v>L</v>
      </c>
      <c r="K769" s="6">
        <f>INDEX(products!D:D, MATCH($D:$D, products!$A:$A,0))</f>
        <v>2.5</v>
      </c>
      <c r="L769" s="8">
        <f>INDEX(products!E:E, MATCH($D:$D, products!$A:$A,0))</f>
        <v>29.784999999999997</v>
      </c>
      <c r="M769" s="8">
        <f t="shared" si="22"/>
        <v>89.35499999999999</v>
      </c>
      <c r="N769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769" t="str">
        <f t="shared" si="23"/>
        <v>Light</v>
      </c>
    </row>
    <row r="770" spans="1:15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INDEX(Table1[Customer Name], MATCH(OrdersData[[#This Row],[Customer ID]], Table1[Customer ID],0))</f>
        <v>Foster Constance</v>
      </c>
      <c r="G770" s="2" t="str">
        <f>IF(INDEX(Table1[Email], MATCH(OrdersData[[#This Row],[Customer ID]], Table1[Customer ID],0))=0,"",INDEX(Table1[Email], MATCH(OrdersData[[#This Row],[Customer ID]], Table1[Customer ID],0)))</f>
        <v>fconstancekz@ifeng.com</v>
      </c>
      <c r="H770" s="2" t="str">
        <f>INDEX(Table1[Country], MATCH(OrdersData[[#This Row],[Customer ID]], Table1[Customer ID],0))</f>
        <v>United States</v>
      </c>
      <c r="I770" t="str">
        <f>INDEX(products!B:B, MATCH($D:$D, products!$A:$A,0))</f>
        <v>Rob</v>
      </c>
      <c r="J770" t="str">
        <f>INDEX(products!C:C, MATCH($D:$D, products!$A:$A,0))</f>
        <v>L</v>
      </c>
      <c r="K770" s="6">
        <f>INDEX(products!D:D, MATCH($D:$D, products!$A:$A,0))</f>
        <v>1</v>
      </c>
      <c r="L770" s="8">
        <f>INDEX(products!E:E, MATCH($D:$D, products!$A:$A,0))</f>
        <v>11.95</v>
      </c>
      <c r="M770" s="8">
        <f t="shared" ref="M770:M833" si="24">L:L*E:E</f>
        <v>23.9</v>
      </c>
      <c r="N770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770" t="str">
        <f t="shared" ref="O770:O833" si="25">IF(J:J="M","Medium",IF(J:J="L","Light",IF(J:J="D","Dark","")))</f>
        <v>Light</v>
      </c>
    </row>
    <row r="771" spans="1:15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INDEX(Table1[Customer Name], MATCH(OrdersData[[#This Row],[Customer ID]], Table1[Customer ID],0))</f>
        <v>Dalia Eburah</v>
      </c>
      <c r="G771" s="2" t="str">
        <f>IF(INDEX(Table1[Email], MATCH(OrdersData[[#This Row],[Customer ID]], Table1[Customer ID],0))=0,"",INDEX(Table1[Email], MATCH(OrdersData[[#This Row],[Customer ID]], Table1[Customer ID],0)))</f>
        <v>deburahld@google.co.jp</v>
      </c>
      <c r="H771" s="2" t="str">
        <f>INDEX(Table1[Country], MATCH(OrdersData[[#This Row],[Customer ID]], Table1[Customer ID],0))</f>
        <v>United Kingdom</v>
      </c>
      <c r="I771" t="str">
        <f>INDEX(products!B:B, MATCH($D:$D, products!$A:$A,0))</f>
        <v>Rob</v>
      </c>
      <c r="J771" t="str">
        <f>INDEX(products!C:C, MATCH($D:$D, products!$A:$A,0))</f>
        <v>M</v>
      </c>
      <c r="K771" s="6">
        <f>INDEX(products!D:D, MATCH($D:$D, products!$A:$A,0))</f>
        <v>2.5</v>
      </c>
      <c r="L771" s="8">
        <f>INDEX(products!E:E, MATCH($D:$D, products!$A:$A,0))</f>
        <v>22.884999999999998</v>
      </c>
      <c r="M771" s="8">
        <f t="shared" si="24"/>
        <v>137.31</v>
      </c>
      <c r="N771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771" t="str">
        <f t="shared" si="25"/>
        <v>Medium</v>
      </c>
    </row>
    <row r="772" spans="1:15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INDEX(Table1[Customer Name], MATCH(OrdersData[[#This Row],[Customer ID]], Table1[Customer ID],0))</f>
        <v>Martie Brimilcombe</v>
      </c>
      <c r="G772" s="2" t="str">
        <f>IF(INDEX(Table1[Email], MATCH(OrdersData[[#This Row],[Customer ID]], Table1[Customer ID],0))=0,"",INDEX(Table1[Email], MATCH(OrdersData[[#This Row],[Customer ID]], Table1[Customer ID],0)))</f>
        <v>mbrimilcombele@cnn.com</v>
      </c>
      <c r="H772" s="2" t="str">
        <f>INDEX(Table1[Country], MATCH(OrdersData[[#This Row],[Customer ID]], Table1[Customer ID],0))</f>
        <v>United States</v>
      </c>
      <c r="I772" t="str">
        <f>INDEX(products!B:B, MATCH($D:$D, products!$A:$A,0))</f>
        <v>Ara</v>
      </c>
      <c r="J772" t="str">
        <f>INDEX(products!C:C, MATCH($D:$D, products!$A:$A,0))</f>
        <v>D</v>
      </c>
      <c r="K772" s="6">
        <f>INDEX(products!D:D, MATCH($D:$D, products!$A:$A,0))</f>
        <v>1</v>
      </c>
      <c r="L772" s="8">
        <f>INDEX(products!E:E, MATCH($D:$D, products!$A:$A,0))</f>
        <v>9.9499999999999993</v>
      </c>
      <c r="M772" s="8">
        <f t="shared" si="24"/>
        <v>9.9499999999999993</v>
      </c>
      <c r="N772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772" t="str">
        <f t="shared" si="25"/>
        <v>Dark</v>
      </c>
    </row>
    <row r="773" spans="1:15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INDEX(Table1[Customer Name], MATCH(OrdersData[[#This Row],[Customer ID]], Table1[Customer ID],0))</f>
        <v>Suzanna Bollam</v>
      </c>
      <c r="G773" s="2" t="str">
        <f>IF(INDEX(Table1[Email], MATCH(OrdersData[[#This Row],[Customer ID]], Table1[Customer ID],0))=0,"",INDEX(Table1[Email], MATCH(OrdersData[[#This Row],[Customer ID]], Table1[Customer ID],0)))</f>
        <v>sbollamlf@list-manage.com</v>
      </c>
      <c r="H773" s="2" t="str">
        <f>INDEX(Table1[Country], MATCH(OrdersData[[#This Row],[Customer ID]], Table1[Customer ID],0))</f>
        <v>United States</v>
      </c>
      <c r="I773" t="str">
        <f>INDEX(products!B:B, MATCH($D:$D, products!$A:$A,0))</f>
        <v>Rob</v>
      </c>
      <c r="J773" t="str">
        <f>INDEX(products!C:C, MATCH($D:$D, products!$A:$A,0))</f>
        <v>L</v>
      </c>
      <c r="K773" s="6">
        <f>INDEX(products!D:D, MATCH($D:$D, products!$A:$A,0))</f>
        <v>0.5</v>
      </c>
      <c r="L773" s="8">
        <f>INDEX(products!E:E, MATCH($D:$D, products!$A:$A,0))</f>
        <v>7.169999999999999</v>
      </c>
      <c r="M773" s="8">
        <f t="shared" si="24"/>
        <v>21.509999999999998</v>
      </c>
      <c r="N773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773" t="str">
        <f t="shared" si="25"/>
        <v>Light</v>
      </c>
    </row>
    <row r="774" spans="1:15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INDEX(Table1[Customer Name], MATCH(OrdersData[[#This Row],[Customer ID]], Table1[Customer ID],0))</f>
        <v>Mellisa Mebes</v>
      </c>
      <c r="G774" s="2" t="str">
        <f>IF(INDEX(Table1[Email], MATCH(OrdersData[[#This Row],[Customer ID]], Table1[Customer ID],0))=0,"",INDEX(Table1[Email], MATCH(OrdersData[[#This Row],[Customer ID]], Table1[Customer ID],0)))</f>
        <v/>
      </c>
      <c r="H774" s="2" t="str">
        <f>INDEX(Table1[Country], MATCH(OrdersData[[#This Row],[Customer ID]], Table1[Customer ID],0))</f>
        <v>United States</v>
      </c>
      <c r="I774" t="str">
        <f>INDEX(products!B:B, MATCH($D:$D, products!$A:$A,0))</f>
        <v>Exc</v>
      </c>
      <c r="J774" t="str">
        <f>INDEX(products!C:C, MATCH($D:$D, products!$A:$A,0))</f>
        <v>M</v>
      </c>
      <c r="K774" s="6">
        <f>INDEX(products!D:D, MATCH($D:$D, products!$A:$A,0))</f>
        <v>1</v>
      </c>
      <c r="L774" s="8">
        <f>INDEX(products!E:E, MATCH($D:$D, products!$A:$A,0))</f>
        <v>13.75</v>
      </c>
      <c r="M774" s="8">
        <f t="shared" si="24"/>
        <v>82.5</v>
      </c>
      <c r="N77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774" t="str">
        <f t="shared" si="25"/>
        <v>Medium</v>
      </c>
    </row>
    <row r="775" spans="1:15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INDEX(Table1[Customer Name], MATCH(OrdersData[[#This Row],[Customer ID]], Table1[Customer ID],0))</f>
        <v>Alva Filipczak</v>
      </c>
      <c r="G775" s="2" t="str">
        <f>IF(INDEX(Table1[Email], MATCH(OrdersData[[#This Row],[Customer ID]], Table1[Customer ID],0))=0,"",INDEX(Table1[Email], MATCH(OrdersData[[#This Row],[Customer ID]], Table1[Customer ID],0)))</f>
        <v>afilipczaklh@ning.com</v>
      </c>
      <c r="H775" s="2" t="str">
        <f>INDEX(Table1[Country], MATCH(OrdersData[[#This Row],[Customer ID]], Table1[Customer ID],0))</f>
        <v>Ireland</v>
      </c>
      <c r="I775" t="str">
        <f>INDEX(products!B:B, MATCH($D:$D, products!$A:$A,0))</f>
        <v>Lib</v>
      </c>
      <c r="J775" t="str">
        <f>INDEX(products!C:C, MATCH($D:$D, products!$A:$A,0))</f>
        <v>M</v>
      </c>
      <c r="K775" s="6">
        <f>INDEX(products!D:D, MATCH($D:$D, products!$A:$A,0))</f>
        <v>0.2</v>
      </c>
      <c r="L775" s="8">
        <f>INDEX(products!E:E, MATCH($D:$D, products!$A:$A,0))</f>
        <v>4.3650000000000002</v>
      </c>
      <c r="M775" s="8">
        <f t="shared" si="24"/>
        <v>8.73</v>
      </c>
      <c r="N775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775" t="str">
        <f t="shared" si="25"/>
        <v>Medium</v>
      </c>
    </row>
    <row r="776" spans="1:15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INDEX(Table1[Customer Name], MATCH(OrdersData[[#This Row],[Customer ID]], Table1[Customer ID],0))</f>
        <v>Dorette Hinemoor</v>
      </c>
      <c r="G776" s="2" t="str">
        <f>IF(INDEX(Table1[Email], MATCH(OrdersData[[#This Row],[Customer ID]], Table1[Customer ID],0))=0,"",INDEX(Table1[Email], MATCH(OrdersData[[#This Row],[Customer ID]], Table1[Customer ID],0)))</f>
        <v/>
      </c>
      <c r="H776" s="2" t="str">
        <f>INDEX(Table1[Country], MATCH(OrdersData[[#This Row],[Customer ID]], Table1[Customer ID],0))</f>
        <v>United States</v>
      </c>
      <c r="I776" t="str">
        <f>INDEX(products!B:B, MATCH($D:$D, products!$A:$A,0))</f>
        <v>Rob</v>
      </c>
      <c r="J776" t="str">
        <f>INDEX(products!C:C, MATCH($D:$D, products!$A:$A,0))</f>
        <v>M</v>
      </c>
      <c r="K776" s="6">
        <f>INDEX(products!D:D, MATCH($D:$D, products!$A:$A,0))</f>
        <v>1</v>
      </c>
      <c r="L776" s="8">
        <f>INDEX(products!E:E, MATCH($D:$D, products!$A:$A,0))</f>
        <v>9.9499999999999993</v>
      </c>
      <c r="M776" s="8">
        <f t="shared" si="24"/>
        <v>19.899999999999999</v>
      </c>
      <c r="N776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776" t="str">
        <f t="shared" si="25"/>
        <v>Medium</v>
      </c>
    </row>
    <row r="777" spans="1:15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INDEX(Table1[Customer Name], MATCH(OrdersData[[#This Row],[Customer ID]], Table1[Customer ID],0))</f>
        <v>Rhetta Elnaugh</v>
      </c>
      <c r="G777" s="2" t="str">
        <f>IF(INDEX(Table1[Email], MATCH(OrdersData[[#This Row],[Customer ID]], Table1[Customer ID],0))=0,"",INDEX(Table1[Email], MATCH(OrdersData[[#This Row],[Customer ID]], Table1[Customer ID],0)))</f>
        <v>relnaughlj@comsenz.com</v>
      </c>
      <c r="H777" s="2" t="str">
        <f>INDEX(Table1[Country], MATCH(OrdersData[[#This Row],[Customer ID]], Table1[Customer ID],0))</f>
        <v>United States</v>
      </c>
      <c r="I777" t="str">
        <f>INDEX(products!B:B, MATCH($D:$D, products!$A:$A,0))</f>
        <v>Exc</v>
      </c>
      <c r="J777" t="str">
        <f>INDEX(products!C:C, MATCH($D:$D, products!$A:$A,0))</f>
        <v>L</v>
      </c>
      <c r="K777" s="6">
        <f>INDEX(products!D:D, MATCH($D:$D, products!$A:$A,0))</f>
        <v>0.5</v>
      </c>
      <c r="L777" s="8">
        <f>INDEX(products!E:E, MATCH($D:$D, products!$A:$A,0))</f>
        <v>8.91</v>
      </c>
      <c r="M777" s="8">
        <f t="shared" si="24"/>
        <v>17.82</v>
      </c>
      <c r="N777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777" t="str">
        <f t="shared" si="25"/>
        <v>Light</v>
      </c>
    </row>
    <row r="778" spans="1:15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INDEX(Table1[Customer Name], MATCH(OrdersData[[#This Row],[Customer ID]], Table1[Customer ID],0))</f>
        <v>Jule Deehan</v>
      </c>
      <c r="G778" s="2" t="str">
        <f>IF(INDEX(Table1[Email], MATCH(OrdersData[[#This Row],[Customer ID]], Table1[Customer ID],0))=0,"",INDEX(Table1[Email], MATCH(OrdersData[[#This Row],[Customer ID]], Table1[Customer ID],0)))</f>
        <v>jdeehanlk@about.me</v>
      </c>
      <c r="H778" s="2" t="str">
        <f>INDEX(Table1[Country], MATCH(OrdersData[[#This Row],[Customer ID]], Table1[Customer ID],0))</f>
        <v>United States</v>
      </c>
      <c r="I778" t="str">
        <f>INDEX(products!B:B, MATCH($D:$D, products!$A:$A,0))</f>
        <v>Ara</v>
      </c>
      <c r="J778" t="str">
        <f>INDEX(products!C:C, MATCH($D:$D, products!$A:$A,0))</f>
        <v>M</v>
      </c>
      <c r="K778" s="6">
        <f>INDEX(products!D:D, MATCH($D:$D, products!$A:$A,0))</f>
        <v>0.5</v>
      </c>
      <c r="L778" s="8">
        <f>INDEX(products!E:E, MATCH($D:$D, products!$A:$A,0))</f>
        <v>6.75</v>
      </c>
      <c r="M778" s="8">
        <f t="shared" si="24"/>
        <v>20.25</v>
      </c>
      <c r="N778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778" t="str">
        <f t="shared" si="25"/>
        <v>Medium</v>
      </c>
    </row>
    <row r="779" spans="1:15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INDEX(Table1[Customer Name], MATCH(OrdersData[[#This Row],[Customer ID]], Table1[Customer ID],0))</f>
        <v>Janella Eden</v>
      </c>
      <c r="G779" s="2" t="str">
        <f>IF(INDEX(Table1[Email], MATCH(OrdersData[[#This Row],[Customer ID]], Table1[Customer ID],0))=0,"",INDEX(Table1[Email], MATCH(OrdersData[[#This Row],[Customer ID]], Table1[Customer ID],0)))</f>
        <v>jedenll@e-recht24.de</v>
      </c>
      <c r="H779" s="2" t="str">
        <f>INDEX(Table1[Country], MATCH(OrdersData[[#This Row],[Customer ID]], Table1[Customer ID],0))</f>
        <v>United States</v>
      </c>
      <c r="I779" t="str">
        <f>INDEX(products!B:B, MATCH($D:$D, products!$A:$A,0))</f>
        <v>Ara</v>
      </c>
      <c r="J779" t="str">
        <f>INDEX(products!C:C, MATCH($D:$D, products!$A:$A,0))</f>
        <v>L</v>
      </c>
      <c r="K779" s="6">
        <f>INDEX(products!D:D, MATCH($D:$D, products!$A:$A,0))</f>
        <v>2.5</v>
      </c>
      <c r="L779" s="8">
        <f>INDEX(products!E:E, MATCH($D:$D, products!$A:$A,0))</f>
        <v>29.784999999999997</v>
      </c>
      <c r="M779" s="8">
        <f t="shared" si="24"/>
        <v>59.569999999999993</v>
      </c>
      <c r="N779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779" t="str">
        <f t="shared" si="25"/>
        <v>Light</v>
      </c>
    </row>
    <row r="780" spans="1:15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INDEX(Table1[Customer Name], MATCH(OrdersData[[#This Row],[Customer ID]], Table1[Customer ID],0))</f>
        <v>Cam Jewster</v>
      </c>
      <c r="G780" s="2" t="str">
        <f>IF(INDEX(Table1[Email], MATCH(OrdersData[[#This Row],[Customer ID]], Table1[Customer ID],0))=0,"",INDEX(Table1[Email], MATCH(OrdersData[[#This Row],[Customer ID]], Table1[Customer ID],0)))</f>
        <v>cjewsterlu@moonfruit.com</v>
      </c>
      <c r="H780" s="2" t="str">
        <f>INDEX(Table1[Country], MATCH(OrdersData[[#This Row],[Customer ID]], Table1[Customer ID],0))</f>
        <v>United States</v>
      </c>
      <c r="I780" t="str">
        <f>INDEX(products!B:B, MATCH($D:$D, products!$A:$A,0))</f>
        <v>Lib</v>
      </c>
      <c r="J780" t="str">
        <f>INDEX(products!C:C, MATCH($D:$D, products!$A:$A,0))</f>
        <v>L</v>
      </c>
      <c r="K780" s="6">
        <f>INDEX(products!D:D, MATCH($D:$D, products!$A:$A,0))</f>
        <v>0.5</v>
      </c>
      <c r="L780" s="8">
        <f>INDEX(products!E:E, MATCH($D:$D, products!$A:$A,0))</f>
        <v>9.51</v>
      </c>
      <c r="M780" s="8">
        <f t="shared" si="24"/>
        <v>19.02</v>
      </c>
      <c r="N780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780" t="str">
        <f t="shared" si="25"/>
        <v>Light</v>
      </c>
    </row>
    <row r="781" spans="1:15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INDEX(Table1[Customer Name], MATCH(OrdersData[[#This Row],[Customer ID]], Table1[Customer ID],0))</f>
        <v>Ugo Southerden</v>
      </c>
      <c r="G781" s="2" t="str">
        <f>IF(INDEX(Table1[Email], MATCH(OrdersData[[#This Row],[Customer ID]], Table1[Customer ID],0))=0,"",INDEX(Table1[Email], MATCH(OrdersData[[#This Row],[Customer ID]], Table1[Customer ID],0)))</f>
        <v>usoutherdenln@hao123.com</v>
      </c>
      <c r="H781" s="2" t="str">
        <f>INDEX(Table1[Country], MATCH(OrdersData[[#This Row],[Customer ID]], Table1[Customer ID],0))</f>
        <v>United States</v>
      </c>
      <c r="I781" t="str">
        <f>INDEX(products!B:B, MATCH($D:$D, products!$A:$A,0))</f>
        <v>Lib</v>
      </c>
      <c r="J781" t="str">
        <f>INDEX(products!C:C, MATCH($D:$D, products!$A:$A,0))</f>
        <v>D</v>
      </c>
      <c r="K781" s="6">
        <f>INDEX(products!D:D, MATCH($D:$D, products!$A:$A,0))</f>
        <v>1</v>
      </c>
      <c r="L781" s="8">
        <f>INDEX(products!E:E, MATCH($D:$D, products!$A:$A,0))</f>
        <v>12.95</v>
      </c>
      <c r="M781" s="8">
        <f t="shared" si="24"/>
        <v>77.699999999999989</v>
      </c>
      <c r="N781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781" t="str">
        <f t="shared" si="25"/>
        <v>Dark</v>
      </c>
    </row>
    <row r="782" spans="1:15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INDEX(Table1[Customer Name], MATCH(OrdersData[[#This Row],[Customer ID]], Table1[Customer ID],0))</f>
        <v>Verne Dunkerley</v>
      </c>
      <c r="G782" s="2" t="str">
        <f>IF(INDEX(Table1[Email], MATCH(OrdersData[[#This Row],[Customer ID]], Table1[Customer ID],0))=0,"",INDEX(Table1[Email], MATCH(OrdersData[[#This Row],[Customer ID]], Table1[Customer ID],0)))</f>
        <v/>
      </c>
      <c r="H782" s="2" t="str">
        <f>INDEX(Table1[Country], MATCH(OrdersData[[#This Row],[Customer ID]], Table1[Customer ID],0))</f>
        <v>United States</v>
      </c>
      <c r="I782" t="str">
        <f>INDEX(products!B:B, MATCH($D:$D, products!$A:$A,0))</f>
        <v>Exc</v>
      </c>
      <c r="J782" t="str">
        <f>INDEX(products!C:C, MATCH($D:$D, products!$A:$A,0))</f>
        <v>M</v>
      </c>
      <c r="K782" s="6">
        <f>INDEX(products!D:D, MATCH($D:$D, products!$A:$A,0))</f>
        <v>1</v>
      </c>
      <c r="L782" s="8">
        <f>INDEX(products!E:E, MATCH($D:$D, products!$A:$A,0))</f>
        <v>13.75</v>
      </c>
      <c r="M782" s="8">
        <f t="shared" si="24"/>
        <v>41.25</v>
      </c>
      <c r="N782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782" t="str">
        <f t="shared" si="25"/>
        <v>Medium</v>
      </c>
    </row>
    <row r="783" spans="1:15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INDEX(Table1[Customer Name], MATCH(OrdersData[[#This Row],[Customer ID]], Table1[Customer ID],0))</f>
        <v>Lacee Burtenshaw</v>
      </c>
      <c r="G783" s="2" t="str">
        <f>IF(INDEX(Table1[Email], MATCH(OrdersData[[#This Row],[Customer ID]], Table1[Customer ID],0))=0,"",INDEX(Table1[Email], MATCH(OrdersData[[#This Row],[Customer ID]], Table1[Customer ID],0)))</f>
        <v>lburtenshawlp@shinystat.com</v>
      </c>
      <c r="H783" s="2" t="str">
        <f>INDEX(Table1[Country], MATCH(OrdersData[[#This Row],[Customer ID]], Table1[Customer ID],0))</f>
        <v>United States</v>
      </c>
      <c r="I783" t="str">
        <f>INDEX(products!B:B, MATCH($D:$D, products!$A:$A,0))</f>
        <v>Lib</v>
      </c>
      <c r="J783" t="str">
        <f>INDEX(products!C:C, MATCH($D:$D, products!$A:$A,0))</f>
        <v>L</v>
      </c>
      <c r="K783" s="6">
        <f>INDEX(products!D:D, MATCH($D:$D, products!$A:$A,0))</f>
        <v>2.5</v>
      </c>
      <c r="L783" s="8">
        <f>INDEX(products!E:E, MATCH($D:$D, products!$A:$A,0))</f>
        <v>36.454999999999998</v>
      </c>
      <c r="M783" s="8">
        <f t="shared" si="24"/>
        <v>145.82</v>
      </c>
      <c r="N783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783" t="str">
        <f t="shared" si="25"/>
        <v>Light</v>
      </c>
    </row>
    <row r="784" spans="1:15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INDEX(Table1[Customer Name], MATCH(OrdersData[[#This Row],[Customer ID]], Table1[Customer ID],0))</f>
        <v>Adorne Gregoratti</v>
      </c>
      <c r="G784" s="2" t="str">
        <f>IF(INDEX(Table1[Email], MATCH(OrdersData[[#This Row],[Customer ID]], Table1[Customer ID],0))=0,"",INDEX(Table1[Email], MATCH(OrdersData[[#This Row],[Customer ID]], Table1[Customer ID],0)))</f>
        <v>agregorattilq@vistaprint.com</v>
      </c>
      <c r="H784" s="2" t="str">
        <f>INDEX(Table1[Country], MATCH(OrdersData[[#This Row],[Customer ID]], Table1[Customer ID],0))</f>
        <v>Ireland</v>
      </c>
      <c r="I784" t="str">
        <f>INDEX(products!B:B, MATCH($D:$D, products!$A:$A,0))</f>
        <v>Exc</v>
      </c>
      <c r="J784" t="str">
        <f>INDEX(products!C:C, MATCH($D:$D, products!$A:$A,0))</f>
        <v>L</v>
      </c>
      <c r="K784" s="6">
        <f>INDEX(products!D:D, MATCH($D:$D, products!$A:$A,0))</f>
        <v>0.2</v>
      </c>
      <c r="L784" s="8">
        <f>INDEX(products!E:E, MATCH($D:$D, products!$A:$A,0))</f>
        <v>4.4550000000000001</v>
      </c>
      <c r="M784" s="8">
        <f t="shared" si="24"/>
        <v>26.73</v>
      </c>
      <c r="N78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784" t="str">
        <f t="shared" si="25"/>
        <v>Light</v>
      </c>
    </row>
    <row r="785" spans="1:15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INDEX(Table1[Customer Name], MATCH(OrdersData[[#This Row],[Customer ID]], Table1[Customer ID],0))</f>
        <v>Chris Croster</v>
      </c>
      <c r="G785" s="2" t="str">
        <f>IF(INDEX(Table1[Email], MATCH(OrdersData[[#This Row],[Customer ID]], Table1[Customer ID],0))=0,"",INDEX(Table1[Email], MATCH(OrdersData[[#This Row],[Customer ID]], Table1[Customer ID],0)))</f>
        <v>ccrosterlr@gov.uk</v>
      </c>
      <c r="H785" s="2" t="str">
        <f>INDEX(Table1[Country], MATCH(OrdersData[[#This Row],[Customer ID]], Table1[Customer ID],0))</f>
        <v>United States</v>
      </c>
      <c r="I785" t="str">
        <f>INDEX(products!B:B, MATCH($D:$D, products!$A:$A,0))</f>
        <v>Lib</v>
      </c>
      <c r="J785" t="str">
        <f>INDEX(products!C:C, MATCH($D:$D, products!$A:$A,0))</f>
        <v>M</v>
      </c>
      <c r="K785" s="6">
        <f>INDEX(products!D:D, MATCH($D:$D, products!$A:$A,0))</f>
        <v>0.5</v>
      </c>
      <c r="L785" s="8">
        <f>INDEX(products!E:E, MATCH($D:$D, products!$A:$A,0))</f>
        <v>8.73</v>
      </c>
      <c r="M785" s="8">
        <f t="shared" si="24"/>
        <v>43.650000000000006</v>
      </c>
      <c r="N785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785" t="str">
        <f t="shared" si="25"/>
        <v>Medium</v>
      </c>
    </row>
    <row r="786" spans="1:15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INDEX(Table1[Customer Name], MATCH(OrdersData[[#This Row],[Customer ID]], Table1[Customer ID],0))</f>
        <v>Graeme Whitehead</v>
      </c>
      <c r="G786" s="2" t="str">
        <f>IF(INDEX(Table1[Email], MATCH(OrdersData[[#This Row],[Customer ID]], Table1[Customer ID],0))=0,"",INDEX(Table1[Email], MATCH(OrdersData[[#This Row],[Customer ID]], Table1[Customer ID],0)))</f>
        <v>gwhiteheadls@hp.com</v>
      </c>
      <c r="H786" s="2" t="str">
        <f>INDEX(Table1[Country], MATCH(OrdersData[[#This Row],[Customer ID]], Table1[Customer ID],0))</f>
        <v>United States</v>
      </c>
      <c r="I786" t="str">
        <f>INDEX(products!B:B, MATCH($D:$D, products!$A:$A,0))</f>
        <v>Lib</v>
      </c>
      <c r="J786" t="str">
        <f>INDEX(products!C:C, MATCH($D:$D, products!$A:$A,0))</f>
        <v>L</v>
      </c>
      <c r="K786" s="6">
        <f>INDEX(products!D:D, MATCH($D:$D, products!$A:$A,0))</f>
        <v>1</v>
      </c>
      <c r="L786" s="8">
        <f>INDEX(products!E:E, MATCH($D:$D, products!$A:$A,0))</f>
        <v>15.85</v>
      </c>
      <c r="M786" s="8">
        <f t="shared" si="24"/>
        <v>31.7</v>
      </c>
      <c r="N786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786" t="str">
        <f t="shared" si="25"/>
        <v>Light</v>
      </c>
    </row>
    <row r="787" spans="1:15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INDEX(Table1[Customer Name], MATCH(OrdersData[[#This Row],[Customer ID]], Table1[Customer ID],0))</f>
        <v>Haslett Jodrelle</v>
      </c>
      <c r="G787" s="2" t="str">
        <f>IF(INDEX(Table1[Email], MATCH(OrdersData[[#This Row],[Customer ID]], Table1[Customer ID],0))=0,"",INDEX(Table1[Email], MATCH(OrdersData[[#This Row],[Customer ID]], Table1[Customer ID],0)))</f>
        <v>hjodrellelt@samsung.com</v>
      </c>
      <c r="H787" s="2" t="str">
        <f>INDEX(Table1[Country], MATCH(OrdersData[[#This Row],[Customer ID]], Table1[Customer ID],0))</f>
        <v>United States</v>
      </c>
      <c r="I787" t="str">
        <f>INDEX(products!B:B, MATCH($D:$D, products!$A:$A,0))</f>
        <v>Ara</v>
      </c>
      <c r="J787" t="str">
        <f>INDEX(products!C:C, MATCH($D:$D, products!$A:$A,0))</f>
        <v>D</v>
      </c>
      <c r="K787" s="6">
        <f>INDEX(products!D:D, MATCH($D:$D, products!$A:$A,0))</f>
        <v>2.5</v>
      </c>
      <c r="L787" s="8">
        <f>INDEX(products!E:E, MATCH($D:$D, products!$A:$A,0))</f>
        <v>22.884999999999998</v>
      </c>
      <c r="M787" s="8">
        <f t="shared" si="24"/>
        <v>22.884999999999998</v>
      </c>
      <c r="N787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787" t="str">
        <f t="shared" si="25"/>
        <v>Dark</v>
      </c>
    </row>
    <row r="788" spans="1:15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INDEX(Table1[Customer Name], MATCH(OrdersData[[#This Row],[Customer ID]], Table1[Customer ID],0))</f>
        <v>Cam Jewster</v>
      </c>
      <c r="G788" s="2" t="str">
        <f>IF(INDEX(Table1[Email], MATCH(OrdersData[[#This Row],[Customer ID]], Table1[Customer ID],0))=0,"",INDEX(Table1[Email], MATCH(OrdersData[[#This Row],[Customer ID]], Table1[Customer ID],0)))</f>
        <v>cjewsterlu@moonfruit.com</v>
      </c>
      <c r="H788" s="2" t="str">
        <f>INDEX(Table1[Country], MATCH(OrdersData[[#This Row],[Customer ID]], Table1[Customer ID],0))</f>
        <v>United States</v>
      </c>
      <c r="I788" t="str">
        <f>INDEX(products!B:B, MATCH($D:$D, products!$A:$A,0))</f>
        <v>Exc</v>
      </c>
      <c r="J788" t="str">
        <f>INDEX(products!C:C, MATCH($D:$D, products!$A:$A,0))</f>
        <v>D</v>
      </c>
      <c r="K788" s="6">
        <f>INDEX(products!D:D, MATCH($D:$D, products!$A:$A,0))</f>
        <v>2.5</v>
      </c>
      <c r="L788" s="8">
        <f>INDEX(products!E:E, MATCH($D:$D, products!$A:$A,0))</f>
        <v>27.945</v>
      </c>
      <c r="M788" s="8">
        <f t="shared" si="24"/>
        <v>27.945</v>
      </c>
      <c r="N788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788" t="str">
        <f t="shared" si="25"/>
        <v>Dark</v>
      </c>
    </row>
    <row r="789" spans="1:15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INDEX(Table1[Customer Name], MATCH(OrdersData[[#This Row],[Customer ID]], Table1[Customer ID],0))</f>
        <v>Beryl Osborn</v>
      </c>
      <c r="G789" s="2" t="str">
        <f>IF(INDEX(Table1[Email], MATCH(OrdersData[[#This Row],[Customer ID]], Table1[Customer ID],0))=0,"",INDEX(Table1[Email], MATCH(OrdersData[[#This Row],[Customer ID]], Table1[Customer ID],0)))</f>
        <v/>
      </c>
      <c r="H789" s="2" t="str">
        <f>INDEX(Table1[Country], MATCH(OrdersData[[#This Row],[Customer ID]], Table1[Customer ID],0))</f>
        <v>United States</v>
      </c>
      <c r="I789" t="str">
        <f>INDEX(products!B:B, MATCH($D:$D, products!$A:$A,0))</f>
        <v>Exc</v>
      </c>
      <c r="J789" t="str">
        <f>INDEX(products!C:C, MATCH($D:$D, products!$A:$A,0))</f>
        <v>M</v>
      </c>
      <c r="K789" s="6">
        <f>INDEX(products!D:D, MATCH($D:$D, products!$A:$A,0))</f>
        <v>1</v>
      </c>
      <c r="L789" s="8">
        <f>INDEX(products!E:E, MATCH($D:$D, products!$A:$A,0))</f>
        <v>13.75</v>
      </c>
      <c r="M789" s="8">
        <f t="shared" si="24"/>
        <v>82.5</v>
      </c>
      <c r="N789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789" t="str">
        <f t="shared" si="25"/>
        <v>Medium</v>
      </c>
    </row>
    <row r="790" spans="1:15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INDEX(Table1[Customer Name], MATCH(OrdersData[[#This Row],[Customer ID]], Table1[Customer ID],0))</f>
        <v>Kaela Nottram</v>
      </c>
      <c r="G790" s="2" t="str">
        <f>IF(INDEX(Table1[Email], MATCH(OrdersData[[#This Row],[Customer ID]], Table1[Customer ID],0))=0,"",INDEX(Table1[Email], MATCH(OrdersData[[#This Row],[Customer ID]], Table1[Customer ID],0)))</f>
        <v>knottramlw@odnoklassniki.ru</v>
      </c>
      <c r="H790" s="2" t="str">
        <f>INDEX(Table1[Country], MATCH(OrdersData[[#This Row],[Customer ID]], Table1[Customer ID],0))</f>
        <v>Ireland</v>
      </c>
      <c r="I790" t="str">
        <f>INDEX(products!B:B, MATCH($D:$D, products!$A:$A,0))</f>
        <v>Rob</v>
      </c>
      <c r="J790" t="str">
        <f>INDEX(products!C:C, MATCH($D:$D, products!$A:$A,0))</f>
        <v>M</v>
      </c>
      <c r="K790" s="6">
        <f>INDEX(products!D:D, MATCH($D:$D, products!$A:$A,0))</f>
        <v>2.5</v>
      </c>
      <c r="L790" s="8">
        <f>INDEX(products!E:E, MATCH($D:$D, products!$A:$A,0))</f>
        <v>22.884999999999998</v>
      </c>
      <c r="M790" s="8">
        <f t="shared" si="24"/>
        <v>45.769999999999996</v>
      </c>
      <c r="N790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790" t="str">
        <f t="shared" si="25"/>
        <v>Medium</v>
      </c>
    </row>
    <row r="791" spans="1:15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INDEX(Table1[Customer Name], MATCH(OrdersData[[#This Row],[Customer ID]], Table1[Customer ID],0))</f>
        <v>Nobe Buney</v>
      </c>
      <c r="G791" s="2" t="str">
        <f>IF(INDEX(Table1[Email], MATCH(OrdersData[[#This Row],[Customer ID]], Table1[Customer ID],0))=0,"",INDEX(Table1[Email], MATCH(OrdersData[[#This Row],[Customer ID]], Table1[Customer ID],0)))</f>
        <v>nbuneylx@jugem.jp</v>
      </c>
      <c r="H791" s="2" t="str">
        <f>INDEX(Table1[Country], MATCH(OrdersData[[#This Row],[Customer ID]], Table1[Customer ID],0))</f>
        <v>United States</v>
      </c>
      <c r="I791" t="str">
        <f>INDEX(products!B:B, MATCH($D:$D, products!$A:$A,0))</f>
        <v>Ara</v>
      </c>
      <c r="J791" t="str">
        <f>INDEX(products!C:C, MATCH($D:$D, products!$A:$A,0))</f>
        <v>L</v>
      </c>
      <c r="K791" s="6">
        <f>INDEX(products!D:D, MATCH($D:$D, products!$A:$A,0))</f>
        <v>1</v>
      </c>
      <c r="L791" s="8">
        <f>INDEX(products!E:E, MATCH($D:$D, products!$A:$A,0))</f>
        <v>12.95</v>
      </c>
      <c r="M791" s="8">
        <f t="shared" si="24"/>
        <v>77.699999999999989</v>
      </c>
      <c r="N791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791" t="str">
        <f t="shared" si="25"/>
        <v>Light</v>
      </c>
    </row>
    <row r="792" spans="1:15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INDEX(Table1[Customer Name], MATCH(OrdersData[[#This Row],[Customer ID]], Table1[Customer ID],0))</f>
        <v>Silvan McShea</v>
      </c>
      <c r="G792" s="2" t="str">
        <f>IF(INDEX(Table1[Email], MATCH(OrdersData[[#This Row],[Customer ID]], Table1[Customer ID],0))=0,"",INDEX(Table1[Email], MATCH(OrdersData[[#This Row],[Customer ID]], Table1[Customer ID],0)))</f>
        <v>smcshealy@photobucket.com</v>
      </c>
      <c r="H792" s="2" t="str">
        <f>INDEX(Table1[Country], MATCH(OrdersData[[#This Row],[Customer ID]], Table1[Customer ID],0))</f>
        <v>United States</v>
      </c>
      <c r="I792" t="str">
        <f>INDEX(products!B:B, MATCH($D:$D, products!$A:$A,0))</f>
        <v>Ara</v>
      </c>
      <c r="J792" t="str">
        <f>INDEX(products!C:C, MATCH($D:$D, products!$A:$A,0))</f>
        <v>L</v>
      </c>
      <c r="K792" s="6">
        <f>INDEX(products!D:D, MATCH($D:$D, products!$A:$A,0))</f>
        <v>0.5</v>
      </c>
      <c r="L792" s="8">
        <f>INDEX(products!E:E, MATCH($D:$D, products!$A:$A,0))</f>
        <v>7.77</v>
      </c>
      <c r="M792" s="8">
        <f t="shared" si="24"/>
        <v>23.31</v>
      </c>
      <c r="N792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792" t="str">
        <f t="shared" si="25"/>
        <v>Light</v>
      </c>
    </row>
    <row r="793" spans="1:15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INDEX(Table1[Customer Name], MATCH(OrdersData[[#This Row],[Customer ID]], Table1[Customer ID],0))</f>
        <v>Karylin Huddart</v>
      </c>
      <c r="G793" s="2" t="str">
        <f>IF(INDEX(Table1[Email], MATCH(OrdersData[[#This Row],[Customer ID]], Table1[Customer ID],0))=0,"",INDEX(Table1[Email], MATCH(OrdersData[[#This Row],[Customer ID]], Table1[Customer ID],0)))</f>
        <v>khuddartlz@about.com</v>
      </c>
      <c r="H793" s="2" t="str">
        <f>INDEX(Table1[Country], MATCH(OrdersData[[#This Row],[Customer ID]], Table1[Customer ID],0))</f>
        <v>United States</v>
      </c>
      <c r="I793" t="str">
        <f>INDEX(products!B:B, MATCH($D:$D, products!$A:$A,0))</f>
        <v>Lib</v>
      </c>
      <c r="J793" t="str">
        <f>INDEX(products!C:C, MATCH($D:$D, products!$A:$A,0))</f>
        <v>L</v>
      </c>
      <c r="K793" s="6">
        <f>INDEX(products!D:D, MATCH($D:$D, products!$A:$A,0))</f>
        <v>0.2</v>
      </c>
      <c r="L793" s="8">
        <f>INDEX(products!E:E, MATCH($D:$D, products!$A:$A,0))</f>
        <v>4.7549999999999999</v>
      </c>
      <c r="M793" s="8">
        <f t="shared" si="24"/>
        <v>23.774999999999999</v>
      </c>
      <c r="N793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793" t="str">
        <f t="shared" si="25"/>
        <v>Light</v>
      </c>
    </row>
    <row r="794" spans="1:15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INDEX(Table1[Customer Name], MATCH(OrdersData[[#This Row],[Customer ID]], Table1[Customer ID],0))</f>
        <v>Jereme Gippes</v>
      </c>
      <c r="G794" s="2" t="str">
        <f>IF(INDEX(Table1[Email], MATCH(OrdersData[[#This Row],[Customer ID]], Table1[Customer ID],0))=0,"",INDEX(Table1[Email], MATCH(OrdersData[[#This Row],[Customer ID]], Table1[Customer ID],0)))</f>
        <v>jgippesm0@cloudflare.com</v>
      </c>
      <c r="H794" s="2" t="str">
        <f>INDEX(Table1[Country], MATCH(OrdersData[[#This Row],[Customer ID]], Table1[Customer ID],0))</f>
        <v>United Kingdom</v>
      </c>
      <c r="I794" t="str">
        <f>INDEX(products!B:B, MATCH($D:$D, products!$A:$A,0))</f>
        <v>Lib</v>
      </c>
      <c r="J794" t="str">
        <f>INDEX(products!C:C, MATCH($D:$D, products!$A:$A,0))</f>
        <v>M</v>
      </c>
      <c r="K794" s="6">
        <f>INDEX(products!D:D, MATCH($D:$D, products!$A:$A,0))</f>
        <v>0.5</v>
      </c>
      <c r="L794" s="8">
        <f>INDEX(products!E:E, MATCH($D:$D, products!$A:$A,0))</f>
        <v>8.73</v>
      </c>
      <c r="M794" s="8">
        <f t="shared" si="24"/>
        <v>52.38</v>
      </c>
      <c r="N794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794" t="str">
        <f t="shared" si="25"/>
        <v>Medium</v>
      </c>
    </row>
    <row r="795" spans="1:15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INDEX(Table1[Customer Name], MATCH(OrdersData[[#This Row],[Customer ID]], Table1[Customer ID],0))</f>
        <v>Lukas Whittlesee</v>
      </c>
      <c r="G795" s="2" t="str">
        <f>IF(INDEX(Table1[Email], MATCH(OrdersData[[#This Row],[Customer ID]], Table1[Customer ID],0))=0,"",INDEX(Table1[Email], MATCH(OrdersData[[#This Row],[Customer ID]], Table1[Customer ID],0)))</f>
        <v>lwhittleseem1@e-recht24.de</v>
      </c>
      <c r="H795" s="2" t="str">
        <f>INDEX(Table1[Country], MATCH(OrdersData[[#This Row],[Customer ID]], Table1[Customer ID],0))</f>
        <v>United States</v>
      </c>
      <c r="I795" t="str">
        <f>INDEX(products!B:B, MATCH($D:$D, products!$A:$A,0))</f>
        <v>Rob</v>
      </c>
      <c r="J795" t="str">
        <f>INDEX(products!C:C, MATCH($D:$D, products!$A:$A,0))</f>
        <v>L</v>
      </c>
      <c r="K795" s="6">
        <f>INDEX(products!D:D, MATCH($D:$D, products!$A:$A,0))</f>
        <v>0.2</v>
      </c>
      <c r="L795" s="8">
        <f>INDEX(products!E:E, MATCH($D:$D, products!$A:$A,0))</f>
        <v>3.5849999999999995</v>
      </c>
      <c r="M795" s="8">
        <f t="shared" si="24"/>
        <v>17.924999999999997</v>
      </c>
      <c r="N795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795" t="str">
        <f t="shared" si="25"/>
        <v>Light</v>
      </c>
    </row>
    <row r="796" spans="1:15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INDEX(Table1[Customer Name], MATCH(OrdersData[[#This Row],[Customer ID]], Table1[Customer ID],0))</f>
        <v>Gregorius Trengrove</v>
      </c>
      <c r="G796" s="2" t="str">
        <f>IF(INDEX(Table1[Email], MATCH(OrdersData[[#This Row],[Customer ID]], Table1[Customer ID],0))=0,"",INDEX(Table1[Email], MATCH(OrdersData[[#This Row],[Customer ID]], Table1[Customer ID],0)))</f>
        <v>gtrengrovem2@elpais.com</v>
      </c>
      <c r="H796" s="2" t="str">
        <f>INDEX(Table1[Country], MATCH(OrdersData[[#This Row],[Customer ID]], Table1[Customer ID],0))</f>
        <v>United States</v>
      </c>
      <c r="I796" t="str">
        <f>INDEX(products!B:B, MATCH($D:$D, products!$A:$A,0))</f>
        <v>Ara</v>
      </c>
      <c r="J796" t="str">
        <f>INDEX(products!C:C, MATCH($D:$D, products!$A:$A,0))</f>
        <v>L</v>
      </c>
      <c r="K796" s="6">
        <f>INDEX(products!D:D, MATCH($D:$D, products!$A:$A,0))</f>
        <v>2.5</v>
      </c>
      <c r="L796" s="8">
        <f>INDEX(products!E:E, MATCH($D:$D, products!$A:$A,0))</f>
        <v>29.784999999999997</v>
      </c>
      <c r="M796" s="8">
        <f t="shared" si="24"/>
        <v>148.92499999999998</v>
      </c>
      <c r="N796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796" t="str">
        <f t="shared" si="25"/>
        <v>Light</v>
      </c>
    </row>
    <row r="797" spans="1:15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INDEX(Table1[Customer Name], MATCH(OrdersData[[#This Row],[Customer ID]], Table1[Customer ID],0))</f>
        <v>Wright Caldero</v>
      </c>
      <c r="G797" s="2" t="str">
        <f>IF(INDEX(Table1[Email], MATCH(OrdersData[[#This Row],[Customer ID]], Table1[Customer ID],0))=0,"",INDEX(Table1[Email], MATCH(OrdersData[[#This Row],[Customer ID]], Table1[Customer ID],0)))</f>
        <v>wcalderom3@stumbleupon.com</v>
      </c>
      <c r="H797" s="2" t="str">
        <f>INDEX(Table1[Country], MATCH(OrdersData[[#This Row],[Customer ID]], Table1[Customer ID],0))</f>
        <v>United States</v>
      </c>
      <c r="I797" t="str">
        <f>INDEX(products!B:B, MATCH($D:$D, products!$A:$A,0))</f>
        <v>Rob</v>
      </c>
      <c r="J797" t="str">
        <f>INDEX(products!C:C, MATCH($D:$D, products!$A:$A,0))</f>
        <v>L</v>
      </c>
      <c r="K797" s="6">
        <f>INDEX(products!D:D, MATCH($D:$D, products!$A:$A,0))</f>
        <v>0.5</v>
      </c>
      <c r="L797" s="8">
        <f>INDEX(products!E:E, MATCH($D:$D, products!$A:$A,0))</f>
        <v>7.169999999999999</v>
      </c>
      <c r="M797" s="8">
        <f t="shared" si="24"/>
        <v>28.679999999999996</v>
      </c>
      <c r="N797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797" t="str">
        <f t="shared" si="25"/>
        <v>Light</v>
      </c>
    </row>
    <row r="798" spans="1:15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INDEX(Table1[Customer Name], MATCH(OrdersData[[#This Row],[Customer ID]], Table1[Customer ID],0))</f>
        <v>Merell Zanazzi</v>
      </c>
      <c r="G798" s="2" t="str">
        <f>IF(INDEX(Table1[Email], MATCH(OrdersData[[#This Row],[Customer ID]], Table1[Customer ID],0))=0,"",INDEX(Table1[Email], MATCH(OrdersData[[#This Row],[Customer ID]], Table1[Customer ID],0)))</f>
        <v/>
      </c>
      <c r="H798" s="2" t="str">
        <f>INDEX(Table1[Country], MATCH(OrdersData[[#This Row],[Customer ID]], Table1[Customer ID],0))</f>
        <v>United States</v>
      </c>
      <c r="I798" t="str">
        <f>INDEX(products!B:B, MATCH($D:$D, products!$A:$A,0))</f>
        <v>Lib</v>
      </c>
      <c r="J798" t="str">
        <f>INDEX(products!C:C, MATCH($D:$D, products!$A:$A,0))</f>
        <v>L</v>
      </c>
      <c r="K798" s="6">
        <f>INDEX(products!D:D, MATCH($D:$D, products!$A:$A,0))</f>
        <v>0.5</v>
      </c>
      <c r="L798" s="8">
        <f>INDEX(products!E:E, MATCH($D:$D, products!$A:$A,0))</f>
        <v>9.51</v>
      </c>
      <c r="M798" s="8">
        <f t="shared" si="24"/>
        <v>9.51</v>
      </c>
      <c r="N798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798" t="str">
        <f t="shared" si="25"/>
        <v>Light</v>
      </c>
    </row>
    <row r="799" spans="1:15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INDEX(Table1[Customer Name], MATCH(OrdersData[[#This Row],[Customer ID]], Table1[Customer ID],0))</f>
        <v>Jed Kennicott</v>
      </c>
      <c r="G799" s="2" t="str">
        <f>IF(INDEX(Table1[Email], MATCH(OrdersData[[#This Row],[Customer ID]], Table1[Customer ID],0))=0,"",INDEX(Table1[Email], MATCH(OrdersData[[#This Row],[Customer ID]], Table1[Customer ID],0)))</f>
        <v>jkennicottm5@yahoo.co.jp</v>
      </c>
      <c r="H799" s="2" t="str">
        <f>INDEX(Table1[Country], MATCH(OrdersData[[#This Row],[Customer ID]], Table1[Customer ID],0))</f>
        <v>United States</v>
      </c>
      <c r="I799" t="str">
        <f>INDEX(products!B:B, MATCH($D:$D, products!$A:$A,0))</f>
        <v>Ara</v>
      </c>
      <c r="J799" t="str">
        <f>INDEX(products!C:C, MATCH($D:$D, products!$A:$A,0))</f>
        <v>L</v>
      </c>
      <c r="K799" s="6">
        <f>INDEX(products!D:D, MATCH($D:$D, products!$A:$A,0))</f>
        <v>0.5</v>
      </c>
      <c r="L799" s="8">
        <f>INDEX(products!E:E, MATCH($D:$D, products!$A:$A,0))</f>
        <v>7.77</v>
      </c>
      <c r="M799" s="8">
        <f t="shared" si="24"/>
        <v>31.08</v>
      </c>
      <c r="N799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799" t="str">
        <f t="shared" si="25"/>
        <v>Light</v>
      </c>
    </row>
    <row r="800" spans="1:15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INDEX(Table1[Customer Name], MATCH(OrdersData[[#This Row],[Customer ID]], Table1[Customer ID],0))</f>
        <v>Guenevere Ruggen</v>
      </c>
      <c r="G800" s="2" t="str">
        <f>IF(INDEX(Table1[Email], MATCH(OrdersData[[#This Row],[Customer ID]], Table1[Customer ID],0))=0,"",INDEX(Table1[Email], MATCH(OrdersData[[#This Row],[Customer ID]], Table1[Customer ID],0)))</f>
        <v>gruggenm6@nymag.com</v>
      </c>
      <c r="H800" s="2" t="str">
        <f>INDEX(Table1[Country], MATCH(OrdersData[[#This Row],[Customer ID]], Table1[Customer ID],0))</f>
        <v>United States</v>
      </c>
      <c r="I800" t="str">
        <f>INDEX(products!B:B, MATCH($D:$D, products!$A:$A,0))</f>
        <v>Rob</v>
      </c>
      <c r="J800" t="str">
        <f>INDEX(products!C:C, MATCH($D:$D, products!$A:$A,0))</f>
        <v>D</v>
      </c>
      <c r="K800" s="6">
        <f>INDEX(products!D:D, MATCH($D:$D, products!$A:$A,0))</f>
        <v>0.2</v>
      </c>
      <c r="L800" s="8">
        <f>INDEX(products!E:E, MATCH($D:$D, products!$A:$A,0))</f>
        <v>2.6849999999999996</v>
      </c>
      <c r="M800" s="8">
        <f t="shared" si="24"/>
        <v>8.0549999999999997</v>
      </c>
      <c r="N800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800" t="str">
        <f t="shared" si="25"/>
        <v>Dark</v>
      </c>
    </row>
    <row r="801" spans="1:15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INDEX(Table1[Customer Name], MATCH(OrdersData[[#This Row],[Customer ID]], Table1[Customer ID],0))</f>
        <v>Gonzales Cicculi</v>
      </c>
      <c r="G801" s="2" t="str">
        <f>IF(INDEX(Table1[Email], MATCH(OrdersData[[#This Row],[Customer ID]], Table1[Customer ID],0))=0,"",INDEX(Table1[Email], MATCH(OrdersData[[#This Row],[Customer ID]], Table1[Customer ID],0)))</f>
        <v/>
      </c>
      <c r="H801" s="2" t="str">
        <f>INDEX(Table1[Country], MATCH(OrdersData[[#This Row],[Customer ID]], Table1[Customer ID],0))</f>
        <v>United States</v>
      </c>
      <c r="I801" t="str">
        <f>INDEX(products!B:B, MATCH($D:$D, products!$A:$A,0))</f>
        <v>Exc</v>
      </c>
      <c r="J801" t="str">
        <f>INDEX(products!C:C, MATCH($D:$D, products!$A:$A,0))</f>
        <v>D</v>
      </c>
      <c r="K801" s="6">
        <f>INDEX(products!D:D, MATCH($D:$D, products!$A:$A,0))</f>
        <v>1</v>
      </c>
      <c r="L801" s="8">
        <f>INDEX(products!E:E, MATCH($D:$D, products!$A:$A,0))</f>
        <v>12.15</v>
      </c>
      <c r="M801" s="8">
        <f t="shared" si="24"/>
        <v>36.450000000000003</v>
      </c>
      <c r="N801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801" t="str">
        <f t="shared" si="25"/>
        <v>Dark</v>
      </c>
    </row>
    <row r="802" spans="1:15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INDEX(Table1[Customer Name], MATCH(OrdersData[[#This Row],[Customer ID]], Table1[Customer ID],0))</f>
        <v>Man Fright</v>
      </c>
      <c r="G802" s="2" t="str">
        <f>IF(INDEX(Table1[Email], MATCH(OrdersData[[#This Row],[Customer ID]], Table1[Customer ID],0))=0,"",INDEX(Table1[Email], MATCH(OrdersData[[#This Row],[Customer ID]], Table1[Customer ID],0)))</f>
        <v>mfrightm8@harvard.edu</v>
      </c>
      <c r="H802" s="2" t="str">
        <f>INDEX(Table1[Country], MATCH(OrdersData[[#This Row],[Customer ID]], Table1[Customer ID],0))</f>
        <v>Ireland</v>
      </c>
      <c r="I802" t="str">
        <f>INDEX(products!B:B, MATCH($D:$D, products!$A:$A,0))</f>
        <v>Rob</v>
      </c>
      <c r="J802" t="str">
        <f>INDEX(products!C:C, MATCH($D:$D, products!$A:$A,0))</f>
        <v>D</v>
      </c>
      <c r="K802" s="6">
        <f>INDEX(products!D:D, MATCH($D:$D, products!$A:$A,0))</f>
        <v>0.2</v>
      </c>
      <c r="L802" s="8">
        <f>INDEX(products!E:E, MATCH($D:$D, products!$A:$A,0))</f>
        <v>2.6849999999999996</v>
      </c>
      <c r="M802" s="8">
        <f t="shared" si="24"/>
        <v>16.11</v>
      </c>
      <c r="N802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802" t="str">
        <f t="shared" si="25"/>
        <v>Dark</v>
      </c>
    </row>
    <row r="803" spans="1:15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INDEX(Table1[Customer Name], MATCH(OrdersData[[#This Row],[Customer ID]], Table1[Customer ID],0))</f>
        <v>Boyce Tarte</v>
      </c>
      <c r="G803" s="2" t="str">
        <f>IF(INDEX(Table1[Email], MATCH(OrdersData[[#This Row],[Customer ID]], Table1[Customer ID],0))=0,"",INDEX(Table1[Email], MATCH(OrdersData[[#This Row],[Customer ID]], Table1[Customer ID],0)))</f>
        <v>btartem9@aol.com</v>
      </c>
      <c r="H803" s="2" t="str">
        <f>INDEX(Table1[Country], MATCH(OrdersData[[#This Row],[Customer ID]], Table1[Customer ID],0))</f>
        <v>United States</v>
      </c>
      <c r="I803" t="str">
        <f>INDEX(products!B:B, MATCH($D:$D, products!$A:$A,0))</f>
        <v>Rob</v>
      </c>
      <c r="J803" t="str">
        <f>INDEX(products!C:C, MATCH($D:$D, products!$A:$A,0))</f>
        <v>D</v>
      </c>
      <c r="K803" s="6">
        <f>INDEX(products!D:D, MATCH($D:$D, products!$A:$A,0))</f>
        <v>2.5</v>
      </c>
      <c r="L803" s="8">
        <f>INDEX(products!E:E, MATCH($D:$D, products!$A:$A,0))</f>
        <v>20.584999999999997</v>
      </c>
      <c r="M803" s="8">
        <f t="shared" si="24"/>
        <v>41.169999999999995</v>
      </c>
      <c r="N803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803" t="str">
        <f t="shared" si="25"/>
        <v>Dark</v>
      </c>
    </row>
    <row r="804" spans="1:15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INDEX(Table1[Customer Name], MATCH(OrdersData[[#This Row],[Customer ID]], Table1[Customer ID],0))</f>
        <v>Caddric Krzysztofiak</v>
      </c>
      <c r="G804" s="2" t="str">
        <f>IF(INDEX(Table1[Email], MATCH(OrdersData[[#This Row],[Customer ID]], Table1[Customer ID],0))=0,"",INDEX(Table1[Email], MATCH(OrdersData[[#This Row],[Customer ID]], Table1[Customer ID],0)))</f>
        <v>ckrzysztofiakma@skyrock.com</v>
      </c>
      <c r="H804" s="2" t="str">
        <f>INDEX(Table1[Country], MATCH(OrdersData[[#This Row],[Customer ID]], Table1[Customer ID],0))</f>
        <v>United States</v>
      </c>
      <c r="I804" t="str">
        <f>INDEX(products!B:B, MATCH($D:$D, products!$A:$A,0))</f>
        <v>Rob</v>
      </c>
      <c r="J804" t="str">
        <f>INDEX(products!C:C, MATCH($D:$D, products!$A:$A,0))</f>
        <v>D</v>
      </c>
      <c r="K804" s="6">
        <f>INDEX(products!D:D, MATCH($D:$D, products!$A:$A,0))</f>
        <v>0.2</v>
      </c>
      <c r="L804" s="8">
        <f>INDEX(products!E:E, MATCH($D:$D, products!$A:$A,0))</f>
        <v>2.6849999999999996</v>
      </c>
      <c r="M804" s="8">
        <f t="shared" si="24"/>
        <v>10.739999999999998</v>
      </c>
      <c r="N804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804" t="str">
        <f t="shared" si="25"/>
        <v>Dark</v>
      </c>
    </row>
    <row r="805" spans="1:15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INDEX(Table1[Customer Name], MATCH(OrdersData[[#This Row],[Customer ID]], Table1[Customer ID],0))</f>
        <v>Darn Penquet</v>
      </c>
      <c r="G805" s="2" t="str">
        <f>IF(INDEX(Table1[Email], MATCH(OrdersData[[#This Row],[Customer ID]], Table1[Customer ID],0))=0,"",INDEX(Table1[Email], MATCH(OrdersData[[#This Row],[Customer ID]], Table1[Customer ID],0)))</f>
        <v>dpenquetmb@diigo.com</v>
      </c>
      <c r="H805" s="2" t="str">
        <f>INDEX(Table1[Country], MATCH(OrdersData[[#This Row],[Customer ID]], Table1[Customer ID],0))</f>
        <v>United States</v>
      </c>
      <c r="I805" t="str">
        <f>INDEX(products!B:B, MATCH($D:$D, products!$A:$A,0))</f>
        <v>Exc</v>
      </c>
      <c r="J805" t="str">
        <f>INDEX(products!C:C, MATCH($D:$D, products!$A:$A,0))</f>
        <v>M</v>
      </c>
      <c r="K805" s="6">
        <f>INDEX(products!D:D, MATCH($D:$D, products!$A:$A,0))</f>
        <v>2.5</v>
      </c>
      <c r="L805" s="8">
        <f>INDEX(products!E:E, MATCH($D:$D, products!$A:$A,0))</f>
        <v>31.624999999999996</v>
      </c>
      <c r="M805" s="8">
        <f t="shared" si="24"/>
        <v>126.49999999999999</v>
      </c>
      <c r="N805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805" t="str">
        <f t="shared" si="25"/>
        <v>Medium</v>
      </c>
    </row>
    <row r="806" spans="1:15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INDEX(Table1[Customer Name], MATCH(OrdersData[[#This Row],[Customer ID]], Table1[Customer ID],0))</f>
        <v>Jammie Cloke</v>
      </c>
      <c r="G806" s="2" t="str">
        <f>IF(INDEX(Table1[Email], MATCH(OrdersData[[#This Row],[Customer ID]], Table1[Customer ID],0))=0,"",INDEX(Table1[Email], MATCH(OrdersData[[#This Row],[Customer ID]], Table1[Customer ID],0)))</f>
        <v/>
      </c>
      <c r="H806" s="2" t="str">
        <f>INDEX(Table1[Country], MATCH(OrdersData[[#This Row],[Customer ID]], Table1[Customer ID],0))</f>
        <v>United Kingdom</v>
      </c>
      <c r="I806" t="str">
        <f>INDEX(products!B:B, MATCH($D:$D, products!$A:$A,0))</f>
        <v>Rob</v>
      </c>
      <c r="J806" t="str">
        <f>INDEX(products!C:C, MATCH($D:$D, products!$A:$A,0))</f>
        <v>L</v>
      </c>
      <c r="K806" s="6">
        <f>INDEX(products!D:D, MATCH($D:$D, products!$A:$A,0))</f>
        <v>1</v>
      </c>
      <c r="L806" s="8">
        <f>INDEX(products!E:E, MATCH($D:$D, products!$A:$A,0))</f>
        <v>11.95</v>
      </c>
      <c r="M806" s="8">
        <f t="shared" si="24"/>
        <v>23.9</v>
      </c>
      <c r="N806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806" t="str">
        <f t="shared" si="25"/>
        <v>Light</v>
      </c>
    </row>
    <row r="807" spans="1:15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INDEX(Table1[Customer Name], MATCH(OrdersData[[#This Row],[Customer ID]], Table1[Customer ID],0))</f>
        <v>Chester Clowton</v>
      </c>
      <c r="G807" s="2" t="str">
        <f>IF(INDEX(Table1[Email], MATCH(OrdersData[[#This Row],[Customer ID]], Table1[Customer ID],0))=0,"",INDEX(Table1[Email], MATCH(OrdersData[[#This Row],[Customer ID]], Table1[Customer ID],0)))</f>
        <v/>
      </c>
      <c r="H807" s="2" t="str">
        <f>INDEX(Table1[Country], MATCH(OrdersData[[#This Row],[Customer ID]], Table1[Customer ID],0))</f>
        <v>United States</v>
      </c>
      <c r="I807" t="str">
        <f>INDEX(products!B:B, MATCH($D:$D, products!$A:$A,0))</f>
        <v>Rob</v>
      </c>
      <c r="J807" t="str">
        <f>INDEX(products!C:C, MATCH($D:$D, products!$A:$A,0))</f>
        <v>M</v>
      </c>
      <c r="K807" s="6">
        <f>INDEX(products!D:D, MATCH($D:$D, products!$A:$A,0))</f>
        <v>0.5</v>
      </c>
      <c r="L807" s="8">
        <f>INDEX(products!E:E, MATCH($D:$D, products!$A:$A,0))</f>
        <v>5.97</v>
      </c>
      <c r="M807" s="8">
        <f t="shared" si="24"/>
        <v>5.97</v>
      </c>
      <c r="N807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807" t="str">
        <f t="shared" si="25"/>
        <v>Medium</v>
      </c>
    </row>
    <row r="808" spans="1:15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INDEX(Table1[Customer Name], MATCH(OrdersData[[#This Row],[Customer ID]], Table1[Customer ID],0))</f>
        <v>Kathleen Diable</v>
      </c>
      <c r="G808" s="2" t="str">
        <f>IF(INDEX(Table1[Email], MATCH(OrdersData[[#This Row],[Customer ID]], Table1[Customer ID],0))=0,"",INDEX(Table1[Email], MATCH(OrdersData[[#This Row],[Customer ID]], Table1[Customer ID],0)))</f>
        <v/>
      </c>
      <c r="H808" s="2" t="str">
        <f>INDEX(Table1[Country], MATCH(OrdersData[[#This Row],[Customer ID]], Table1[Customer ID],0))</f>
        <v>United Kingdom</v>
      </c>
      <c r="I808" t="str">
        <f>INDEX(products!B:B, MATCH($D:$D, products!$A:$A,0))</f>
        <v>Lib</v>
      </c>
      <c r="J808" t="str">
        <f>INDEX(products!C:C, MATCH($D:$D, products!$A:$A,0))</f>
        <v>D</v>
      </c>
      <c r="K808" s="6">
        <f>INDEX(products!D:D, MATCH($D:$D, products!$A:$A,0))</f>
        <v>0.2</v>
      </c>
      <c r="L808" s="8">
        <f>INDEX(products!E:E, MATCH($D:$D, products!$A:$A,0))</f>
        <v>3.8849999999999998</v>
      </c>
      <c r="M808" s="8">
        <f t="shared" si="24"/>
        <v>7.77</v>
      </c>
      <c r="N808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808" t="str">
        <f t="shared" si="25"/>
        <v>Dark</v>
      </c>
    </row>
    <row r="809" spans="1:15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INDEX(Table1[Customer Name], MATCH(OrdersData[[#This Row],[Customer ID]], Table1[Customer ID],0))</f>
        <v>Koren Ferretti</v>
      </c>
      <c r="G809" s="2" t="str">
        <f>IF(INDEX(Table1[Email], MATCH(OrdersData[[#This Row],[Customer ID]], Table1[Customer ID],0))=0,"",INDEX(Table1[Email], MATCH(OrdersData[[#This Row],[Customer ID]], Table1[Customer ID],0)))</f>
        <v>kferrettimf@huffingtonpost.com</v>
      </c>
      <c r="H809" s="2" t="str">
        <f>INDEX(Table1[Country], MATCH(OrdersData[[#This Row],[Customer ID]], Table1[Customer ID],0))</f>
        <v>Ireland</v>
      </c>
      <c r="I809" t="str">
        <f>INDEX(products!B:B, MATCH($D:$D, products!$A:$A,0))</f>
        <v>Lib</v>
      </c>
      <c r="J809" t="str">
        <f>INDEX(products!C:C, MATCH($D:$D, products!$A:$A,0))</f>
        <v>D</v>
      </c>
      <c r="K809" s="6">
        <f>INDEX(products!D:D, MATCH($D:$D, products!$A:$A,0))</f>
        <v>0.5</v>
      </c>
      <c r="L809" s="8">
        <f>INDEX(products!E:E, MATCH($D:$D, products!$A:$A,0))</f>
        <v>7.77</v>
      </c>
      <c r="M809" s="8">
        <f t="shared" si="24"/>
        <v>23.31</v>
      </c>
      <c r="N809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809" t="str">
        <f t="shared" si="25"/>
        <v>Dark</v>
      </c>
    </row>
    <row r="810" spans="1:15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INDEX(Table1[Customer Name], MATCH(OrdersData[[#This Row],[Customer ID]], Table1[Customer ID],0))</f>
        <v>Allis Wilmore</v>
      </c>
      <c r="G810" s="2" t="str">
        <f>IF(INDEX(Table1[Email], MATCH(OrdersData[[#This Row],[Customer ID]], Table1[Customer ID],0))=0,"",INDEX(Table1[Email], MATCH(OrdersData[[#This Row],[Customer ID]], Table1[Customer ID],0)))</f>
        <v/>
      </c>
      <c r="H810" s="2" t="str">
        <f>INDEX(Table1[Country], MATCH(OrdersData[[#This Row],[Customer ID]], Table1[Customer ID],0))</f>
        <v>United States</v>
      </c>
      <c r="I810" t="str">
        <f>INDEX(products!B:B, MATCH($D:$D, products!$A:$A,0))</f>
        <v>Rob</v>
      </c>
      <c r="J810" t="str">
        <f>INDEX(products!C:C, MATCH($D:$D, products!$A:$A,0))</f>
        <v>L</v>
      </c>
      <c r="K810" s="6">
        <f>INDEX(products!D:D, MATCH($D:$D, products!$A:$A,0))</f>
        <v>2.5</v>
      </c>
      <c r="L810" s="8">
        <f>INDEX(products!E:E, MATCH($D:$D, products!$A:$A,0))</f>
        <v>27.484999999999996</v>
      </c>
      <c r="M810" s="8">
        <f t="shared" si="24"/>
        <v>137.42499999999998</v>
      </c>
      <c r="N810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810" t="str">
        <f t="shared" si="25"/>
        <v>Light</v>
      </c>
    </row>
    <row r="811" spans="1:15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INDEX(Table1[Customer Name], MATCH(OrdersData[[#This Row],[Customer ID]], Table1[Customer ID],0))</f>
        <v>Chaddie Bennie</v>
      </c>
      <c r="G811" s="2" t="str">
        <f>IF(INDEX(Table1[Email], MATCH(OrdersData[[#This Row],[Customer ID]], Table1[Customer ID],0))=0,"",INDEX(Table1[Email], MATCH(OrdersData[[#This Row],[Customer ID]], Table1[Customer ID],0)))</f>
        <v/>
      </c>
      <c r="H811" s="2" t="str">
        <f>INDEX(Table1[Country], MATCH(OrdersData[[#This Row],[Customer ID]], Table1[Customer ID],0))</f>
        <v>United States</v>
      </c>
      <c r="I811" t="str">
        <f>INDEX(products!B:B, MATCH($D:$D, products!$A:$A,0))</f>
        <v>Rob</v>
      </c>
      <c r="J811" t="str">
        <f>INDEX(products!C:C, MATCH($D:$D, products!$A:$A,0))</f>
        <v>D</v>
      </c>
      <c r="K811" s="6">
        <f>INDEX(products!D:D, MATCH($D:$D, products!$A:$A,0))</f>
        <v>0.2</v>
      </c>
      <c r="L811" s="8">
        <f>INDEX(products!E:E, MATCH($D:$D, products!$A:$A,0))</f>
        <v>2.6849999999999996</v>
      </c>
      <c r="M811" s="8">
        <f t="shared" si="24"/>
        <v>8.0549999999999997</v>
      </c>
      <c r="N811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811" t="str">
        <f t="shared" si="25"/>
        <v>Dark</v>
      </c>
    </row>
    <row r="812" spans="1:15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INDEX(Table1[Customer Name], MATCH(OrdersData[[#This Row],[Customer ID]], Table1[Customer ID],0))</f>
        <v>Alberta Balsdone</v>
      </c>
      <c r="G812" s="2" t="str">
        <f>IF(INDEX(Table1[Email], MATCH(OrdersData[[#This Row],[Customer ID]], Table1[Customer ID],0))=0,"",INDEX(Table1[Email], MATCH(OrdersData[[#This Row],[Customer ID]], Table1[Customer ID],0)))</f>
        <v>abalsdonemi@toplist.cz</v>
      </c>
      <c r="H812" s="2" t="str">
        <f>INDEX(Table1[Country], MATCH(OrdersData[[#This Row],[Customer ID]], Table1[Customer ID],0))</f>
        <v>United States</v>
      </c>
      <c r="I812" t="str">
        <f>INDEX(products!B:B, MATCH($D:$D, products!$A:$A,0))</f>
        <v>Lib</v>
      </c>
      <c r="J812" t="str">
        <f>INDEX(products!C:C, MATCH($D:$D, products!$A:$A,0))</f>
        <v>L</v>
      </c>
      <c r="K812" s="6">
        <f>INDEX(products!D:D, MATCH($D:$D, products!$A:$A,0))</f>
        <v>0.5</v>
      </c>
      <c r="L812" s="8">
        <f>INDEX(products!E:E, MATCH($D:$D, products!$A:$A,0))</f>
        <v>9.51</v>
      </c>
      <c r="M812" s="8">
        <f t="shared" si="24"/>
        <v>28.53</v>
      </c>
      <c r="N812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812" t="str">
        <f t="shared" si="25"/>
        <v>Light</v>
      </c>
    </row>
    <row r="813" spans="1:15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INDEX(Table1[Customer Name], MATCH(OrdersData[[#This Row],[Customer ID]], Table1[Customer ID],0))</f>
        <v>Brice Romera</v>
      </c>
      <c r="G813" s="2" t="str">
        <f>IF(INDEX(Table1[Email], MATCH(OrdersData[[#This Row],[Customer ID]], Table1[Customer ID],0))=0,"",INDEX(Table1[Email], MATCH(OrdersData[[#This Row],[Customer ID]], Table1[Customer ID],0)))</f>
        <v>bromeramj@list-manage.com</v>
      </c>
      <c r="H813" s="2" t="str">
        <f>INDEX(Table1[Country], MATCH(OrdersData[[#This Row],[Customer ID]], Table1[Customer ID],0))</f>
        <v>Ireland</v>
      </c>
      <c r="I813" t="str">
        <f>INDEX(products!B:B, MATCH($D:$D, products!$A:$A,0))</f>
        <v>Ara</v>
      </c>
      <c r="J813" t="str">
        <f>INDEX(products!C:C, MATCH($D:$D, products!$A:$A,0))</f>
        <v>M</v>
      </c>
      <c r="K813" s="6">
        <f>INDEX(products!D:D, MATCH($D:$D, products!$A:$A,0))</f>
        <v>1</v>
      </c>
      <c r="L813" s="8">
        <f>INDEX(products!E:E, MATCH($D:$D, products!$A:$A,0))</f>
        <v>11.25</v>
      </c>
      <c r="M813" s="8">
        <f t="shared" si="24"/>
        <v>67.5</v>
      </c>
      <c r="N813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13" t="str">
        <f t="shared" si="25"/>
        <v>Medium</v>
      </c>
    </row>
    <row r="814" spans="1:15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INDEX(Table1[Customer Name], MATCH(OrdersData[[#This Row],[Customer ID]], Table1[Customer ID],0))</f>
        <v>Brice Romera</v>
      </c>
      <c r="G814" s="2" t="str">
        <f>IF(INDEX(Table1[Email], MATCH(OrdersData[[#This Row],[Customer ID]], Table1[Customer ID],0))=0,"",INDEX(Table1[Email], MATCH(OrdersData[[#This Row],[Customer ID]], Table1[Customer ID],0)))</f>
        <v>bromeramj@list-manage.com</v>
      </c>
      <c r="H814" s="2" t="str">
        <f>INDEX(Table1[Country], MATCH(OrdersData[[#This Row],[Customer ID]], Table1[Customer ID],0))</f>
        <v>Ireland</v>
      </c>
      <c r="I814" t="str">
        <f>INDEX(products!B:B, MATCH($D:$D, products!$A:$A,0))</f>
        <v>Lib</v>
      </c>
      <c r="J814" t="str">
        <f>INDEX(products!C:C, MATCH($D:$D, products!$A:$A,0))</f>
        <v>D</v>
      </c>
      <c r="K814" s="6">
        <f>INDEX(products!D:D, MATCH($D:$D, products!$A:$A,0))</f>
        <v>2.5</v>
      </c>
      <c r="L814" s="8">
        <f>INDEX(products!E:E, MATCH($D:$D, products!$A:$A,0))</f>
        <v>29.784999999999997</v>
      </c>
      <c r="M814" s="8">
        <f t="shared" si="24"/>
        <v>178.70999999999998</v>
      </c>
      <c r="N814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814" t="str">
        <f t="shared" si="25"/>
        <v>Dark</v>
      </c>
    </row>
    <row r="815" spans="1:15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INDEX(Table1[Customer Name], MATCH(OrdersData[[#This Row],[Customer ID]], Table1[Customer ID],0))</f>
        <v>Conchita Bryde</v>
      </c>
      <c r="G815" s="2" t="str">
        <f>IF(INDEX(Table1[Email], MATCH(OrdersData[[#This Row],[Customer ID]], Table1[Customer ID],0))=0,"",INDEX(Table1[Email], MATCH(OrdersData[[#This Row],[Customer ID]], Table1[Customer ID],0)))</f>
        <v>cbrydeml@tuttocitta.it</v>
      </c>
      <c r="H815" s="2" t="str">
        <f>INDEX(Table1[Country], MATCH(OrdersData[[#This Row],[Customer ID]], Table1[Customer ID],0))</f>
        <v>United States</v>
      </c>
      <c r="I815" t="str">
        <f>INDEX(products!B:B, MATCH($D:$D, products!$A:$A,0))</f>
        <v>Exc</v>
      </c>
      <c r="J815" t="str">
        <f>INDEX(products!C:C, MATCH($D:$D, products!$A:$A,0))</f>
        <v>M</v>
      </c>
      <c r="K815" s="6">
        <f>INDEX(products!D:D, MATCH($D:$D, products!$A:$A,0))</f>
        <v>2.5</v>
      </c>
      <c r="L815" s="8">
        <f>INDEX(products!E:E, MATCH($D:$D, products!$A:$A,0))</f>
        <v>31.624999999999996</v>
      </c>
      <c r="M815" s="8">
        <f t="shared" si="24"/>
        <v>31.624999999999996</v>
      </c>
      <c r="N815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815" t="str">
        <f t="shared" si="25"/>
        <v>Medium</v>
      </c>
    </row>
    <row r="816" spans="1:15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INDEX(Table1[Customer Name], MATCH(OrdersData[[#This Row],[Customer ID]], Table1[Customer ID],0))</f>
        <v>Silvanus Enefer</v>
      </c>
      <c r="G816" s="2" t="str">
        <f>IF(INDEX(Table1[Email], MATCH(OrdersData[[#This Row],[Customer ID]], Table1[Customer ID],0))=0,"",INDEX(Table1[Email], MATCH(OrdersData[[#This Row],[Customer ID]], Table1[Customer ID],0)))</f>
        <v>senefermm@blog.com</v>
      </c>
      <c r="H816" s="2" t="str">
        <f>INDEX(Table1[Country], MATCH(OrdersData[[#This Row],[Customer ID]], Table1[Customer ID],0))</f>
        <v>United States</v>
      </c>
      <c r="I816" t="str">
        <f>INDEX(products!B:B, MATCH($D:$D, products!$A:$A,0))</f>
        <v>Exc</v>
      </c>
      <c r="J816" t="str">
        <f>INDEX(products!C:C, MATCH($D:$D, products!$A:$A,0))</f>
        <v>L</v>
      </c>
      <c r="K816" s="6">
        <f>INDEX(products!D:D, MATCH($D:$D, products!$A:$A,0))</f>
        <v>0.2</v>
      </c>
      <c r="L816" s="8">
        <f>INDEX(products!E:E, MATCH($D:$D, products!$A:$A,0))</f>
        <v>4.4550000000000001</v>
      </c>
      <c r="M816" s="8">
        <f t="shared" si="24"/>
        <v>8.91</v>
      </c>
      <c r="N816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816" t="str">
        <f t="shared" si="25"/>
        <v>Light</v>
      </c>
    </row>
    <row r="817" spans="1:15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INDEX(Table1[Customer Name], MATCH(OrdersData[[#This Row],[Customer ID]], Table1[Customer ID],0))</f>
        <v>Lenci Haggerstone</v>
      </c>
      <c r="G817" s="2" t="str">
        <f>IF(INDEX(Table1[Email], MATCH(OrdersData[[#This Row],[Customer ID]], Table1[Customer ID],0))=0,"",INDEX(Table1[Email], MATCH(OrdersData[[#This Row],[Customer ID]], Table1[Customer ID],0)))</f>
        <v>lhaggerstonemn@independent.co.uk</v>
      </c>
      <c r="H817" s="2" t="str">
        <f>INDEX(Table1[Country], MATCH(OrdersData[[#This Row],[Customer ID]], Table1[Customer ID],0))</f>
        <v>United States</v>
      </c>
      <c r="I817" t="str">
        <f>INDEX(products!B:B, MATCH($D:$D, products!$A:$A,0))</f>
        <v>Rob</v>
      </c>
      <c r="J817" t="str">
        <f>INDEX(products!C:C, MATCH($D:$D, products!$A:$A,0))</f>
        <v>M</v>
      </c>
      <c r="K817" s="6">
        <f>INDEX(products!D:D, MATCH($D:$D, products!$A:$A,0))</f>
        <v>0.5</v>
      </c>
      <c r="L817" s="8">
        <f>INDEX(products!E:E, MATCH($D:$D, products!$A:$A,0))</f>
        <v>5.97</v>
      </c>
      <c r="M817" s="8">
        <f t="shared" si="24"/>
        <v>35.82</v>
      </c>
      <c r="N817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817" t="str">
        <f t="shared" si="25"/>
        <v>Medium</v>
      </c>
    </row>
    <row r="818" spans="1:15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INDEX(Table1[Customer Name], MATCH(OrdersData[[#This Row],[Customer ID]], Table1[Customer ID],0))</f>
        <v>Marvin Gundry</v>
      </c>
      <c r="G818" s="2" t="str">
        <f>IF(INDEX(Table1[Email], MATCH(OrdersData[[#This Row],[Customer ID]], Table1[Customer ID],0))=0,"",INDEX(Table1[Email], MATCH(OrdersData[[#This Row],[Customer ID]], Table1[Customer ID],0)))</f>
        <v>mgundrymo@omniture.com</v>
      </c>
      <c r="H818" s="2" t="str">
        <f>INDEX(Table1[Country], MATCH(OrdersData[[#This Row],[Customer ID]], Table1[Customer ID],0))</f>
        <v>Ireland</v>
      </c>
      <c r="I818" t="str">
        <f>INDEX(products!B:B, MATCH($D:$D, products!$A:$A,0))</f>
        <v>Lib</v>
      </c>
      <c r="J818" t="str">
        <f>INDEX(products!C:C, MATCH($D:$D, products!$A:$A,0))</f>
        <v>L</v>
      </c>
      <c r="K818" s="6">
        <f>INDEX(products!D:D, MATCH($D:$D, products!$A:$A,0))</f>
        <v>0.5</v>
      </c>
      <c r="L818" s="8">
        <f>INDEX(products!E:E, MATCH($D:$D, products!$A:$A,0))</f>
        <v>9.51</v>
      </c>
      <c r="M818" s="8">
        <f t="shared" si="24"/>
        <v>38.04</v>
      </c>
      <c r="N818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818" t="str">
        <f t="shared" si="25"/>
        <v>Light</v>
      </c>
    </row>
    <row r="819" spans="1:15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INDEX(Table1[Customer Name], MATCH(OrdersData[[#This Row],[Customer ID]], Table1[Customer ID],0))</f>
        <v>Bayard Wellan</v>
      </c>
      <c r="G819" s="2" t="str">
        <f>IF(INDEX(Table1[Email], MATCH(OrdersData[[#This Row],[Customer ID]], Table1[Customer ID],0))=0,"",INDEX(Table1[Email], MATCH(OrdersData[[#This Row],[Customer ID]], Table1[Customer ID],0)))</f>
        <v>bwellanmp@cafepress.com</v>
      </c>
      <c r="H819" s="2" t="str">
        <f>INDEX(Table1[Country], MATCH(OrdersData[[#This Row],[Customer ID]], Table1[Customer ID],0))</f>
        <v>United States</v>
      </c>
      <c r="I819" t="str">
        <f>INDEX(products!B:B, MATCH($D:$D, products!$A:$A,0))</f>
        <v>Lib</v>
      </c>
      <c r="J819" t="str">
        <f>INDEX(products!C:C, MATCH($D:$D, products!$A:$A,0))</f>
        <v>D</v>
      </c>
      <c r="K819" s="6">
        <f>INDEX(products!D:D, MATCH($D:$D, products!$A:$A,0))</f>
        <v>0.5</v>
      </c>
      <c r="L819" s="8">
        <f>INDEX(products!E:E, MATCH($D:$D, products!$A:$A,0))</f>
        <v>7.77</v>
      </c>
      <c r="M819" s="8">
        <f t="shared" si="24"/>
        <v>15.54</v>
      </c>
      <c r="N819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819" t="str">
        <f t="shared" si="25"/>
        <v>Dark</v>
      </c>
    </row>
    <row r="820" spans="1:15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INDEX(Table1[Customer Name], MATCH(OrdersData[[#This Row],[Customer ID]], Table1[Customer ID],0))</f>
        <v>Allis Wilmore</v>
      </c>
      <c r="G820" s="2" t="str">
        <f>IF(INDEX(Table1[Email], MATCH(OrdersData[[#This Row],[Customer ID]], Table1[Customer ID],0))=0,"",INDEX(Table1[Email], MATCH(OrdersData[[#This Row],[Customer ID]], Table1[Customer ID],0)))</f>
        <v/>
      </c>
      <c r="H820" s="2" t="str">
        <f>INDEX(Table1[Country], MATCH(OrdersData[[#This Row],[Customer ID]], Table1[Customer ID],0))</f>
        <v>United States</v>
      </c>
      <c r="I820" t="str">
        <f>INDEX(products!B:B, MATCH($D:$D, products!$A:$A,0))</f>
        <v>Lib</v>
      </c>
      <c r="J820" t="str">
        <f>INDEX(products!C:C, MATCH($D:$D, products!$A:$A,0))</f>
        <v>L</v>
      </c>
      <c r="K820" s="6">
        <f>INDEX(products!D:D, MATCH($D:$D, products!$A:$A,0))</f>
        <v>1</v>
      </c>
      <c r="L820" s="8">
        <f>INDEX(products!E:E, MATCH($D:$D, products!$A:$A,0))</f>
        <v>15.85</v>
      </c>
      <c r="M820" s="8">
        <f t="shared" si="24"/>
        <v>79.25</v>
      </c>
      <c r="N820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820" t="str">
        <f t="shared" si="25"/>
        <v>Light</v>
      </c>
    </row>
    <row r="821" spans="1:15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INDEX(Table1[Customer Name], MATCH(OrdersData[[#This Row],[Customer ID]], Table1[Customer ID],0))</f>
        <v>Caddric Atcheson</v>
      </c>
      <c r="G821" s="2" t="str">
        <f>IF(INDEX(Table1[Email], MATCH(OrdersData[[#This Row],[Customer ID]], Table1[Customer ID],0))=0,"",INDEX(Table1[Email], MATCH(OrdersData[[#This Row],[Customer ID]], Table1[Customer ID],0)))</f>
        <v>catchesonmr@xinhuanet.com</v>
      </c>
      <c r="H821" s="2" t="str">
        <f>INDEX(Table1[Country], MATCH(OrdersData[[#This Row],[Customer ID]], Table1[Customer ID],0))</f>
        <v>United States</v>
      </c>
      <c r="I821" t="str">
        <f>INDEX(products!B:B, MATCH($D:$D, products!$A:$A,0))</f>
        <v>Lib</v>
      </c>
      <c r="J821" t="str">
        <f>INDEX(products!C:C, MATCH($D:$D, products!$A:$A,0))</f>
        <v>L</v>
      </c>
      <c r="K821" s="6">
        <f>INDEX(products!D:D, MATCH($D:$D, products!$A:$A,0))</f>
        <v>0.2</v>
      </c>
      <c r="L821" s="8">
        <f>INDEX(products!E:E, MATCH($D:$D, products!$A:$A,0))</f>
        <v>4.7549999999999999</v>
      </c>
      <c r="M821" s="8">
        <f t="shared" si="24"/>
        <v>4.7549999999999999</v>
      </c>
      <c r="N821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821" t="str">
        <f t="shared" si="25"/>
        <v>Light</v>
      </c>
    </row>
    <row r="822" spans="1:15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INDEX(Table1[Customer Name], MATCH(OrdersData[[#This Row],[Customer ID]], Table1[Customer ID],0))</f>
        <v>Eustace Stenton</v>
      </c>
      <c r="G822" s="2" t="str">
        <f>IF(INDEX(Table1[Email], MATCH(OrdersData[[#This Row],[Customer ID]], Table1[Customer ID],0))=0,"",INDEX(Table1[Email], MATCH(OrdersData[[#This Row],[Customer ID]], Table1[Customer ID],0)))</f>
        <v>estentonms@google.it</v>
      </c>
      <c r="H822" s="2" t="str">
        <f>INDEX(Table1[Country], MATCH(OrdersData[[#This Row],[Customer ID]], Table1[Customer ID],0))</f>
        <v>United States</v>
      </c>
      <c r="I822" t="str">
        <f>INDEX(products!B:B, MATCH($D:$D, products!$A:$A,0))</f>
        <v>Exc</v>
      </c>
      <c r="J822" t="str">
        <f>INDEX(products!C:C, MATCH($D:$D, products!$A:$A,0))</f>
        <v>M</v>
      </c>
      <c r="K822" s="6">
        <f>INDEX(products!D:D, MATCH($D:$D, products!$A:$A,0))</f>
        <v>1</v>
      </c>
      <c r="L822" s="8">
        <f>INDEX(products!E:E, MATCH($D:$D, products!$A:$A,0))</f>
        <v>13.75</v>
      </c>
      <c r="M822" s="8">
        <f t="shared" si="24"/>
        <v>55</v>
      </c>
      <c r="N822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822" t="str">
        <f t="shared" si="25"/>
        <v>Medium</v>
      </c>
    </row>
    <row r="823" spans="1:15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INDEX(Table1[Customer Name], MATCH(OrdersData[[#This Row],[Customer ID]], Table1[Customer ID],0))</f>
        <v>Ericka Tripp</v>
      </c>
      <c r="G823" s="2" t="str">
        <f>IF(INDEX(Table1[Email], MATCH(OrdersData[[#This Row],[Customer ID]], Table1[Customer ID],0))=0,"",INDEX(Table1[Email], MATCH(OrdersData[[#This Row],[Customer ID]], Table1[Customer ID],0)))</f>
        <v>etrippmt@wp.com</v>
      </c>
      <c r="H823" s="2" t="str">
        <f>INDEX(Table1[Country], MATCH(OrdersData[[#This Row],[Customer ID]], Table1[Customer ID],0))</f>
        <v>United States</v>
      </c>
      <c r="I823" t="str">
        <f>INDEX(products!B:B, MATCH($D:$D, products!$A:$A,0))</f>
        <v>Rob</v>
      </c>
      <c r="J823" t="str">
        <f>INDEX(products!C:C, MATCH($D:$D, products!$A:$A,0))</f>
        <v>D</v>
      </c>
      <c r="K823" s="6">
        <f>INDEX(products!D:D, MATCH($D:$D, products!$A:$A,0))</f>
        <v>0.5</v>
      </c>
      <c r="L823" s="8">
        <f>INDEX(products!E:E, MATCH($D:$D, products!$A:$A,0))</f>
        <v>5.3699999999999992</v>
      </c>
      <c r="M823" s="8">
        <f t="shared" si="24"/>
        <v>26.849999999999994</v>
      </c>
      <c r="N823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823" t="str">
        <f t="shared" si="25"/>
        <v>Dark</v>
      </c>
    </row>
    <row r="824" spans="1:15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INDEX(Table1[Customer Name], MATCH(OrdersData[[#This Row],[Customer ID]], Table1[Customer ID],0))</f>
        <v>Lyndsey MacManus</v>
      </c>
      <c r="G824" s="2" t="str">
        <f>IF(INDEX(Table1[Email], MATCH(OrdersData[[#This Row],[Customer ID]], Table1[Customer ID],0))=0,"",INDEX(Table1[Email], MATCH(OrdersData[[#This Row],[Customer ID]], Table1[Customer ID],0)))</f>
        <v>lmacmanusmu@imdb.com</v>
      </c>
      <c r="H824" s="2" t="str">
        <f>INDEX(Table1[Country], MATCH(OrdersData[[#This Row],[Customer ID]], Table1[Customer ID],0))</f>
        <v>United States</v>
      </c>
      <c r="I824" t="str">
        <f>INDEX(products!B:B, MATCH($D:$D, products!$A:$A,0))</f>
        <v>Exc</v>
      </c>
      <c r="J824" t="str">
        <f>INDEX(products!C:C, MATCH($D:$D, products!$A:$A,0))</f>
        <v>L</v>
      </c>
      <c r="K824" s="6">
        <f>INDEX(products!D:D, MATCH($D:$D, products!$A:$A,0))</f>
        <v>2.5</v>
      </c>
      <c r="L824" s="8">
        <f>INDEX(products!E:E, MATCH($D:$D, products!$A:$A,0))</f>
        <v>34.154999999999994</v>
      </c>
      <c r="M824" s="8">
        <f t="shared" si="24"/>
        <v>136.61999999999998</v>
      </c>
      <c r="N82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824" t="str">
        <f t="shared" si="25"/>
        <v>Light</v>
      </c>
    </row>
    <row r="825" spans="1:15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INDEX(Table1[Customer Name], MATCH(OrdersData[[#This Row],[Customer ID]], Table1[Customer ID],0))</f>
        <v>Tess Benediktovich</v>
      </c>
      <c r="G825" s="2" t="str">
        <f>IF(INDEX(Table1[Email], MATCH(OrdersData[[#This Row],[Customer ID]], Table1[Customer ID],0))=0,"",INDEX(Table1[Email], MATCH(OrdersData[[#This Row],[Customer ID]], Table1[Customer ID],0)))</f>
        <v>tbenediktovichmv@ebay.com</v>
      </c>
      <c r="H825" s="2" t="str">
        <f>INDEX(Table1[Country], MATCH(OrdersData[[#This Row],[Customer ID]], Table1[Customer ID],0))</f>
        <v>United States</v>
      </c>
      <c r="I825" t="str">
        <f>INDEX(products!B:B, MATCH($D:$D, products!$A:$A,0))</f>
        <v>Lib</v>
      </c>
      <c r="J825" t="str">
        <f>INDEX(products!C:C, MATCH($D:$D, products!$A:$A,0))</f>
        <v>L</v>
      </c>
      <c r="K825" s="6">
        <f>INDEX(products!D:D, MATCH($D:$D, products!$A:$A,0))</f>
        <v>1</v>
      </c>
      <c r="L825" s="8">
        <f>INDEX(products!E:E, MATCH($D:$D, products!$A:$A,0))</f>
        <v>15.85</v>
      </c>
      <c r="M825" s="8">
        <f t="shared" si="24"/>
        <v>47.55</v>
      </c>
      <c r="N825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825" t="str">
        <f t="shared" si="25"/>
        <v>Light</v>
      </c>
    </row>
    <row r="826" spans="1:15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INDEX(Table1[Customer Name], MATCH(OrdersData[[#This Row],[Customer ID]], Table1[Customer ID],0))</f>
        <v>Correy Bourner</v>
      </c>
      <c r="G826" s="2" t="str">
        <f>IF(INDEX(Table1[Email], MATCH(OrdersData[[#This Row],[Customer ID]], Table1[Customer ID],0))=0,"",INDEX(Table1[Email], MATCH(OrdersData[[#This Row],[Customer ID]], Table1[Customer ID],0)))</f>
        <v>cbournermw@chronoengine.com</v>
      </c>
      <c r="H826" s="2" t="str">
        <f>INDEX(Table1[Country], MATCH(OrdersData[[#This Row],[Customer ID]], Table1[Customer ID],0))</f>
        <v>United States</v>
      </c>
      <c r="I826" t="str">
        <f>INDEX(products!B:B, MATCH($D:$D, products!$A:$A,0))</f>
        <v>Ara</v>
      </c>
      <c r="J826" t="str">
        <f>INDEX(products!C:C, MATCH($D:$D, products!$A:$A,0))</f>
        <v>M</v>
      </c>
      <c r="K826" s="6">
        <f>INDEX(products!D:D, MATCH($D:$D, products!$A:$A,0))</f>
        <v>0.2</v>
      </c>
      <c r="L826" s="8">
        <f>INDEX(products!E:E, MATCH($D:$D, products!$A:$A,0))</f>
        <v>3.375</v>
      </c>
      <c r="M826" s="8">
        <f t="shared" si="24"/>
        <v>16.875</v>
      </c>
      <c r="N826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26" t="str">
        <f t="shared" si="25"/>
        <v>Medium</v>
      </c>
    </row>
    <row r="827" spans="1:15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INDEX(Table1[Customer Name], MATCH(OrdersData[[#This Row],[Customer ID]], Table1[Customer ID],0))</f>
        <v>Odelia Skerme</v>
      </c>
      <c r="G827" s="2" t="str">
        <f>IF(INDEX(Table1[Email], MATCH(OrdersData[[#This Row],[Customer ID]], Table1[Customer ID],0))=0,"",INDEX(Table1[Email], MATCH(OrdersData[[#This Row],[Customer ID]], Table1[Customer ID],0)))</f>
        <v>oskermen3@hatena.ne.jp</v>
      </c>
      <c r="H827" s="2" t="str">
        <f>INDEX(Table1[Country], MATCH(OrdersData[[#This Row],[Customer ID]], Table1[Customer ID],0))</f>
        <v>United States</v>
      </c>
      <c r="I827" t="str">
        <f>INDEX(products!B:B, MATCH($D:$D, products!$A:$A,0))</f>
        <v>Ara</v>
      </c>
      <c r="J827" t="str">
        <f>INDEX(products!C:C, MATCH($D:$D, products!$A:$A,0))</f>
        <v>D</v>
      </c>
      <c r="K827" s="6">
        <f>INDEX(products!D:D, MATCH($D:$D, products!$A:$A,0))</f>
        <v>1</v>
      </c>
      <c r="L827" s="8">
        <f>INDEX(products!E:E, MATCH($D:$D, products!$A:$A,0))</f>
        <v>9.9499999999999993</v>
      </c>
      <c r="M827" s="8">
        <f t="shared" si="24"/>
        <v>29.849999999999998</v>
      </c>
      <c r="N827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27" t="str">
        <f t="shared" si="25"/>
        <v>Dark</v>
      </c>
    </row>
    <row r="828" spans="1:15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INDEX(Table1[Customer Name], MATCH(OrdersData[[#This Row],[Customer ID]], Table1[Customer ID],0))</f>
        <v>Kandy Heddan</v>
      </c>
      <c r="G828" s="2" t="str">
        <f>IF(INDEX(Table1[Email], MATCH(OrdersData[[#This Row],[Customer ID]], Table1[Customer ID],0))=0,"",INDEX(Table1[Email], MATCH(OrdersData[[#This Row],[Customer ID]], Table1[Customer ID],0)))</f>
        <v>kheddanmy@icq.com</v>
      </c>
      <c r="H828" s="2" t="str">
        <f>INDEX(Table1[Country], MATCH(OrdersData[[#This Row],[Customer ID]], Table1[Customer ID],0))</f>
        <v>United States</v>
      </c>
      <c r="I828" t="str">
        <f>INDEX(products!B:B, MATCH($D:$D, products!$A:$A,0))</f>
        <v>Exc</v>
      </c>
      <c r="J828" t="str">
        <f>INDEX(products!C:C, MATCH($D:$D, products!$A:$A,0))</f>
        <v>M</v>
      </c>
      <c r="K828" s="6">
        <f>INDEX(products!D:D, MATCH($D:$D, products!$A:$A,0))</f>
        <v>0.5</v>
      </c>
      <c r="L828" s="8">
        <f>INDEX(products!E:E, MATCH($D:$D, products!$A:$A,0))</f>
        <v>8.25</v>
      </c>
      <c r="M828" s="8">
        <f t="shared" si="24"/>
        <v>41.25</v>
      </c>
      <c r="N828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828" t="str">
        <f t="shared" si="25"/>
        <v>Medium</v>
      </c>
    </row>
    <row r="829" spans="1:15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INDEX(Table1[Customer Name], MATCH(OrdersData[[#This Row],[Customer ID]], Table1[Customer ID],0))</f>
        <v>Ibby Charters</v>
      </c>
      <c r="G829" s="2" t="str">
        <f>IF(INDEX(Table1[Email], MATCH(OrdersData[[#This Row],[Customer ID]], Table1[Customer ID],0))=0,"",INDEX(Table1[Email], MATCH(OrdersData[[#This Row],[Customer ID]], Table1[Customer ID],0)))</f>
        <v>ichartersmz@abc.net.au</v>
      </c>
      <c r="H829" s="2" t="str">
        <f>INDEX(Table1[Country], MATCH(OrdersData[[#This Row],[Customer ID]], Table1[Customer ID],0))</f>
        <v>United States</v>
      </c>
      <c r="I829" t="str">
        <f>INDEX(products!B:B, MATCH($D:$D, products!$A:$A,0))</f>
        <v>Exc</v>
      </c>
      <c r="J829" t="str">
        <f>INDEX(products!C:C, MATCH($D:$D, products!$A:$A,0))</f>
        <v>M</v>
      </c>
      <c r="K829" s="6">
        <f>INDEX(products!D:D, MATCH($D:$D, products!$A:$A,0))</f>
        <v>0.2</v>
      </c>
      <c r="L829" s="8">
        <f>INDEX(products!E:E, MATCH($D:$D, products!$A:$A,0))</f>
        <v>4.125</v>
      </c>
      <c r="M829" s="8">
        <f t="shared" si="24"/>
        <v>20.625</v>
      </c>
      <c r="N829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829" t="str">
        <f t="shared" si="25"/>
        <v>Medium</v>
      </c>
    </row>
    <row r="830" spans="1:15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INDEX(Table1[Customer Name], MATCH(OrdersData[[#This Row],[Customer ID]], Table1[Customer ID],0))</f>
        <v>Adora Roubert</v>
      </c>
      <c r="G830" s="2" t="str">
        <f>IF(INDEX(Table1[Email], MATCH(OrdersData[[#This Row],[Customer ID]], Table1[Customer ID],0))=0,"",INDEX(Table1[Email], MATCH(OrdersData[[#This Row],[Customer ID]], Table1[Customer ID],0)))</f>
        <v>aroubertn0@tmall.com</v>
      </c>
      <c r="H830" s="2" t="str">
        <f>INDEX(Table1[Country], MATCH(OrdersData[[#This Row],[Customer ID]], Table1[Customer ID],0))</f>
        <v>United States</v>
      </c>
      <c r="I830" t="str">
        <f>INDEX(products!B:B, MATCH($D:$D, products!$A:$A,0))</f>
        <v>Ara</v>
      </c>
      <c r="J830" t="str">
        <f>INDEX(products!C:C, MATCH($D:$D, products!$A:$A,0))</f>
        <v>D</v>
      </c>
      <c r="K830" s="6">
        <f>INDEX(products!D:D, MATCH($D:$D, products!$A:$A,0))</f>
        <v>2.5</v>
      </c>
      <c r="L830" s="8">
        <f>INDEX(products!E:E, MATCH($D:$D, products!$A:$A,0))</f>
        <v>22.884999999999998</v>
      </c>
      <c r="M830" s="8">
        <f t="shared" si="24"/>
        <v>137.31</v>
      </c>
      <c r="N830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30" t="str">
        <f t="shared" si="25"/>
        <v>Dark</v>
      </c>
    </row>
    <row r="831" spans="1:15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INDEX(Table1[Customer Name], MATCH(OrdersData[[#This Row],[Customer ID]], Table1[Customer ID],0))</f>
        <v>Hillel Mairs</v>
      </c>
      <c r="G831" s="2" t="str">
        <f>IF(INDEX(Table1[Email], MATCH(OrdersData[[#This Row],[Customer ID]], Table1[Customer ID],0))=0,"",INDEX(Table1[Email], MATCH(OrdersData[[#This Row],[Customer ID]], Table1[Customer ID],0)))</f>
        <v>hmairsn1@so-net.ne.jp</v>
      </c>
      <c r="H831" s="2" t="str">
        <f>INDEX(Table1[Country], MATCH(OrdersData[[#This Row],[Customer ID]], Table1[Customer ID],0))</f>
        <v>United States</v>
      </c>
      <c r="I831" t="str">
        <f>INDEX(products!B:B, MATCH($D:$D, products!$A:$A,0))</f>
        <v>Ara</v>
      </c>
      <c r="J831" t="str">
        <f>INDEX(products!C:C, MATCH($D:$D, products!$A:$A,0))</f>
        <v>D</v>
      </c>
      <c r="K831" s="6">
        <f>INDEX(products!D:D, MATCH($D:$D, products!$A:$A,0))</f>
        <v>0.2</v>
      </c>
      <c r="L831" s="8">
        <f>INDEX(products!E:E, MATCH($D:$D, products!$A:$A,0))</f>
        <v>2.9849999999999999</v>
      </c>
      <c r="M831" s="8">
        <f t="shared" si="24"/>
        <v>2.9849999999999999</v>
      </c>
      <c r="N831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31" t="str">
        <f t="shared" si="25"/>
        <v>Dark</v>
      </c>
    </row>
    <row r="832" spans="1:15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INDEX(Table1[Customer Name], MATCH(OrdersData[[#This Row],[Customer ID]], Table1[Customer ID],0))</f>
        <v>Helaina Rainforth</v>
      </c>
      <c r="G832" s="2" t="str">
        <f>IF(INDEX(Table1[Email], MATCH(OrdersData[[#This Row],[Customer ID]], Table1[Customer ID],0))=0,"",INDEX(Table1[Email], MATCH(OrdersData[[#This Row],[Customer ID]], Table1[Customer ID],0)))</f>
        <v>hrainforthn2@blog.com</v>
      </c>
      <c r="H832" s="2" t="str">
        <f>INDEX(Table1[Country], MATCH(OrdersData[[#This Row],[Customer ID]], Table1[Customer ID],0))</f>
        <v>United States</v>
      </c>
      <c r="I832" t="str">
        <f>INDEX(products!B:B, MATCH($D:$D, products!$A:$A,0))</f>
        <v>Exc</v>
      </c>
      <c r="J832" t="str">
        <f>INDEX(products!C:C, MATCH($D:$D, products!$A:$A,0))</f>
        <v>M</v>
      </c>
      <c r="K832" s="6">
        <f>INDEX(products!D:D, MATCH($D:$D, products!$A:$A,0))</f>
        <v>1</v>
      </c>
      <c r="L832" s="8">
        <f>INDEX(products!E:E, MATCH($D:$D, products!$A:$A,0))</f>
        <v>13.75</v>
      </c>
      <c r="M832" s="8">
        <f t="shared" si="24"/>
        <v>27.5</v>
      </c>
      <c r="N832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832" t="str">
        <f t="shared" si="25"/>
        <v>Medium</v>
      </c>
    </row>
    <row r="833" spans="1:15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INDEX(Table1[Customer Name], MATCH(OrdersData[[#This Row],[Customer ID]], Table1[Customer ID],0))</f>
        <v>Helaina Rainforth</v>
      </c>
      <c r="G833" s="2" t="str">
        <f>IF(INDEX(Table1[Email], MATCH(OrdersData[[#This Row],[Customer ID]], Table1[Customer ID],0))=0,"",INDEX(Table1[Email], MATCH(OrdersData[[#This Row],[Customer ID]], Table1[Customer ID],0)))</f>
        <v>hrainforthn2@blog.com</v>
      </c>
      <c r="H833" s="2" t="str">
        <f>INDEX(Table1[Country], MATCH(OrdersData[[#This Row],[Customer ID]], Table1[Customer ID],0))</f>
        <v>United States</v>
      </c>
      <c r="I833" t="str">
        <f>INDEX(products!B:B, MATCH($D:$D, products!$A:$A,0))</f>
        <v>Ara</v>
      </c>
      <c r="J833" t="str">
        <f>INDEX(products!C:C, MATCH($D:$D, products!$A:$A,0))</f>
        <v>D</v>
      </c>
      <c r="K833" s="6">
        <f>INDEX(products!D:D, MATCH($D:$D, products!$A:$A,0))</f>
        <v>0.2</v>
      </c>
      <c r="L833" s="8">
        <f>INDEX(products!E:E, MATCH($D:$D, products!$A:$A,0))</f>
        <v>2.9849999999999999</v>
      </c>
      <c r="M833" s="8">
        <f t="shared" si="24"/>
        <v>5.97</v>
      </c>
      <c r="N833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33" t="str">
        <f t="shared" si="25"/>
        <v>Dark</v>
      </c>
    </row>
    <row r="834" spans="1:15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INDEX(Table1[Customer Name], MATCH(OrdersData[[#This Row],[Customer ID]], Table1[Customer ID],0))</f>
        <v>Isac Jesper</v>
      </c>
      <c r="G834" s="2" t="str">
        <f>IF(INDEX(Table1[Email], MATCH(OrdersData[[#This Row],[Customer ID]], Table1[Customer ID],0))=0,"",INDEX(Table1[Email], MATCH(OrdersData[[#This Row],[Customer ID]], Table1[Customer ID],0)))</f>
        <v>ijespern4@theglobeandmail.com</v>
      </c>
      <c r="H834" s="2" t="str">
        <f>INDEX(Table1[Country], MATCH(OrdersData[[#This Row],[Customer ID]], Table1[Customer ID],0))</f>
        <v>United States</v>
      </c>
      <c r="I834" t="str">
        <f>INDEX(products!B:B, MATCH($D:$D, products!$A:$A,0))</f>
        <v>Rob</v>
      </c>
      <c r="J834" t="str">
        <f>INDEX(products!C:C, MATCH($D:$D, products!$A:$A,0))</f>
        <v>M</v>
      </c>
      <c r="K834" s="6">
        <f>INDEX(products!D:D, MATCH($D:$D, products!$A:$A,0))</f>
        <v>1</v>
      </c>
      <c r="L834" s="8">
        <f>INDEX(products!E:E, MATCH($D:$D, products!$A:$A,0))</f>
        <v>9.9499999999999993</v>
      </c>
      <c r="M834" s="8">
        <f t="shared" ref="M834:M897" si="26">L:L*E:E</f>
        <v>59.699999999999996</v>
      </c>
      <c r="N834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834" t="str">
        <f t="shared" ref="O834:O897" si="27">IF(J:J="M","Medium",IF(J:J="L","Light",IF(J:J="D","Dark","")))</f>
        <v>Medium</v>
      </c>
    </row>
    <row r="835" spans="1:15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INDEX(Table1[Customer Name], MATCH(OrdersData[[#This Row],[Customer ID]], Table1[Customer ID],0))</f>
        <v>Lenette Dwerryhouse</v>
      </c>
      <c r="G835" s="2" t="str">
        <f>IF(INDEX(Table1[Email], MATCH(OrdersData[[#This Row],[Customer ID]], Table1[Customer ID],0))=0,"",INDEX(Table1[Email], MATCH(OrdersData[[#This Row],[Customer ID]], Table1[Customer ID],0)))</f>
        <v>ldwerryhousen5@gravatar.com</v>
      </c>
      <c r="H835" s="2" t="str">
        <f>INDEX(Table1[Country], MATCH(OrdersData[[#This Row],[Customer ID]], Table1[Customer ID],0))</f>
        <v>United States</v>
      </c>
      <c r="I835" t="str">
        <f>INDEX(products!B:B, MATCH($D:$D, products!$A:$A,0))</f>
        <v>Rob</v>
      </c>
      <c r="J835" t="str">
        <f>INDEX(products!C:C, MATCH($D:$D, products!$A:$A,0))</f>
        <v>D</v>
      </c>
      <c r="K835" s="6">
        <f>INDEX(products!D:D, MATCH($D:$D, products!$A:$A,0))</f>
        <v>2.5</v>
      </c>
      <c r="L835" s="8">
        <f>INDEX(products!E:E, MATCH($D:$D, products!$A:$A,0))</f>
        <v>20.584999999999997</v>
      </c>
      <c r="M835" s="8">
        <f t="shared" si="26"/>
        <v>82.339999999999989</v>
      </c>
      <c r="N835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835" t="str">
        <f t="shared" si="27"/>
        <v>Dark</v>
      </c>
    </row>
    <row r="836" spans="1:15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INDEX(Table1[Customer Name], MATCH(OrdersData[[#This Row],[Customer ID]], Table1[Customer ID],0))</f>
        <v>Nadeen Broomer</v>
      </c>
      <c r="G836" s="2" t="str">
        <f>IF(INDEX(Table1[Email], MATCH(OrdersData[[#This Row],[Customer ID]], Table1[Customer ID],0))=0,"",INDEX(Table1[Email], MATCH(OrdersData[[#This Row],[Customer ID]], Table1[Customer ID],0)))</f>
        <v>nbroomern6@examiner.com</v>
      </c>
      <c r="H836" s="2" t="str">
        <f>INDEX(Table1[Country], MATCH(OrdersData[[#This Row],[Customer ID]], Table1[Customer ID],0))</f>
        <v>United States</v>
      </c>
      <c r="I836" t="str">
        <f>INDEX(products!B:B, MATCH($D:$D, products!$A:$A,0))</f>
        <v>Ara</v>
      </c>
      <c r="J836" t="str">
        <f>INDEX(products!C:C, MATCH($D:$D, products!$A:$A,0))</f>
        <v>D</v>
      </c>
      <c r="K836" s="6">
        <f>INDEX(products!D:D, MATCH($D:$D, products!$A:$A,0))</f>
        <v>2.5</v>
      </c>
      <c r="L836" s="8">
        <f>INDEX(products!E:E, MATCH($D:$D, products!$A:$A,0))</f>
        <v>22.884999999999998</v>
      </c>
      <c r="M836" s="8">
        <f t="shared" si="26"/>
        <v>22.884999999999998</v>
      </c>
      <c r="N836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36" t="str">
        <f t="shared" si="27"/>
        <v>Dark</v>
      </c>
    </row>
    <row r="837" spans="1:15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INDEX(Table1[Customer Name], MATCH(OrdersData[[#This Row],[Customer ID]], Table1[Customer ID],0))</f>
        <v>Konstantine Thoumasson</v>
      </c>
      <c r="G837" s="2" t="str">
        <f>IF(INDEX(Table1[Email], MATCH(OrdersData[[#This Row],[Customer ID]], Table1[Customer ID],0))=0,"",INDEX(Table1[Email], MATCH(OrdersData[[#This Row],[Customer ID]], Table1[Customer ID],0)))</f>
        <v>kthoumassonn7@bloglovin.com</v>
      </c>
      <c r="H837" s="2" t="str">
        <f>INDEX(Table1[Country], MATCH(OrdersData[[#This Row],[Customer ID]], Table1[Customer ID],0))</f>
        <v>United States</v>
      </c>
      <c r="I837" t="str">
        <f>INDEX(products!B:B, MATCH($D:$D, products!$A:$A,0))</f>
        <v>Exc</v>
      </c>
      <c r="J837" t="str">
        <f>INDEX(products!C:C, MATCH($D:$D, products!$A:$A,0))</f>
        <v>L</v>
      </c>
      <c r="K837" s="6">
        <f>INDEX(products!D:D, MATCH($D:$D, products!$A:$A,0))</f>
        <v>0.5</v>
      </c>
      <c r="L837" s="8">
        <f>INDEX(products!E:E, MATCH($D:$D, products!$A:$A,0))</f>
        <v>8.91</v>
      </c>
      <c r="M837" s="8">
        <f t="shared" si="26"/>
        <v>8.91</v>
      </c>
      <c r="N837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837" t="str">
        <f t="shared" si="27"/>
        <v>Light</v>
      </c>
    </row>
    <row r="838" spans="1:15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INDEX(Table1[Customer Name], MATCH(OrdersData[[#This Row],[Customer ID]], Table1[Customer ID],0))</f>
        <v>Frans Habbergham</v>
      </c>
      <c r="G838" s="2" t="str">
        <f>IF(INDEX(Table1[Email], MATCH(OrdersData[[#This Row],[Customer ID]], Table1[Customer ID],0))=0,"",INDEX(Table1[Email], MATCH(OrdersData[[#This Row],[Customer ID]], Table1[Customer ID],0)))</f>
        <v>fhabberghamn8@discovery.com</v>
      </c>
      <c r="H838" s="2" t="str">
        <f>INDEX(Table1[Country], MATCH(OrdersData[[#This Row],[Customer ID]], Table1[Customer ID],0))</f>
        <v>United States</v>
      </c>
      <c r="I838" t="str">
        <f>INDEX(products!B:B, MATCH($D:$D, products!$A:$A,0))</f>
        <v>Ara</v>
      </c>
      <c r="J838" t="str">
        <f>INDEX(products!C:C, MATCH($D:$D, products!$A:$A,0))</f>
        <v>D</v>
      </c>
      <c r="K838" s="6">
        <f>INDEX(products!D:D, MATCH($D:$D, products!$A:$A,0))</f>
        <v>0.2</v>
      </c>
      <c r="L838" s="8">
        <f>INDEX(products!E:E, MATCH($D:$D, products!$A:$A,0))</f>
        <v>2.9849999999999999</v>
      </c>
      <c r="M838" s="8">
        <f t="shared" si="26"/>
        <v>11.94</v>
      </c>
      <c r="N838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38" t="str">
        <f t="shared" si="27"/>
        <v>Dark</v>
      </c>
    </row>
    <row r="839" spans="1:15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INDEX(Table1[Customer Name], MATCH(OrdersData[[#This Row],[Customer ID]], Table1[Customer ID],0))</f>
        <v>Allis Wilmore</v>
      </c>
      <c r="G839" s="2" t="str">
        <f>IF(INDEX(Table1[Email], MATCH(OrdersData[[#This Row],[Customer ID]], Table1[Customer ID],0))=0,"",INDEX(Table1[Email], MATCH(OrdersData[[#This Row],[Customer ID]], Table1[Customer ID],0)))</f>
        <v/>
      </c>
      <c r="H839" s="2" t="str">
        <f>INDEX(Table1[Country], MATCH(OrdersData[[#This Row],[Customer ID]], Table1[Customer ID],0))</f>
        <v>United States</v>
      </c>
      <c r="I839" t="str">
        <f>INDEX(products!B:B, MATCH($D:$D, products!$A:$A,0))</f>
        <v>Lib</v>
      </c>
      <c r="J839" t="str">
        <f>INDEX(products!C:C, MATCH($D:$D, products!$A:$A,0))</f>
        <v>M</v>
      </c>
      <c r="K839" s="6">
        <f>INDEX(products!D:D, MATCH($D:$D, products!$A:$A,0))</f>
        <v>2.5</v>
      </c>
      <c r="L839" s="8">
        <f>INDEX(products!E:E, MATCH($D:$D, products!$A:$A,0))</f>
        <v>33.464999999999996</v>
      </c>
      <c r="M839" s="8">
        <f t="shared" si="26"/>
        <v>100.39499999999998</v>
      </c>
      <c r="N839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839" t="str">
        <f t="shared" si="27"/>
        <v>Medium</v>
      </c>
    </row>
    <row r="840" spans="1:15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INDEX(Table1[Customer Name], MATCH(OrdersData[[#This Row],[Customer ID]], Table1[Customer ID],0))</f>
        <v>Romain Avrashin</v>
      </c>
      <c r="G840" s="2" t="str">
        <f>IF(INDEX(Table1[Email], MATCH(OrdersData[[#This Row],[Customer ID]], Table1[Customer ID],0))=0,"",INDEX(Table1[Email], MATCH(OrdersData[[#This Row],[Customer ID]], Table1[Customer ID],0)))</f>
        <v>ravrashinna@tamu.edu</v>
      </c>
      <c r="H840" s="2" t="str">
        <f>INDEX(Table1[Country], MATCH(OrdersData[[#This Row],[Customer ID]], Table1[Customer ID],0))</f>
        <v>United States</v>
      </c>
      <c r="I840" t="str">
        <f>INDEX(products!B:B, MATCH($D:$D, products!$A:$A,0))</f>
        <v>Ara</v>
      </c>
      <c r="J840" t="str">
        <f>INDEX(products!C:C, MATCH($D:$D, products!$A:$A,0))</f>
        <v>D</v>
      </c>
      <c r="K840" s="6">
        <f>INDEX(products!D:D, MATCH($D:$D, products!$A:$A,0))</f>
        <v>2.5</v>
      </c>
      <c r="L840" s="8">
        <f>INDEX(products!E:E, MATCH($D:$D, products!$A:$A,0))</f>
        <v>22.884999999999998</v>
      </c>
      <c r="M840" s="8">
        <f t="shared" si="26"/>
        <v>114.42499999999998</v>
      </c>
      <c r="N840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40" t="str">
        <f t="shared" si="27"/>
        <v>Dark</v>
      </c>
    </row>
    <row r="841" spans="1:15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INDEX(Table1[Customer Name], MATCH(OrdersData[[#This Row],[Customer ID]], Table1[Customer ID],0))</f>
        <v>Miran Doidge</v>
      </c>
      <c r="G841" s="2" t="str">
        <f>IF(INDEX(Table1[Email], MATCH(OrdersData[[#This Row],[Customer ID]], Table1[Customer ID],0))=0,"",INDEX(Table1[Email], MATCH(OrdersData[[#This Row],[Customer ID]], Table1[Customer ID],0)))</f>
        <v>mdoidgenb@etsy.com</v>
      </c>
      <c r="H841" s="2" t="str">
        <f>INDEX(Table1[Country], MATCH(OrdersData[[#This Row],[Customer ID]], Table1[Customer ID],0))</f>
        <v>United States</v>
      </c>
      <c r="I841" t="str">
        <f>INDEX(products!B:B, MATCH($D:$D, products!$A:$A,0))</f>
        <v>Exc</v>
      </c>
      <c r="J841" t="str">
        <f>INDEX(products!C:C, MATCH($D:$D, products!$A:$A,0))</f>
        <v>M</v>
      </c>
      <c r="K841" s="6">
        <f>INDEX(products!D:D, MATCH($D:$D, products!$A:$A,0))</f>
        <v>0.5</v>
      </c>
      <c r="L841" s="8">
        <f>INDEX(products!E:E, MATCH($D:$D, products!$A:$A,0))</f>
        <v>8.25</v>
      </c>
      <c r="M841" s="8">
        <f t="shared" si="26"/>
        <v>41.25</v>
      </c>
      <c r="N841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841" t="str">
        <f t="shared" si="27"/>
        <v>Medium</v>
      </c>
    </row>
    <row r="842" spans="1:15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INDEX(Table1[Customer Name], MATCH(OrdersData[[#This Row],[Customer ID]], Table1[Customer ID],0))</f>
        <v>Janeva Edinboro</v>
      </c>
      <c r="G842" s="2" t="str">
        <f>IF(INDEX(Table1[Email], MATCH(OrdersData[[#This Row],[Customer ID]], Table1[Customer ID],0))=0,"",INDEX(Table1[Email], MATCH(OrdersData[[#This Row],[Customer ID]], Table1[Customer ID],0)))</f>
        <v>jedinboronc@reverbnation.com</v>
      </c>
      <c r="H842" s="2" t="str">
        <f>INDEX(Table1[Country], MATCH(OrdersData[[#This Row],[Customer ID]], Table1[Customer ID],0))</f>
        <v>United States</v>
      </c>
      <c r="I842" t="str">
        <f>INDEX(products!B:B, MATCH($D:$D, products!$A:$A,0))</f>
        <v>Rob</v>
      </c>
      <c r="J842" t="str">
        <f>INDEX(products!C:C, MATCH($D:$D, products!$A:$A,0))</f>
        <v>L</v>
      </c>
      <c r="K842" s="6">
        <f>INDEX(products!D:D, MATCH($D:$D, products!$A:$A,0))</f>
        <v>0.5</v>
      </c>
      <c r="L842" s="8">
        <f>INDEX(products!E:E, MATCH($D:$D, products!$A:$A,0))</f>
        <v>7.169999999999999</v>
      </c>
      <c r="M842" s="8">
        <f t="shared" si="26"/>
        <v>28.679999999999996</v>
      </c>
      <c r="N842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842" t="str">
        <f t="shared" si="27"/>
        <v>Light</v>
      </c>
    </row>
    <row r="843" spans="1:15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INDEX(Table1[Customer Name], MATCH(OrdersData[[#This Row],[Customer ID]], Table1[Customer ID],0))</f>
        <v>Trumaine Tewelson</v>
      </c>
      <c r="G843" s="2" t="str">
        <f>IF(INDEX(Table1[Email], MATCH(OrdersData[[#This Row],[Customer ID]], Table1[Customer ID],0))=0,"",INDEX(Table1[Email], MATCH(OrdersData[[#This Row],[Customer ID]], Table1[Customer ID],0)))</f>
        <v>ttewelsonnd@cdbaby.com</v>
      </c>
      <c r="H843" s="2" t="str">
        <f>INDEX(Table1[Country], MATCH(OrdersData[[#This Row],[Customer ID]], Table1[Customer ID],0))</f>
        <v>United States</v>
      </c>
      <c r="I843" t="str">
        <f>INDEX(products!B:B, MATCH($D:$D, products!$A:$A,0))</f>
        <v>Lib</v>
      </c>
      <c r="J843" t="str">
        <f>INDEX(products!C:C, MATCH($D:$D, products!$A:$A,0))</f>
        <v>M</v>
      </c>
      <c r="K843" s="6">
        <f>INDEX(products!D:D, MATCH($D:$D, products!$A:$A,0))</f>
        <v>0.2</v>
      </c>
      <c r="L843" s="8">
        <f>INDEX(products!E:E, MATCH($D:$D, products!$A:$A,0))</f>
        <v>4.3650000000000002</v>
      </c>
      <c r="M843" s="8">
        <f t="shared" si="26"/>
        <v>4.3650000000000002</v>
      </c>
      <c r="N843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843" t="str">
        <f t="shared" si="27"/>
        <v>Medium</v>
      </c>
    </row>
    <row r="844" spans="1:15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INDEX(Table1[Customer Name], MATCH(OrdersData[[#This Row],[Customer ID]], Table1[Customer ID],0))</f>
        <v>Odelia Skerme</v>
      </c>
      <c r="G844" s="2" t="str">
        <f>IF(INDEX(Table1[Email], MATCH(OrdersData[[#This Row],[Customer ID]], Table1[Customer ID],0))=0,"",INDEX(Table1[Email], MATCH(OrdersData[[#This Row],[Customer ID]], Table1[Customer ID],0)))</f>
        <v>oskermen3@hatena.ne.jp</v>
      </c>
      <c r="H844" s="2" t="str">
        <f>INDEX(Table1[Country], MATCH(OrdersData[[#This Row],[Customer ID]], Table1[Customer ID],0))</f>
        <v>United States</v>
      </c>
      <c r="I844" t="str">
        <f>INDEX(products!B:B, MATCH($D:$D, products!$A:$A,0))</f>
        <v>Exc</v>
      </c>
      <c r="J844" t="str">
        <f>INDEX(products!C:C, MATCH($D:$D, products!$A:$A,0))</f>
        <v>M</v>
      </c>
      <c r="K844" s="6">
        <f>INDEX(products!D:D, MATCH($D:$D, products!$A:$A,0))</f>
        <v>0.2</v>
      </c>
      <c r="L844" s="8">
        <f>INDEX(products!E:E, MATCH($D:$D, products!$A:$A,0))</f>
        <v>4.125</v>
      </c>
      <c r="M844" s="8">
        <f t="shared" si="26"/>
        <v>8.25</v>
      </c>
      <c r="N84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844" t="str">
        <f t="shared" si="27"/>
        <v>Medium</v>
      </c>
    </row>
    <row r="845" spans="1:15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INDEX(Table1[Customer Name], MATCH(OrdersData[[#This Row],[Customer ID]], Table1[Customer ID],0))</f>
        <v>De Drewitt</v>
      </c>
      <c r="G845" s="2" t="str">
        <f>IF(INDEX(Table1[Email], MATCH(OrdersData[[#This Row],[Customer ID]], Table1[Customer ID],0))=0,"",INDEX(Table1[Email], MATCH(OrdersData[[#This Row],[Customer ID]], Table1[Customer ID],0)))</f>
        <v>ddrewittnf@mapquest.com</v>
      </c>
      <c r="H845" s="2" t="str">
        <f>INDEX(Table1[Country], MATCH(OrdersData[[#This Row],[Customer ID]], Table1[Customer ID],0))</f>
        <v>United States</v>
      </c>
      <c r="I845" t="str">
        <f>INDEX(products!B:B, MATCH($D:$D, products!$A:$A,0))</f>
        <v>Exc</v>
      </c>
      <c r="J845" t="str">
        <f>INDEX(products!C:C, MATCH($D:$D, products!$A:$A,0))</f>
        <v>M</v>
      </c>
      <c r="K845" s="6">
        <f>INDEX(products!D:D, MATCH($D:$D, products!$A:$A,0))</f>
        <v>0.2</v>
      </c>
      <c r="L845" s="8">
        <f>INDEX(products!E:E, MATCH($D:$D, products!$A:$A,0))</f>
        <v>4.125</v>
      </c>
      <c r="M845" s="8">
        <f t="shared" si="26"/>
        <v>8.25</v>
      </c>
      <c r="N845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845" t="str">
        <f t="shared" si="27"/>
        <v>Medium</v>
      </c>
    </row>
    <row r="846" spans="1:15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INDEX(Table1[Customer Name], MATCH(OrdersData[[#This Row],[Customer ID]], Table1[Customer ID],0))</f>
        <v>Adelheid Gladhill</v>
      </c>
      <c r="G846" s="2" t="str">
        <f>IF(INDEX(Table1[Email], MATCH(OrdersData[[#This Row],[Customer ID]], Table1[Customer ID],0))=0,"",INDEX(Table1[Email], MATCH(OrdersData[[#This Row],[Customer ID]], Table1[Customer ID],0)))</f>
        <v>agladhillng@stanford.edu</v>
      </c>
      <c r="H846" s="2" t="str">
        <f>INDEX(Table1[Country], MATCH(OrdersData[[#This Row],[Customer ID]], Table1[Customer ID],0))</f>
        <v>United States</v>
      </c>
      <c r="I846" t="str">
        <f>INDEX(products!B:B, MATCH($D:$D, products!$A:$A,0))</f>
        <v>Ara</v>
      </c>
      <c r="J846" t="str">
        <f>INDEX(products!C:C, MATCH($D:$D, products!$A:$A,0))</f>
        <v>D</v>
      </c>
      <c r="K846" s="6">
        <f>INDEX(products!D:D, MATCH($D:$D, products!$A:$A,0))</f>
        <v>0.5</v>
      </c>
      <c r="L846" s="8">
        <f>INDEX(products!E:E, MATCH($D:$D, products!$A:$A,0))</f>
        <v>5.97</v>
      </c>
      <c r="M846" s="8">
        <f t="shared" si="26"/>
        <v>35.82</v>
      </c>
      <c r="N846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46" t="str">
        <f t="shared" si="27"/>
        <v>Dark</v>
      </c>
    </row>
    <row r="847" spans="1:15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INDEX(Table1[Customer Name], MATCH(OrdersData[[#This Row],[Customer ID]], Table1[Customer ID],0))</f>
        <v>Murielle Lorinez</v>
      </c>
      <c r="G847" s="2" t="str">
        <f>IF(INDEX(Table1[Email], MATCH(OrdersData[[#This Row],[Customer ID]], Table1[Customer ID],0))=0,"",INDEX(Table1[Email], MATCH(OrdersData[[#This Row],[Customer ID]], Table1[Customer ID],0)))</f>
        <v>mlorineznh@whitehouse.gov</v>
      </c>
      <c r="H847" s="2" t="str">
        <f>INDEX(Table1[Country], MATCH(OrdersData[[#This Row],[Customer ID]], Table1[Customer ID],0))</f>
        <v>United States</v>
      </c>
      <c r="I847" t="str">
        <f>INDEX(products!B:B, MATCH($D:$D, products!$A:$A,0))</f>
        <v>Exc</v>
      </c>
      <c r="J847" t="str">
        <f>INDEX(products!C:C, MATCH($D:$D, products!$A:$A,0))</f>
        <v>D</v>
      </c>
      <c r="K847" s="6">
        <f>INDEX(products!D:D, MATCH($D:$D, products!$A:$A,0))</f>
        <v>2.5</v>
      </c>
      <c r="L847" s="8">
        <f>INDEX(products!E:E, MATCH($D:$D, products!$A:$A,0))</f>
        <v>27.945</v>
      </c>
      <c r="M847" s="8">
        <f t="shared" si="26"/>
        <v>167.67000000000002</v>
      </c>
      <c r="N847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847" t="str">
        <f t="shared" si="27"/>
        <v>Dark</v>
      </c>
    </row>
    <row r="848" spans="1:15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INDEX(Table1[Customer Name], MATCH(OrdersData[[#This Row],[Customer ID]], Table1[Customer ID],0))</f>
        <v>Edin Mathe</v>
      </c>
      <c r="G848" s="2" t="str">
        <f>IF(INDEX(Table1[Email], MATCH(OrdersData[[#This Row],[Customer ID]], Table1[Customer ID],0))=0,"",INDEX(Table1[Email], MATCH(OrdersData[[#This Row],[Customer ID]], Table1[Customer ID],0)))</f>
        <v/>
      </c>
      <c r="H848" s="2" t="str">
        <f>INDEX(Table1[Country], MATCH(OrdersData[[#This Row],[Customer ID]], Table1[Customer ID],0))</f>
        <v>United States</v>
      </c>
      <c r="I848" t="str">
        <f>INDEX(products!B:B, MATCH($D:$D, products!$A:$A,0))</f>
        <v>Ara</v>
      </c>
      <c r="J848" t="str">
        <f>INDEX(products!C:C, MATCH($D:$D, products!$A:$A,0))</f>
        <v>M</v>
      </c>
      <c r="K848" s="6">
        <f>INDEX(products!D:D, MATCH($D:$D, products!$A:$A,0))</f>
        <v>2.5</v>
      </c>
      <c r="L848" s="8">
        <f>INDEX(products!E:E, MATCH($D:$D, products!$A:$A,0))</f>
        <v>25.874999999999996</v>
      </c>
      <c r="M848" s="8">
        <f t="shared" si="26"/>
        <v>51.749999999999993</v>
      </c>
      <c r="N848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48" t="str">
        <f t="shared" si="27"/>
        <v>Medium</v>
      </c>
    </row>
    <row r="849" spans="1:15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INDEX(Table1[Customer Name], MATCH(OrdersData[[#This Row],[Customer ID]], Table1[Customer ID],0))</f>
        <v>Mordy Van Der Vlies</v>
      </c>
      <c r="G849" s="2" t="str">
        <f>IF(INDEX(Table1[Email], MATCH(OrdersData[[#This Row],[Customer ID]], Table1[Customer ID],0))=0,"",INDEX(Table1[Email], MATCH(OrdersData[[#This Row],[Customer ID]], Table1[Customer ID],0)))</f>
        <v>mvannj@wikipedia.org</v>
      </c>
      <c r="H849" s="2" t="str">
        <f>INDEX(Table1[Country], MATCH(OrdersData[[#This Row],[Customer ID]], Table1[Customer ID],0))</f>
        <v>United States</v>
      </c>
      <c r="I849" t="str">
        <f>INDEX(products!B:B, MATCH($D:$D, products!$A:$A,0))</f>
        <v>Ara</v>
      </c>
      <c r="J849" t="str">
        <f>INDEX(products!C:C, MATCH($D:$D, products!$A:$A,0))</f>
        <v>D</v>
      </c>
      <c r="K849" s="6">
        <f>INDEX(products!D:D, MATCH($D:$D, products!$A:$A,0))</f>
        <v>0.2</v>
      </c>
      <c r="L849" s="8">
        <f>INDEX(products!E:E, MATCH($D:$D, products!$A:$A,0))</f>
        <v>2.9849999999999999</v>
      </c>
      <c r="M849" s="8">
        <f t="shared" si="26"/>
        <v>8.9550000000000001</v>
      </c>
      <c r="N849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49" t="str">
        <f t="shared" si="27"/>
        <v>Dark</v>
      </c>
    </row>
    <row r="850" spans="1:15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INDEX(Table1[Customer Name], MATCH(OrdersData[[#This Row],[Customer ID]], Table1[Customer ID],0))</f>
        <v>Spencer Wastell</v>
      </c>
      <c r="G850" s="2" t="str">
        <f>IF(INDEX(Table1[Email], MATCH(OrdersData[[#This Row],[Customer ID]], Table1[Customer ID],0))=0,"",INDEX(Table1[Email], MATCH(OrdersData[[#This Row],[Customer ID]], Table1[Customer ID],0)))</f>
        <v/>
      </c>
      <c r="H850" s="2" t="str">
        <f>INDEX(Table1[Country], MATCH(OrdersData[[#This Row],[Customer ID]], Table1[Customer ID],0))</f>
        <v>United States</v>
      </c>
      <c r="I850" t="str">
        <f>INDEX(products!B:B, MATCH($D:$D, products!$A:$A,0))</f>
        <v>Exc</v>
      </c>
      <c r="J850" t="str">
        <f>INDEX(products!C:C, MATCH($D:$D, products!$A:$A,0))</f>
        <v>L</v>
      </c>
      <c r="K850" s="6">
        <f>INDEX(products!D:D, MATCH($D:$D, products!$A:$A,0))</f>
        <v>0.5</v>
      </c>
      <c r="L850" s="8">
        <f>INDEX(products!E:E, MATCH($D:$D, products!$A:$A,0))</f>
        <v>8.91</v>
      </c>
      <c r="M850" s="8">
        <f t="shared" si="26"/>
        <v>53.46</v>
      </c>
      <c r="N850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850" t="str">
        <f t="shared" si="27"/>
        <v>Light</v>
      </c>
    </row>
    <row r="851" spans="1:15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INDEX(Table1[Customer Name], MATCH(OrdersData[[#This Row],[Customer ID]], Table1[Customer ID],0))</f>
        <v>Jemimah Ethelston</v>
      </c>
      <c r="G851" s="2" t="str">
        <f>IF(INDEX(Table1[Email], MATCH(OrdersData[[#This Row],[Customer ID]], Table1[Customer ID],0))=0,"",INDEX(Table1[Email], MATCH(OrdersData[[#This Row],[Customer ID]], Table1[Customer ID],0)))</f>
        <v>jethelstonnl@creativecommons.org</v>
      </c>
      <c r="H851" s="2" t="str">
        <f>INDEX(Table1[Country], MATCH(OrdersData[[#This Row],[Customer ID]], Table1[Customer ID],0))</f>
        <v>United States</v>
      </c>
      <c r="I851" t="str">
        <f>INDEX(products!B:B, MATCH($D:$D, products!$A:$A,0))</f>
        <v>Ara</v>
      </c>
      <c r="J851" t="str">
        <f>INDEX(products!C:C, MATCH($D:$D, products!$A:$A,0))</f>
        <v>L</v>
      </c>
      <c r="K851" s="6">
        <f>INDEX(products!D:D, MATCH($D:$D, products!$A:$A,0))</f>
        <v>0.2</v>
      </c>
      <c r="L851" s="8">
        <f>INDEX(products!E:E, MATCH($D:$D, products!$A:$A,0))</f>
        <v>3.8849999999999998</v>
      </c>
      <c r="M851" s="8">
        <f t="shared" si="26"/>
        <v>23.31</v>
      </c>
      <c r="N851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51" t="str">
        <f t="shared" si="27"/>
        <v>Light</v>
      </c>
    </row>
    <row r="852" spans="1:15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INDEX(Table1[Customer Name], MATCH(OrdersData[[#This Row],[Customer ID]], Table1[Customer ID],0))</f>
        <v>Jemimah Ethelston</v>
      </c>
      <c r="G852" s="2" t="str">
        <f>IF(INDEX(Table1[Email], MATCH(OrdersData[[#This Row],[Customer ID]], Table1[Customer ID],0))=0,"",INDEX(Table1[Email], MATCH(OrdersData[[#This Row],[Customer ID]], Table1[Customer ID],0)))</f>
        <v>jethelstonnl@creativecommons.org</v>
      </c>
      <c r="H852" s="2" t="str">
        <f>INDEX(Table1[Country], MATCH(OrdersData[[#This Row],[Customer ID]], Table1[Customer ID],0))</f>
        <v>United States</v>
      </c>
      <c r="I852" t="str">
        <f>INDEX(products!B:B, MATCH($D:$D, products!$A:$A,0))</f>
        <v>Ara</v>
      </c>
      <c r="J852" t="str">
        <f>INDEX(products!C:C, MATCH($D:$D, products!$A:$A,0))</f>
        <v>M</v>
      </c>
      <c r="K852" s="6">
        <f>INDEX(products!D:D, MATCH($D:$D, products!$A:$A,0))</f>
        <v>0.2</v>
      </c>
      <c r="L852" s="8">
        <f>INDEX(products!E:E, MATCH($D:$D, products!$A:$A,0))</f>
        <v>3.375</v>
      </c>
      <c r="M852" s="8">
        <f t="shared" si="26"/>
        <v>6.75</v>
      </c>
      <c r="N852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52" t="str">
        <f t="shared" si="27"/>
        <v>Medium</v>
      </c>
    </row>
    <row r="853" spans="1:15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INDEX(Table1[Customer Name], MATCH(OrdersData[[#This Row],[Customer ID]], Table1[Customer ID],0))</f>
        <v>Perice Eberz</v>
      </c>
      <c r="G853" s="2" t="str">
        <f>IF(INDEX(Table1[Email], MATCH(OrdersData[[#This Row],[Customer ID]], Table1[Customer ID],0))=0,"",INDEX(Table1[Email], MATCH(OrdersData[[#This Row],[Customer ID]], Table1[Customer ID],0)))</f>
        <v>peberznn@woothemes.com</v>
      </c>
      <c r="H853" s="2" t="str">
        <f>INDEX(Table1[Country], MATCH(OrdersData[[#This Row],[Customer ID]], Table1[Customer ID],0))</f>
        <v>United States</v>
      </c>
      <c r="I853" t="str">
        <f>INDEX(products!B:B, MATCH($D:$D, products!$A:$A,0))</f>
        <v>Lib</v>
      </c>
      <c r="J853" t="str">
        <f>INDEX(products!C:C, MATCH($D:$D, products!$A:$A,0))</f>
        <v>D</v>
      </c>
      <c r="K853" s="6">
        <f>INDEX(products!D:D, MATCH($D:$D, products!$A:$A,0))</f>
        <v>0.5</v>
      </c>
      <c r="L853" s="8">
        <f>INDEX(products!E:E, MATCH($D:$D, products!$A:$A,0))</f>
        <v>7.77</v>
      </c>
      <c r="M853" s="8">
        <f t="shared" si="26"/>
        <v>7.77</v>
      </c>
      <c r="N853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853" t="str">
        <f t="shared" si="27"/>
        <v>Dark</v>
      </c>
    </row>
    <row r="854" spans="1:15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INDEX(Table1[Customer Name], MATCH(OrdersData[[#This Row],[Customer ID]], Table1[Customer ID],0))</f>
        <v>Bear Gaish</v>
      </c>
      <c r="G854" s="2" t="str">
        <f>IF(INDEX(Table1[Email], MATCH(OrdersData[[#This Row],[Customer ID]], Table1[Customer ID],0))=0,"",INDEX(Table1[Email], MATCH(OrdersData[[#This Row],[Customer ID]], Table1[Customer ID],0)))</f>
        <v>bgaishno@altervista.org</v>
      </c>
      <c r="H854" s="2" t="str">
        <f>INDEX(Table1[Country], MATCH(OrdersData[[#This Row],[Customer ID]], Table1[Customer ID],0))</f>
        <v>United States</v>
      </c>
      <c r="I854" t="str">
        <f>INDEX(products!B:B, MATCH($D:$D, products!$A:$A,0))</f>
        <v>Lib</v>
      </c>
      <c r="J854" t="str">
        <f>INDEX(products!C:C, MATCH($D:$D, products!$A:$A,0))</f>
        <v>D</v>
      </c>
      <c r="K854" s="6">
        <f>INDEX(products!D:D, MATCH($D:$D, products!$A:$A,0))</f>
        <v>2.5</v>
      </c>
      <c r="L854" s="8">
        <f>INDEX(products!E:E, MATCH($D:$D, products!$A:$A,0))</f>
        <v>29.784999999999997</v>
      </c>
      <c r="M854" s="8">
        <f t="shared" si="26"/>
        <v>119.13999999999999</v>
      </c>
      <c r="N854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854" t="str">
        <f t="shared" si="27"/>
        <v>Dark</v>
      </c>
    </row>
    <row r="855" spans="1:15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INDEX(Table1[Customer Name], MATCH(OrdersData[[#This Row],[Customer ID]], Table1[Customer ID],0))</f>
        <v>Lynnea Danton</v>
      </c>
      <c r="G855" s="2" t="str">
        <f>IF(INDEX(Table1[Email], MATCH(OrdersData[[#This Row],[Customer ID]], Table1[Customer ID],0))=0,"",INDEX(Table1[Email], MATCH(OrdersData[[#This Row],[Customer ID]], Table1[Customer ID],0)))</f>
        <v>ldantonnp@miitbeian.gov.cn</v>
      </c>
      <c r="H855" s="2" t="str">
        <f>INDEX(Table1[Country], MATCH(OrdersData[[#This Row],[Customer ID]], Table1[Customer ID],0))</f>
        <v>United States</v>
      </c>
      <c r="I855" t="str">
        <f>INDEX(products!B:B, MATCH($D:$D, products!$A:$A,0))</f>
        <v>Ara</v>
      </c>
      <c r="J855" t="str">
        <f>INDEX(products!C:C, MATCH($D:$D, products!$A:$A,0))</f>
        <v>D</v>
      </c>
      <c r="K855" s="6">
        <f>INDEX(products!D:D, MATCH($D:$D, products!$A:$A,0))</f>
        <v>1</v>
      </c>
      <c r="L855" s="8">
        <f>INDEX(products!E:E, MATCH($D:$D, products!$A:$A,0))</f>
        <v>9.9499999999999993</v>
      </c>
      <c r="M855" s="8">
        <f t="shared" si="26"/>
        <v>19.899999999999999</v>
      </c>
      <c r="N855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55" t="str">
        <f t="shared" si="27"/>
        <v>Dark</v>
      </c>
    </row>
    <row r="856" spans="1:15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INDEX(Table1[Customer Name], MATCH(OrdersData[[#This Row],[Customer ID]], Table1[Customer ID],0))</f>
        <v>Skipton Morrall</v>
      </c>
      <c r="G856" s="2" t="str">
        <f>IF(INDEX(Table1[Email], MATCH(OrdersData[[#This Row],[Customer ID]], Table1[Customer ID],0))=0,"",INDEX(Table1[Email], MATCH(OrdersData[[#This Row],[Customer ID]], Table1[Customer ID],0)))</f>
        <v>smorrallnq@answers.com</v>
      </c>
      <c r="H856" s="2" t="str">
        <f>INDEX(Table1[Country], MATCH(OrdersData[[#This Row],[Customer ID]], Table1[Customer ID],0))</f>
        <v>United States</v>
      </c>
      <c r="I856" t="str">
        <f>INDEX(products!B:B, MATCH($D:$D, products!$A:$A,0))</f>
        <v>Rob</v>
      </c>
      <c r="J856" t="str">
        <f>INDEX(products!C:C, MATCH($D:$D, products!$A:$A,0))</f>
        <v>L</v>
      </c>
      <c r="K856" s="6">
        <f>INDEX(products!D:D, MATCH($D:$D, products!$A:$A,0))</f>
        <v>0.5</v>
      </c>
      <c r="L856" s="8">
        <f>INDEX(products!E:E, MATCH($D:$D, products!$A:$A,0))</f>
        <v>7.169999999999999</v>
      </c>
      <c r="M856" s="8">
        <f t="shared" si="26"/>
        <v>35.849999999999994</v>
      </c>
      <c r="N856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856" t="str">
        <f t="shared" si="27"/>
        <v>Light</v>
      </c>
    </row>
    <row r="857" spans="1:15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INDEX(Table1[Customer Name], MATCH(OrdersData[[#This Row],[Customer ID]], Table1[Customer ID],0))</f>
        <v>Devan Crownshaw</v>
      </c>
      <c r="G857" s="2" t="str">
        <f>IF(INDEX(Table1[Email], MATCH(OrdersData[[#This Row],[Customer ID]], Table1[Customer ID],0))=0,"",INDEX(Table1[Email], MATCH(OrdersData[[#This Row],[Customer ID]], Table1[Customer ID],0)))</f>
        <v>dcrownshawnr@photobucket.com</v>
      </c>
      <c r="H857" s="2" t="str">
        <f>INDEX(Table1[Country], MATCH(OrdersData[[#This Row],[Customer ID]], Table1[Customer ID],0))</f>
        <v>United States</v>
      </c>
      <c r="I857" t="str">
        <f>INDEX(products!B:B, MATCH($D:$D, products!$A:$A,0))</f>
        <v>Lib</v>
      </c>
      <c r="J857" t="str">
        <f>INDEX(products!C:C, MATCH($D:$D, products!$A:$A,0))</f>
        <v>D</v>
      </c>
      <c r="K857" s="6">
        <f>INDEX(products!D:D, MATCH($D:$D, products!$A:$A,0))</f>
        <v>2.5</v>
      </c>
      <c r="L857" s="8">
        <f>INDEX(products!E:E, MATCH($D:$D, products!$A:$A,0))</f>
        <v>29.784999999999997</v>
      </c>
      <c r="M857" s="8">
        <f t="shared" si="26"/>
        <v>89.35499999999999</v>
      </c>
      <c r="N857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857" t="str">
        <f t="shared" si="27"/>
        <v>Dark</v>
      </c>
    </row>
    <row r="858" spans="1:15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INDEX(Table1[Customer Name], MATCH(OrdersData[[#This Row],[Customer ID]], Table1[Customer ID],0))</f>
        <v>Odelia Skerme</v>
      </c>
      <c r="G858" s="2" t="str">
        <f>IF(INDEX(Table1[Email], MATCH(OrdersData[[#This Row],[Customer ID]], Table1[Customer ID],0))=0,"",INDEX(Table1[Email], MATCH(OrdersData[[#This Row],[Customer ID]], Table1[Customer ID],0)))</f>
        <v>oskermen3@hatena.ne.jp</v>
      </c>
      <c r="H858" s="2" t="str">
        <f>INDEX(Table1[Country], MATCH(OrdersData[[#This Row],[Customer ID]], Table1[Customer ID],0))</f>
        <v>United States</v>
      </c>
      <c r="I858" t="str">
        <f>INDEX(products!B:B, MATCH($D:$D, products!$A:$A,0))</f>
        <v>Lib</v>
      </c>
      <c r="J858" t="str">
        <f>INDEX(products!C:C, MATCH($D:$D, products!$A:$A,0))</f>
        <v>M</v>
      </c>
      <c r="K858" s="6">
        <f>INDEX(products!D:D, MATCH($D:$D, products!$A:$A,0))</f>
        <v>0.2</v>
      </c>
      <c r="L858" s="8">
        <f>INDEX(products!E:E, MATCH($D:$D, products!$A:$A,0))</f>
        <v>4.3650000000000002</v>
      </c>
      <c r="M858" s="8">
        <f t="shared" si="26"/>
        <v>8.73</v>
      </c>
      <c r="N858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858" t="str">
        <f t="shared" si="27"/>
        <v>Medium</v>
      </c>
    </row>
    <row r="859" spans="1:15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INDEX(Table1[Customer Name], MATCH(OrdersData[[#This Row],[Customer ID]], Table1[Customer ID],0))</f>
        <v>Joceline Reddoch</v>
      </c>
      <c r="G859" s="2" t="str">
        <f>IF(INDEX(Table1[Email], MATCH(OrdersData[[#This Row],[Customer ID]], Table1[Customer ID],0))=0,"",INDEX(Table1[Email], MATCH(OrdersData[[#This Row],[Customer ID]], Table1[Customer ID],0)))</f>
        <v>jreddochnt@sun.com</v>
      </c>
      <c r="H859" s="2" t="str">
        <f>INDEX(Table1[Country], MATCH(OrdersData[[#This Row],[Customer ID]], Table1[Customer ID],0))</f>
        <v>United States</v>
      </c>
      <c r="I859" t="str">
        <f>INDEX(products!B:B, MATCH($D:$D, products!$A:$A,0))</f>
        <v>Rob</v>
      </c>
      <c r="J859" t="str">
        <f>INDEX(products!C:C, MATCH($D:$D, products!$A:$A,0))</f>
        <v>L</v>
      </c>
      <c r="K859" s="6">
        <f>INDEX(products!D:D, MATCH($D:$D, products!$A:$A,0))</f>
        <v>2.5</v>
      </c>
      <c r="L859" s="8">
        <f>INDEX(products!E:E, MATCH($D:$D, products!$A:$A,0))</f>
        <v>27.484999999999996</v>
      </c>
      <c r="M859" s="8">
        <f t="shared" si="26"/>
        <v>137.42499999999998</v>
      </c>
      <c r="N859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859" t="str">
        <f t="shared" si="27"/>
        <v>Light</v>
      </c>
    </row>
    <row r="860" spans="1:15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INDEX(Table1[Customer Name], MATCH(OrdersData[[#This Row],[Customer ID]], Table1[Customer ID],0))</f>
        <v>Shelley Titley</v>
      </c>
      <c r="G860" s="2" t="str">
        <f>IF(INDEX(Table1[Email], MATCH(OrdersData[[#This Row],[Customer ID]], Table1[Customer ID],0))=0,"",INDEX(Table1[Email], MATCH(OrdersData[[#This Row],[Customer ID]], Table1[Customer ID],0)))</f>
        <v>stitleynu@whitehouse.gov</v>
      </c>
      <c r="H860" s="2" t="str">
        <f>INDEX(Table1[Country], MATCH(OrdersData[[#This Row],[Customer ID]], Table1[Customer ID],0))</f>
        <v>United States</v>
      </c>
      <c r="I860" t="str">
        <f>INDEX(products!B:B, MATCH($D:$D, products!$A:$A,0))</f>
        <v>Lib</v>
      </c>
      <c r="J860" t="str">
        <f>INDEX(products!C:C, MATCH($D:$D, products!$A:$A,0))</f>
        <v>M</v>
      </c>
      <c r="K860" s="6">
        <f>INDEX(products!D:D, MATCH($D:$D, products!$A:$A,0))</f>
        <v>0.5</v>
      </c>
      <c r="L860" s="8">
        <f>INDEX(products!E:E, MATCH($D:$D, products!$A:$A,0))</f>
        <v>8.73</v>
      </c>
      <c r="M860" s="8">
        <f t="shared" si="26"/>
        <v>34.92</v>
      </c>
      <c r="N860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860" t="str">
        <f t="shared" si="27"/>
        <v>Medium</v>
      </c>
    </row>
    <row r="861" spans="1:15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INDEX(Table1[Customer Name], MATCH(OrdersData[[#This Row],[Customer ID]], Table1[Customer ID],0))</f>
        <v>Redd Simao</v>
      </c>
      <c r="G861" s="2" t="str">
        <f>IF(INDEX(Table1[Email], MATCH(OrdersData[[#This Row],[Customer ID]], Table1[Customer ID],0))=0,"",INDEX(Table1[Email], MATCH(OrdersData[[#This Row],[Customer ID]], Table1[Customer ID],0)))</f>
        <v>rsimaonv@simplemachines.org</v>
      </c>
      <c r="H861" s="2" t="str">
        <f>INDEX(Table1[Country], MATCH(OrdersData[[#This Row],[Customer ID]], Table1[Customer ID],0))</f>
        <v>United States</v>
      </c>
      <c r="I861" t="str">
        <f>INDEX(products!B:B, MATCH($D:$D, products!$A:$A,0))</f>
        <v>Ara</v>
      </c>
      <c r="J861" t="str">
        <f>INDEX(products!C:C, MATCH($D:$D, products!$A:$A,0))</f>
        <v>L</v>
      </c>
      <c r="K861" s="6">
        <f>INDEX(products!D:D, MATCH($D:$D, products!$A:$A,0))</f>
        <v>2.5</v>
      </c>
      <c r="L861" s="8">
        <f>INDEX(products!E:E, MATCH($D:$D, products!$A:$A,0))</f>
        <v>29.784999999999997</v>
      </c>
      <c r="M861" s="8">
        <f t="shared" si="26"/>
        <v>178.70999999999998</v>
      </c>
      <c r="N861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61" t="str">
        <f t="shared" si="27"/>
        <v>Light</v>
      </c>
    </row>
    <row r="862" spans="1:15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INDEX(Table1[Customer Name], MATCH(OrdersData[[#This Row],[Customer ID]], Table1[Customer ID],0))</f>
        <v>Cece Inker</v>
      </c>
      <c r="G862" s="2" t="str">
        <f>IF(INDEX(Table1[Email], MATCH(OrdersData[[#This Row],[Customer ID]], Table1[Customer ID],0))=0,"",INDEX(Table1[Email], MATCH(OrdersData[[#This Row],[Customer ID]], Table1[Customer ID],0)))</f>
        <v/>
      </c>
      <c r="H862" s="2" t="str">
        <f>INDEX(Table1[Country], MATCH(OrdersData[[#This Row],[Customer ID]], Table1[Customer ID],0))</f>
        <v>United States</v>
      </c>
      <c r="I862" t="str">
        <f>INDEX(products!B:B, MATCH($D:$D, products!$A:$A,0))</f>
        <v>Ara</v>
      </c>
      <c r="J862" t="str">
        <f>INDEX(products!C:C, MATCH($D:$D, products!$A:$A,0))</f>
        <v>M</v>
      </c>
      <c r="K862" s="6">
        <f>INDEX(products!D:D, MATCH($D:$D, products!$A:$A,0))</f>
        <v>2.5</v>
      </c>
      <c r="L862" s="8">
        <f>INDEX(products!E:E, MATCH($D:$D, products!$A:$A,0))</f>
        <v>25.874999999999996</v>
      </c>
      <c r="M862" s="8">
        <f t="shared" si="26"/>
        <v>25.874999999999996</v>
      </c>
      <c r="N862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62" t="str">
        <f t="shared" si="27"/>
        <v>Medium</v>
      </c>
    </row>
    <row r="863" spans="1:15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INDEX(Table1[Customer Name], MATCH(OrdersData[[#This Row],[Customer ID]], Table1[Customer ID],0))</f>
        <v>Noel Chisholm</v>
      </c>
      <c r="G863" s="2" t="str">
        <f>IF(INDEX(Table1[Email], MATCH(OrdersData[[#This Row],[Customer ID]], Table1[Customer ID],0))=0,"",INDEX(Table1[Email], MATCH(OrdersData[[#This Row],[Customer ID]], Table1[Customer ID],0)))</f>
        <v>nchisholmnx@example.com</v>
      </c>
      <c r="H863" s="2" t="str">
        <f>INDEX(Table1[Country], MATCH(OrdersData[[#This Row],[Customer ID]], Table1[Customer ID],0))</f>
        <v>United States</v>
      </c>
      <c r="I863" t="str">
        <f>INDEX(products!B:B, MATCH($D:$D, products!$A:$A,0))</f>
        <v>Lib</v>
      </c>
      <c r="J863" t="str">
        <f>INDEX(products!C:C, MATCH($D:$D, products!$A:$A,0))</f>
        <v>D</v>
      </c>
      <c r="K863" s="6">
        <f>INDEX(products!D:D, MATCH($D:$D, products!$A:$A,0))</f>
        <v>1</v>
      </c>
      <c r="L863" s="8">
        <f>INDEX(products!E:E, MATCH($D:$D, products!$A:$A,0))</f>
        <v>12.95</v>
      </c>
      <c r="M863" s="8">
        <f t="shared" si="26"/>
        <v>77.699999999999989</v>
      </c>
      <c r="N863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863" t="str">
        <f t="shared" si="27"/>
        <v>Dark</v>
      </c>
    </row>
    <row r="864" spans="1:15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INDEX(Table1[Customer Name], MATCH(OrdersData[[#This Row],[Customer ID]], Table1[Customer ID],0))</f>
        <v>Grazia Oats</v>
      </c>
      <c r="G864" s="2" t="str">
        <f>IF(INDEX(Table1[Email], MATCH(OrdersData[[#This Row],[Customer ID]], Table1[Customer ID],0))=0,"",INDEX(Table1[Email], MATCH(OrdersData[[#This Row],[Customer ID]], Table1[Customer ID],0)))</f>
        <v>goatsny@live.com</v>
      </c>
      <c r="H864" s="2" t="str">
        <f>INDEX(Table1[Country], MATCH(OrdersData[[#This Row],[Customer ID]], Table1[Customer ID],0))</f>
        <v>United States</v>
      </c>
      <c r="I864" t="str">
        <f>INDEX(products!B:B, MATCH($D:$D, products!$A:$A,0))</f>
        <v>Rob</v>
      </c>
      <c r="J864" t="str">
        <f>INDEX(products!C:C, MATCH($D:$D, products!$A:$A,0))</f>
        <v>M</v>
      </c>
      <c r="K864" s="6">
        <f>INDEX(products!D:D, MATCH($D:$D, products!$A:$A,0))</f>
        <v>1</v>
      </c>
      <c r="L864" s="8">
        <f>INDEX(products!E:E, MATCH($D:$D, products!$A:$A,0))</f>
        <v>9.9499999999999993</v>
      </c>
      <c r="M864" s="8">
        <f t="shared" si="26"/>
        <v>9.9499999999999993</v>
      </c>
      <c r="N864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864" t="str">
        <f t="shared" si="27"/>
        <v>Medium</v>
      </c>
    </row>
    <row r="865" spans="1:15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INDEX(Table1[Customer Name], MATCH(OrdersData[[#This Row],[Customer ID]], Table1[Customer ID],0))</f>
        <v>Meade Birkin</v>
      </c>
      <c r="G865" s="2" t="str">
        <f>IF(INDEX(Table1[Email], MATCH(OrdersData[[#This Row],[Customer ID]], Table1[Customer ID],0))=0,"",INDEX(Table1[Email], MATCH(OrdersData[[#This Row],[Customer ID]], Table1[Customer ID],0)))</f>
        <v>mbirkinnz@java.com</v>
      </c>
      <c r="H865" s="2" t="str">
        <f>INDEX(Table1[Country], MATCH(OrdersData[[#This Row],[Customer ID]], Table1[Customer ID],0))</f>
        <v>United States</v>
      </c>
      <c r="I865" t="str">
        <f>INDEX(products!B:B, MATCH($D:$D, products!$A:$A,0))</f>
        <v>Lib</v>
      </c>
      <c r="J865" t="str">
        <f>INDEX(products!C:C, MATCH($D:$D, products!$A:$A,0))</f>
        <v>M</v>
      </c>
      <c r="K865" s="6">
        <f>INDEX(products!D:D, MATCH($D:$D, products!$A:$A,0))</f>
        <v>1</v>
      </c>
      <c r="L865" s="8">
        <f>INDEX(products!E:E, MATCH($D:$D, products!$A:$A,0))</f>
        <v>14.55</v>
      </c>
      <c r="M865" s="8">
        <f t="shared" si="26"/>
        <v>29.1</v>
      </c>
      <c r="N865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865" t="str">
        <f t="shared" si="27"/>
        <v>Medium</v>
      </c>
    </row>
    <row r="866" spans="1:15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INDEX(Table1[Customer Name], MATCH(OrdersData[[#This Row],[Customer ID]], Table1[Customer ID],0))</f>
        <v>Ronda Pyson</v>
      </c>
      <c r="G866" s="2" t="str">
        <f>IF(INDEX(Table1[Email], MATCH(OrdersData[[#This Row],[Customer ID]], Table1[Customer ID],0))=0,"",INDEX(Table1[Email], MATCH(OrdersData[[#This Row],[Customer ID]], Table1[Customer ID],0)))</f>
        <v>rpysono0@constantcontact.com</v>
      </c>
      <c r="H866" s="2" t="str">
        <f>INDEX(Table1[Country], MATCH(OrdersData[[#This Row],[Customer ID]], Table1[Customer ID],0))</f>
        <v>Ireland</v>
      </c>
      <c r="I866" t="str">
        <f>INDEX(products!B:B, MATCH($D:$D, products!$A:$A,0))</f>
        <v>Rob</v>
      </c>
      <c r="J866" t="str">
        <f>INDEX(products!C:C, MATCH($D:$D, products!$A:$A,0))</f>
        <v>L</v>
      </c>
      <c r="K866" s="6">
        <f>INDEX(products!D:D, MATCH($D:$D, products!$A:$A,0))</f>
        <v>0.2</v>
      </c>
      <c r="L866" s="8">
        <f>INDEX(products!E:E, MATCH($D:$D, products!$A:$A,0))</f>
        <v>3.5849999999999995</v>
      </c>
      <c r="M866" s="8">
        <f t="shared" si="26"/>
        <v>21.509999999999998</v>
      </c>
      <c r="N866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866" t="str">
        <f t="shared" si="27"/>
        <v>Light</v>
      </c>
    </row>
    <row r="867" spans="1:15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INDEX(Table1[Customer Name], MATCH(OrdersData[[#This Row],[Customer ID]], Table1[Customer ID],0))</f>
        <v>Modesty MacConnechie</v>
      </c>
      <c r="G867" s="2" t="str">
        <f>IF(INDEX(Table1[Email], MATCH(OrdersData[[#This Row],[Customer ID]], Table1[Customer ID],0))=0,"",INDEX(Table1[Email], MATCH(OrdersData[[#This Row],[Customer ID]], Table1[Customer ID],0)))</f>
        <v>mmacconnechieo9@reuters.com</v>
      </c>
      <c r="H867" s="2" t="str">
        <f>INDEX(Table1[Country], MATCH(OrdersData[[#This Row],[Customer ID]], Table1[Customer ID],0))</f>
        <v>United States</v>
      </c>
      <c r="I867" t="str">
        <f>INDEX(products!B:B, MATCH($D:$D, products!$A:$A,0))</f>
        <v>Ara</v>
      </c>
      <c r="J867" t="str">
        <f>INDEX(products!C:C, MATCH($D:$D, products!$A:$A,0))</f>
        <v>M</v>
      </c>
      <c r="K867" s="6">
        <f>INDEX(products!D:D, MATCH($D:$D, products!$A:$A,0))</f>
        <v>0.5</v>
      </c>
      <c r="L867" s="8">
        <f>INDEX(products!E:E, MATCH($D:$D, products!$A:$A,0))</f>
        <v>6.75</v>
      </c>
      <c r="M867" s="8">
        <f t="shared" si="26"/>
        <v>6.75</v>
      </c>
      <c r="N867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67" t="str">
        <f t="shared" si="27"/>
        <v>Medium</v>
      </c>
    </row>
    <row r="868" spans="1:15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INDEX(Table1[Customer Name], MATCH(OrdersData[[#This Row],[Customer ID]], Table1[Customer ID],0))</f>
        <v>Rafaela Treacher</v>
      </c>
      <c r="G868" s="2" t="str">
        <f>IF(INDEX(Table1[Email], MATCH(OrdersData[[#This Row],[Customer ID]], Table1[Customer ID],0))=0,"",INDEX(Table1[Email], MATCH(OrdersData[[#This Row],[Customer ID]], Table1[Customer ID],0)))</f>
        <v>rtreachero2@usa.gov</v>
      </c>
      <c r="H868" s="2" t="str">
        <f>INDEX(Table1[Country], MATCH(OrdersData[[#This Row],[Customer ID]], Table1[Customer ID],0))</f>
        <v>Ireland</v>
      </c>
      <c r="I868" t="str">
        <f>INDEX(products!B:B, MATCH($D:$D, products!$A:$A,0))</f>
        <v>Ara</v>
      </c>
      <c r="J868" t="str">
        <f>INDEX(products!C:C, MATCH($D:$D, products!$A:$A,0))</f>
        <v>D</v>
      </c>
      <c r="K868" s="6">
        <f>INDEX(products!D:D, MATCH($D:$D, products!$A:$A,0))</f>
        <v>0.5</v>
      </c>
      <c r="L868" s="8">
        <f>INDEX(products!E:E, MATCH($D:$D, products!$A:$A,0))</f>
        <v>5.97</v>
      </c>
      <c r="M868" s="8">
        <f t="shared" si="26"/>
        <v>17.91</v>
      </c>
      <c r="N868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68" t="str">
        <f t="shared" si="27"/>
        <v>Dark</v>
      </c>
    </row>
    <row r="869" spans="1:15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INDEX(Table1[Customer Name], MATCH(OrdersData[[#This Row],[Customer ID]], Table1[Customer ID],0))</f>
        <v>Bee Fattorini</v>
      </c>
      <c r="G869" s="2" t="str">
        <f>IF(INDEX(Table1[Email], MATCH(OrdersData[[#This Row],[Customer ID]], Table1[Customer ID],0))=0,"",INDEX(Table1[Email], MATCH(OrdersData[[#This Row],[Customer ID]], Table1[Customer ID],0)))</f>
        <v>bfattorinio3@quantcast.com</v>
      </c>
      <c r="H869" s="2" t="str">
        <f>INDEX(Table1[Country], MATCH(OrdersData[[#This Row],[Customer ID]], Table1[Customer ID],0))</f>
        <v>Ireland</v>
      </c>
      <c r="I869" t="str">
        <f>INDEX(products!B:B, MATCH($D:$D, products!$A:$A,0))</f>
        <v>Ara</v>
      </c>
      <c r="J869" t="str">
        <f>INDEX(products!C:C, MATCH($D:$D, products!$A:$A,0))</f>
        <v>L</v>
      </c>
      <c r="K869" s="6">
        <f>INDEX(products!D:D, MATCH($D:$D, products!$A:$A,0))</f>
        <v>2.5</v>
      </c>
      <c r="L869" s="8">
        <f>INDEX(products!E:E, MATCH($D:$D, products!$A:$A,0))</f>
        <v>29.784999999999997</v>
      </c>
      <c r="M869" s="8">
        <f t="shared" si="26"/>
        <v>29.784999999999997</v>
      </c>
      <c r="N869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69" t="str">
        <f t="shared" si="27"/>
        <v>Light</v>
      </c>
    </row>
    <row r="870" spans="1:15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INDEX(Table1[Customer Name], MATCH(OrdersData[[#This Row],[Customer ID]], Table1[Customer ID],0))</f>
        <v>Margie Palleske</v>
      </c>
      <c r="G870" s="2" t="str">
        <f>IF(INDEX(Table1[Email], MATCH(OrdersData[[#This Row],[Customer ID]], Table1[Customer ID],0))=0,"",INDEX(Table1[Email], MATCH(OrdersData[[#This Row],[Customer ID]], Table1[Customer ID],0)))</f>
        <v>mpalleskeo4@nyu.edu</v>
      </c>
      <c r="H870" s="2" t="str">
        <f>INDEX(Table1[Country], MATCH(OrdersData[[#This Row],[Customer ID]], Table1[Customer ID],0))</f>
        <v>United States</v>
      </c>
      <c r="I870" t="str">
        <f>INDEX(products!B:B, MATCH($D:$D, products!$A:$A,0))</f>
        <v>Exc</v>
      </c>
      <c r="J870" t="str">
        <f>INDEX(products!C:C, MATCH($D:$D, products!$A:$A,0))</f>
        <v>M</v>
      </c>
      <c r="K870" s="6">
        <f>INDEX(products!D:D, MATCH($D:$D, products!$A:$A,0))</f>
        <v>0.5</v>
      </c>
      <c r="L870" s="8">
        <f>INDEX(products!E:E, MATCH($D:$D, products!$A:$A,0))</f>
        <v>8.25</v>
      </c>
      <c r="M870" s="8">
        <f t="shared" si="26"/>
        <v>41.25</v>
      </c>
      <c r="N870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870" t="str">
        <f t="shared" si="27"/>
        <v>Medium</v>
      </c>
    </row>
    <row r="871" spans="1:15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INDEX(Table1[Customer Name], MATCH(OrdersData[[#This Row],[Customer ID]], Table1[Customer ID],0))</f>
        <v>Alexina Randals</v>
      </c>
      <c r="G871" s="2" t="str">
        <f>IF(INDEX(Table1[Email], MATCH(OrdersData[[#This Row],[Customer ID]], Table1[Customer ID],0))=0,"",INDEX(Table1[Email], MATCH(OrdersData[[#This Row],[Customer ID]], Table1[Customer ID],0)))</f>
        <v/>
      </c>
      <c r="H871" s="2" t="str">
        <f>INDEX(Table1[Country], MATCH(OrdersData[[#This Row],[Customer ID]], Table1[Customer ID],0))</f>
        <v>United States</v>
      </c>
      <c r="I871" t="str">
        <f>INDEX(products!B:B, MATCH($D:$D, products!$A:$A,0))</f>
        <v>Rob</v>
      </c>
      <c r="J871" t="str">
        <f>INDEX(products!C:C, MATCH($D:$D, products!$A:$A,0))</f>
        <v>M</v>
      </c>
      <c r="K871" s="6">
        <f>INDEX(products!D:D, MATCH($D:$D, products!$A:$A,0))</f>
        <v>0.5</v>
      </c>
      <c r="L871" s="8">
        <f>INDEX(products!E:E, MATCH($D:$D, products!$A:$A,0))</f>
        <v>5.97</v>
      </c>
      <c r="M871" s="8">
        <f t="shared" si="26"/>
        <v>17.91</v>
      </c>
      <c r="N871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871" t="str">
        <f t="shared" si="27"/>
        <v>Medium</v>
      </c>
    </row>
    <row r="872" spans="1:15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INDEX(Table1[Customer Name], MATCH(OrdersData[[#This Row],[Customer ID]], Table1[Customer ID],0))</f>
        <v>Filip Antcliffe</v>
      </c>
      <c r="G872" s="2" t="str">
        <f>IF(INDEX(Table1[Email], MATCH(OrdersData[[#This Row],[Customer ID]], Table1[Customer ID],0))=0,"",INDEX(Table1[Email], MATCH(OrdersData[[#This Row],[Customer ID]], Table1[Customer ID],0)))</f>
        <v>fantcliffeo6@amazon.co.jp</v>
      </c>
      <c r="H872" s="2" t="str">
        <f>INDEX(Table1[Country], MATCH(OrdersData[[#This Row],[Customer ID]], Table1[Customer ID],0))</f>
        <v>Ireland</v>
      </c>
      <c r="I872" t="str">
        <f>INDEX(products!B:B, MATCH($D:$D, products!$A:$A,0))</f>
        <v>Exc</v>
      </c>
      <c r="J872" t="str">
        <f>INDEX(products!C:C, MATCH($D:$D, products!$A:$A,0))</f>
        <v>D</v>
      </c>
      <c r="K872" s="6">
        <f>INDEX(products!D:D, MATCH($D:$D, products!$A:$A,0))</f>
        <v>0.5</v>
      </c>
      <c r="L872" s="8">
        <f>INDEX(products!E:E, MATCH($D:$D, products!$A:$A,0))</f>
        <v>7.29</v>
      </c>
      <c r="M872" s="8">
        <f t="shared" si="26"/>
        <v>7.29</v>
      </c>
      <c r="N872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872" t="str">
        <f t="shared" si="27"/>
        <v>Dark</v>
      </c>
    </row>
    <row r="873" spans="1:15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INDEX(Table1[Customer Name], MATCH(OrdersData[[#This Row],[Customer ID]], Table1[Customer ID],0))</f>
        <v>Peyter Matignon</v>
      </c>
      <c r="G873" s="2" t="str">
        <f>IF(INDEX(Table1[Email], MATCH(OrdersData[[#This Row],[Customer ID]], Table1[Customer ID],0))=0,"",INDEX(Table1[Email], MATCH(OrdersData[[#This Row],[Customer ID]], Table1[Customer ID],0)))</f>
        <v>pmatignono7@harvard.edu</v>
      </c>
      <c r="H873" s="2" t="str">
        <f>INDEX(Table1[Country], MATCH(OrdersData[[#This Row],[Customer ID]], Table1[Customer ID],0))</f>
        <v>United Kingdom</v>
      </c>
      <c r="I873" t="str">
        <f>INDEX(products!B:B, MATCH($D:$D, products!$A:$A,0))</f>
        <v>Exc</v>
      </c>
      <c r="J873" t="str">
        <f>INDEX(products!C:C, MATCH($D:$D, products!$A:$A,0))</f>
        <v>L</v>
      </c>
      <c r="K873" s="6">
        <f>INDEX(products!D:D, MATCH($D:$D, products!$A:$A,0))</f>
        <v>1</v>
      </c>
      <c r="L873" s="8">
        <f>INDEX(products!E:E, MATCH($D:$D, products!$A:$A,0))</f>
        <v>14.85</v>
      </c>
      <c r="M873" s="8">
        <f t="shared" si="26"/>
        <v>29.7</v>
      </c>
      <c r="N873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873" t="str">
        <f t="shared" si="27"/>
        <v>Light</v>
      </c>
    </row>
    <row r="874" spans="1:15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INDEX(Table1[Customer Name], MATCH(OrdersData[[#This Row],[Customer ID]], Table1[Customer ID],0))</f>
        <v>Claudie Weond</v>
      </c>
      <c r="G874" s="2" t="str">
        <f>IF(INDEX(Table1[Email], MATCH(OrdersData[[#This Row],[Customer ID]], Table1[Customer ID],0))=0,"",INDEX(Table1[Email], MATCH(OrdersData[[#This Row],[Customer ID]], Table1[Customer ID],0)))</f>
        <v>cweondo8@theglobeandmail.com</v>
      </c>
      <c r="H874" s="2" t="str">
        <f>INDEX(Table1[Country], MATCH(OrdersData[[#This Row],[Customer ID]], Table1[Customer ID],0))</f>
        <v>United States</v>
      </c>
      <c r="I874" t="str">
        <f>INDEX(products!B:B, MATCH($D:$D, products!$A:$A,0))</f>
        <v>Ara</v>
      </c>
      <c r="J874" t="str">
        <f>INDEX(products!C:C, MATCH($D:$D, products!$A:$A,0))</f>
        <v>M</v>
      </c>
      <c r="K874" s="6">
        <f>INDEX(products!D:D, MATCH($D:$D, products!$A:$A,0))</f>
        <v>1</v>
      </c>
      <c r="L874" s="8">
        <f>INDEX(products!E:E, MATCH($D:$D, products!$A:$A,0))</f>
        <v>11.25</v>
      </c>
      <c r="M874" s="8">
        <f t="shared" si="26"/>
        <v>22.5</v>
      </c>
      <c r="N874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74" t="str">
        <f t="shared" si="27"/>
        <v>Medium</v>
      </c>
    </row>
    <row r="875" spans="1:15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INDEX(Table1[Customer Name], MATCH(OrdersData[[#This Row],[Customer ID]], Table1[Customer ID],0))</f>
        <v>Modesty MacConnechie</v>
      </c>
      <c r="G875" s="2" t="str">
        <f>IF(INDEX(Table1[Email], MATCH(OrdersData[[#This Row],[Customer ID]], Table1[Customer ID],0))=0,"",INDEX(Table1[Email], MATCH(OrdersData[[#This Row],[Customer ID]], Table1[Customer ID],0)))</f>
        <v>mmacconnechieo9@reuters.com</v>
      </c>
      <c r="H875" s="2" t="str">
        <f>INDEX(Table1[Country], MATCH(OrdersData[[#This Row],[Customer ID]], Table1[Customer ID],0))</f>
        <v>United States</v>
      </c>
      <c r="I875" t="str">
        <f>INDEX(products!B:B, MATCH($D:$D, products!$A:$A,0))</f>
        <v>Rob</v>
      </c>
      <c r="J875" t="str">
        <f>INDEX(products!C:C, MATCH($D:$D, products!$A:$A,0))</f>
        <v>M</v>
      </c>
      <c r="K875" s="6">
        <f>INDEX(products!D:D, MATCH($D:$D, products!$A:$A,0))</f>
        <v>0.2</v>
      </c>
      <c r="L875" s="8">
        <f>INDEX(products!E:E, MATCH($D:$D, products!$A:$A,0))</f>
        <v>2.9849999999999999</v>
      </c>
      <c r="M875" s="8">
        <f t="shared" si="26"/>
        <v>11.94</v>
      </c>
      <c r="N875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875" t="str">
        <f t="shared" si="27"/>
        <v>Medium</v>
      </c>
    </row>
    <row r="876" spans="1:15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INDEX(Table1[Customer Name], MATCH(OrdersData[[#This Row],[Customer ID]], Table1[Customer ID],0))</f>
        <v>Jaquenette Skentelbery</v>
      </c>
      <c r="G876" s="2" t="str">
        <f>IF(INDEX(Table1[Email], MATCH(OrdersData[[#This Row],[Customer ID]], Table1[Customer ID],0))=0,"",INDEX(Table1[Email], MATCH(OrdersData[[#This Row],[Customer ID]], Table1[Customer ID],0)))</f>
        <v>jskentelberyoa@paypal.com</v>
      </c>
      <c r="H876" s="2" t="str">
        <f>INDEX(Table1[Country], MATCH(OrdersData[[#This Row],[Customer ID]], Table1[Customer ID],0))</f>
        <v>United States</v>
      </c>
      <c r="I876" t="str">
        <f>INDEX(products!B:B, MATCH($D:$D, products!$A:$A,0))</f>
        <v>Ara</v>
      </c>
      <c r="J876" t="str">
        <f>INDEX(products!C:C, MATCH($D:$D, products!$A:$A,0))</f>
        <v>L</v>
      </c>
      <c r="K876" s="6">
        <f>INDEX(products!D:D, MATCH($D:$D, products!$A:$A,0))</f>
        <v>1</v>
      </c>
      <c r="L876" s="8">
        <f>INDEX(products!E:E, MATCH($D:$D, products!$A:$A,0))</f>
        <v>12.95</v>
      </c>
      <c r="M876" s="8">
        <f t="shared" si="26"/>
        <v>25.9</v>
      </c>
      <c r="N876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76" t="str">
        <f t="shared" si="27"/>
        <v>Light</v>
      </c>
    </row>
    <row r="877" spans="1:15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INDEX(Table1[Customer Name], MATCH(OrdersData[[#This Row],[Customer ID]], Table1[Customer ID],0))</f>
        <v>Orazio Comber</v>
      </c>
      <c r="G877" s="2" t="str">
        <f>IF(INDEX(Table1[Email], MATCH(OrdersData[[#This Row],[Customer ID]], Table1[Customer ID],0))=0,"",INDEX(Table1[Email], MATCH(OrdersData[[#This Row],[Customer ID]], Table1[Customer ID],0)))</f>
        <v>ocomberob@goo.gl</v>
      </c>
      <c r="H877" s="2" t="str">
        <f>INDEX(Table1[Country], MATCH(OrdersData[[#This Row],[Customer ID]], Table1[Customer ID],0))</f>
        <v>Ireland</v>
      </c>
      <c r="I877" t="str">
        <f>INDEX(products!B:B, MATCH($D:$D, products!$A:$A,0))</f>
        <v>Lib</v>
      </c>
      <c r="J877" t="str">
        <f>INDEX(products!C:C, MATCH($D:$D, products!$A:$A,0))</f>
        <v>M</v>
      </c>
      <c r="K877" s="6">
        <f>INDEX(products!D:D, MATCH($D:$D, products!$A:$A,0))</f>
        <v>0.5</v>
      </c>
      <c r="L877" s="8">
        <f>INDEX(products!E:E, MATCH($D:$D, products!$A:$A,0))</f>
        <v>8.73</v>
      </c>
      <c r="M877" s="8">
        <f t="shared" si="26"/>
        <v>43.650000000000006</v>
      </c>
      <c r="N877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877" t="str">
        <f t="shared" si="27"/>
        <v>Medium</v>
      </c>
    </row>
    <row r="878" spans="1:15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INDEX(Table1[Customer Name], MATCH(OrdersData[[#This Row],[Customer ID]], Table1[Customer ID],0))</f>
        <v>Orazio Comber</v>
      </c>
      <c r="G878" s="2" t="str">
        <f>IF(INDEX(Table1[Email], MATCH(OrdersData[[#This Row],[Customer ID]], Table1[Customer ID],0))=0,"",INDEX(Table1[Email], MATCH(OrdersData[[#This Row],[Customer ID]], Table1[Customer ID],0)))</f>
        <v>ocomberob@goo.gl</v>
      </c>
      <c r="H878" s="2" t="str">
        <f>INDEX(Table1[Country], MATCH(OrdersData[[#This Row],[Customer ID]], Table1[Customer ID],0))</f>
        <v>Ireland</v>
      </c>
      <c r="I878" t="str">
        <f>INDEX(products!B:B, MATCH($D:$D, products!$A:$A,0))</f>
        <v>Ara</v>
      </c>
      <c r="J878" t="str">
        <f>INDEX(products!C:C, MATCH($D:$D, products!$A:$A,0))</f>
        <v>L</v>
      </c>
      <c r="K878" s="6">
        <f>INDEX(products!D:D, MATCH($D:$D, products!$A:$A,0))</f>
        <v>0.5</v>
      </c>
      <c r="L878" s="8">
        <f>INDEX(products!E:E, MATCH($D:$D, products!$A:$A,0))</f>
        <v>7.77</v>
      </c>
      <c r="M878" s="8">
        <f t="shared" si="26"/>
        <v>46.62</v>
      </c>
      <c r="N878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78" t="str">
        <f t="shared" si="27"/>
        <v>Light</v>
      </c>
    </row>
    <row r="879" spans="1:15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INDEX(Table1[Customer Name], MATCH(OrdersData[[#This Row],[Customer ID]], Table1[Customer ID],0))</f>
        <v>Zachary Tramel</v>
      </c>
      <c r="G879" s="2" t="str">
        <f>IF(INDEX(Table1[Email], MATCH(OrdersData[[#This Row],[Customer ID]], Table1[Customer ID],0))=0,"",INDEX(Table1[Email], MATCH(OrdersData[[#This Row],[Customer ID]], Table1[Customer ID],0)))</f>
        <v>ztramelod@netlog.com</v>
      </c>
      <c r="H879" s="2" t="str">
        <f>INDEX(Table1[Country], MATCH(OrdersData[[#This Row],[Customer ID]], Table1[Customer ID],0))</f>
        <v>United States</v>
      </c>
      <c r="I879" t="str">
        <f>INDEX(products!B:B, MATCH($D:$D, products!$A:$A,0))</f>
        <v>Lib</v>
      </c>
      <c r="J879" t="str">
        <f>INDEX(products!C:C, MATCH($D:$D, products!$A:$A,0))</f>
        <v>L</v>
      </c>
      <c r="K879" s="6">
        <f>INDEX(products!D:D, MATCH($D:$D, products!$A:$A,0))</f>
        <v>0.5</v>
      </c>
      <c r="L879" s="8">
        <f>INDEX(products!E:E, MATCH($D:$D, products!$A:$A,0))</f>
        <v>9.51</v>
      </c>
      <c r="M879" s="8">
        <f t="shared" si="26"/>
        <v>28.53</v>
      </c>
      <c r="N879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879" t="str">
        <f t="shared" si="27"/>
        <v>Light</v>
      </c>
    </row>
    <row r="880" spans="1:15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INDEX(Table1[Customer Name], MATCH(OrdersData[[#This Row],[Customer ID]], Table1[Customer ID],0))</f>
        <v>Izaak Primak</v>
      </c>
      <c r="G880" s="2" t="str">
        <f>IF(INDEX(Table1[Email], MATCH(OrdersData[[#This Row],[Customer ID]], Table1[Customer ID],0))=0,"",INDEX(Table1[Email], MATCH(OrdersData[[#This Row],[Customer ID]], Table1[Customer ID],0)))</f>
        <v/>
      </c>
      <c r="H880" s="2" t="str">
        <f>INDEX(Table1[Country], MATCH(OrdersData[[#This Row],[Customer ID]], Table1[Customer ID],0))</f>
        <v>United States</v>
      </c>
      <c r="I880" t="str">
        <f>INDEX(products!B:B, MATCH($D:$D, products!$A:$A,0))</f>
        <v>Rob</v>
      </c>
      <c r="J880" t="str">
        <f>INDEX(products!C:C, MATCH($D:$D, products!$A:$A,0))</f>
        <v>L</v>
      </c>
      <c r="K880" s="6">
        <f>INDEX(products!D:D, MATCH($D:$D, products!$A:$A,0))</f>
        <v>2.5</v>
      </c>
      <c r="L880" s="8">
        <f>INDEX(products!E:E, MATCH($D:$D, products!$A:$A,0))</f>
        <v>27.484999999999996</v>
      </c>
      <c r="M880" s="8">
        <f t="shared" si="26"/>
        <v>27.484999999999996</v>
      </c>
      <c r="N880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880" t="str">
        <f t="shared" si="27"/>
        <v>Light</v>
      </c>
    </row>
    <row r="881" spans="1:15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INDEX(Table1[Customer Name], MATCH(OrdersData[[#This Row],[Customer ID]], Table1[Customer ID],0))</f>
        <v>Brittani Thoresbie</v>
      </c>
      <c r="G881" s="2" t="str">
        <f>IF(INDEX(Table1[Email], MATCH(OrdersData[[#This Row],[Customer ID]], Table1[Customer ID],0))=0,"",INDEX(Table1[Email], MATCH(OrdersData[[#This Row],[Customer ID]], Table1[Customer ID],0)))</f>
        <v/>
      </c>
      <c r="H881" s="2" t="str">
        <f>INDEX(Table1[Country], MATCH(OrdersData[[#This Row],[Customer ID]], Table1[Customer ID],0))</f>
        <v>United States</v>
      </c>
      <c r="I881" t="str">
        <f>INDEX(products!B:B, MATCH($D:$D, products!$A:$A,0))</f>
        <v>Exc</v>
      </c>
      <c r="J881" t="str">
        <f>INDEX(products!C:C, MATCH($D:$D, products!$A:$A,0))</f>
        <v>D</v>
      </c>
      <c r="K881" s="6">
        <f>INDEX(products!D:D, MATCH($D:$D, products!$A:$A,0))</f>
        <v>0.2</v>
      </c>
      <c r="L881" s="8">
        <f>INDEX(products!E:E, MATCH($D:$D, products!$A:$A,0))</f>
        <v>3.645</v>
      </c>
      <c r="M881" s="8">
        <f t="shared" si="26"/>
        <v>10.935</v>
      </c>
      <c r="N881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881" t="str">
        <f t="shared" si="27"/>
        <v>Dark</v>
      </c>
    </row>
    <row r="882" spans="1:15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INDEX(Table1[Customer Name], MATCH(OrdersData[[#This Row],[Customer ID]], Table1[Customer ID],0))</f>
        <v>Constanta Hatfull</v>
      </c>
      <c r="G882" s="2" t="str">
        <f>IF(INDEX(Table1[Email], MATCH(OrdersData[[#This Row],[Customer ID]], Table1[Customer ID],0))=0,"",INDEX(Table1[Email], MATCH(OrdersData[[#This Row],[Customer ID]], Table1[Customer ID],0)))</f>
        <v>chatfullog@ebay.com</v>
      </c>
      <c r="H882" s="2" t="str">
        <f>INDEX(Table1[Country], MATCH(OrdersData[[#This Row],[Customer ID]], Table1[Customer ID],0))</f>
        <v>United States</v>
      </c>
      <c r="I882" t="str">
        <f>INDEX(products!B:B, MATCH($D:$D, products!$A:$A,0))</f>
        <v>Rob</v>
      </c>
      <c r="J882" t="str">
        <f>INDEX(products!C:C, MATCH($D:$D, products!$A:$A,0))</f>
        <v>L</v>
      </c>
      <c r="K882" s="6">
        <f>INDEX(products!D:D, MATCH($D:$D, products!$A:$A,0))</f>
        <v>0.2</v>
      </c>
      <c r="L882" s="8">
        <f>INDEX(products!E:E, MATCH($D:$D, products!$A:$A,0))</f>
        <v>3.5849999999999995</v>
      </c>
      <c r="M882" s="8">
        <f t="shared" si="26"/>
        <v>7.169999999999999</v>
      </c>
      <c r="N882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882" t="str">
        <f t="shared" si="27"/>
        <v>Light</v>
      </c>
    </row>
    <row r="883" spans="1:15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INDEX(Table1[Customer Name], MATCH(OrdersData[[#This Row],[Customer ID]], Table1[Customer ID],0))</f>
        <v>Bobbe Castagneto</v>
      </c>
      <c r="G883" s="2" t="str">
        <f>IF(INDEX(Table1[Email], MATCH(OrdersData[[#This Row],[Customer ID]], Table1[Customer ID],0))=0,"",INDEX(Table1[Email], MATCH(OrdersData[[#This Row],[Customer ID]], Table1[Customer ID],0)))</f>
        <v/>
      </c>
      <c r="H883" s="2" t="str">
        <f>INDEX(Table1[Country], MATCH(OrdersData[[#This Row],[Customer ID]], Table1[Customer ID],0))</f>
        <v>United States</v>
      </c>
      <c r="I883" t="str">
        <f>INDEX(products!B:B, MATCH($D:$D, products!$A:$A,0))</f>
        <v>Ara</v>
      </c>
      <c r="J883" t="str">
        <f>INDEX(products!C:C, MATCH($D:$D, products!$A:$A,0))</f>
        <v>L</v>
      </c>
      <c r="K883" s="6">
        <f>INDEX(products!D:D, MATCH($D:$D, products!$A:$A,0))</f>
        <v>0.2</v>
      </c>
      <c r="L883" s="8">
        <f>INDEX(products!E:E, MATCH($D:$D, products!$A:$A,0))</f>
        <v>3.8849999999999998</v>
      </c>
      <c r="M883" s="8">
        <f t="shared" si="26"/>
        <v>23.31</v>
      </c>
      <c r="N883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83" t="str">
        <f t="shared" si="27"/>
        <v>Light</v>
      </c>
    </row>
    <row r="884" spans="1:15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INDEX(Table1[Customer Name], MATCH(OrdersData[[#This Row],[Customer ID]], Table1[Customer ID],0))</f>
        <v>Kippie Marrison</v>
      </c>
      <c r="G884" s="2" t="str">
        <f>IF(INDEX(Table1[Email], MATCH(OrdersData[[#This Row],[Customer ID]], Table1[Customer ID],0))=0,"",INDEX(Table1[Email], MATCH(OrdersData[[#This Row],[Customer ID]], Table1[Customer ID],0)))</f>
        <v>kmarrisonoq@dropbox.com</v>
      </c>
      <c r="H884" s="2" t="str">
        <f>INDEX(Table1[Country], MATCH(OrdersData[[#This Row],[Customer ID]], Table1[Customer ID],0))</f>
        <v>United States</v>
      </c>
      <c r="I884" t="str">
        <f>INDEX(products!B:B, MATCH($D:$D, products!$A:$A,0))</f>
        <v>Ara</v>
      </c>
      <c r="J884" t="str">
        <f>INDEX(products!C:C, MATCH($D:$D, products!$A:$A,0))</f>
        <v>D</v>
      </c>
      <c r="K884" s="6">
        <f>INDEX(products!D:D, MATCH($D:$D, products!$A:$A,0))</f>
        <v>2.5</v>
      </c>
      <c r="L884" s="8">
        <f>INDEX(products!E:E, MATCH($D:$D, products!$A:$A,0))</f>
        <v>22.884999999999998</v>
      </c>
      <c r="M884" s="8">
        <f t="shared" si="26"/>
        <v>114.42499999999998</v>
      </c>
      <c r="N884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84" t="str">
        <f t="shared" si="27"/>
        <v>Dark</v>
      </c>
    </row>
    <row r="885" spans="1:15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INDEX(Table1[Customer Name], MATCH(OrdersData[[#This Row],[Customer ID]], Table1[Customer ID],0))</f>
        <v>Lindon Agnolo</v>
      </c>
      <c r="G885" s="2" t="str">
        <f>IF(INDEX(Table1[Email], MATCH(OrdersData[[#This Row],[Customer ID]], Table1[Customer ID],0))=0,"",INDEX(Table1[Email], MATCH(OrdersData[[#This Row],[Customer ID]], Table1[Customer ID],0)))</f>
        <v>lagnolooj@pinterest.com</v>
      </c>
      <c r="H885" s="2" t="str">
        <f>INDEX(Table1[Country], MATCH(OrdersData[[#This Row],[Customer ID]], Table1[Customer ID],0))</f>
        <v>United States</v>
      </c>
      <c r="I885" t="str">
        <f>INDEX(products!B:B, MATCH($D:$D, products!$A:$A,0))</f>
        <v>Ara</v>
      </c>
      <c r="J885" t="str">
        <f>INDEX(products!C:C, MATCH($D:$D, products!$A:$A,0))</f>
        <v>M</v>
      </c>
      <c r="K885" s="6">
        <f>INDEX(products!D:D, MATCH($D:$D, products!$A:$A,0))</f>
        <v>2.5</v>
      </c>
      <c r="L885" s="8">
        <f>INDEX(products!E:E, MATCH($D:$D, products!$A:$A,0))</f>
        <v>25.874999999999996</v>
      </c>
      <c r="M885" s="8">
        <f t="shared" si="26"/>
        <v>77.624999999999986</v>
      </c>
      <c r="N885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85" t="str">
        <f t="shared" si="27"/>
        <v>Medium</v>
      </c>
    </row>
    <row r="886" spans="1:15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INDEX(Table1[Customer Name], MATCH(OrdersData[[#This Row],[Customer ID]], Table1[Customer ID],0))</f>
        <v>Delainey Kiddy</v>
      </c>
      <c r="G886" s="2" t="str">
        <f>IF(INDEX(Table1[Email], MATCH(OrdersData[[#This Row],[Customer ID]], Table1[Customer ID],0))=0,"",INDEX(Table1[Email], MATCH(OrdersData[[#This Row],[Customer ID]], Table1[Customer ID],0)))</f>
        <v>dkiddyok@fda.gov</v>
      </c>
      <c r="H886" s="2" t="str">
        <f>INDEX(Table1[Country], MATCH(OrdersData[[#This Row],[Customer ID]], Table1[Customer ID],0))</f>
        <v>United States</v>
      </c>
      <c r="I886" t="str">
        <f>INDEX(products!B:B, MATCH($D:$D, products!$A:$A,0))</f>
        <v>Rob</v>
      </c>
      <c r="J886" t="str">
        <f>INDEX(products!C:C, MATCH($D:$D, products!$A:$A,0))</f>
        <v>D</v>
      </c>
      <c r="K886" s="6">
        <f>INDEX(products!D:D, MATCH($D:$D, products!$A:$A,0))</f>
        <v>0.5</v>
      </c>
      <c r="L886" s="8">
        <f>INDEX(products!E:E, MATCH($D:$D, products!$A:$A,0))</f>
        <v>5.3699999999999992</v>
      </c>
      <c r="M886" s="8">
        <f t="shared" si="26"/>
        <v>5.3699999999999992</v>
      </c>
      <c r="N886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886" t="str">
        <f t="shared" si="27"/>
        <v>Dark</v>
      </c>
    </row>
    <row r="887" spans="1:15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INDEX(Table1[Customer Name], MATCH(OrdersData[[#This Row],[Customer ID]], Table1[Customer ID],0))</f>
        <v>Helli Petroulis</v>
      </c>
      <c r="G887" s="2" t="str">
        <f>IF(INDEX(Table1[Email], MATCH(OrdersData[[#This Row],[Customer ID]], Table1[Customer ID],0))=0,"",INDEX(Table1[Email], MATCH(OrdersData[[#This Row],[Customer ID]], Table1[Customer ID],0)))</f>
        <v>hpetroulisol@state.tx.us</v>
      </c>
      <c r="H887" s="2" t="str">
        <f>INDEX(Table1[Country], MATCH(OrdersData[[#This Row],[Customer ID]], Table1[Customer ID],0))</f>
        <v>Ireland</v>
      </c>
      <c r="I887" t="str">
        <f>INDEX(products!B:B, MATCH($D:$D, products!$A:$A,0))</f>
        <v>Rob</v>
      </c>
      <c r="J887" t="str">
        <f>INDEX(products!C:C, MATCH($D:$D, products!$A:$A,0))</f>
        <v>D</v>
      </c>
      <c r="K887" s="6">
        <f>INDEX(products!D:D, MATCH($D:$D, products!$A:$A,0))</f>
        <v>2.5</v>
      </c>
      <c r="L887" s="8">
        <f>INDEX(products!E:E, MATCH($D:$D, products!$A:$A,0))</f>
        <v>20.584999999999997</v>
      </c>
      <c r="M887" s="8">
        <f t="shared" si="26"/>
        <v>123.50999999999999</v>
      </c>
      <c r="N887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887" t="str">
        <f t="shared" si="27"/>
        <v>Dark</v>
      </c>
    </row>
    <row r="888" spans="1:15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INDEX(Table1[Customer Name], MATCH(OrdersData[[#This Row],[Customer ID]], Table1[Customer ID],0))</f>
        <v>Marty Scholl</v>
      </c>
      <c r="G888" s="2" t="str">
        <f>IF(INDEX(Table1[Email], MATCH(OrdersData[[#This Row],[Customer ID]], Table1[Customer ID],0))=0,"",INDEX(Table1[Email], MATCH(OrdersData[[#This Row],[Customer ID]], Table1[Customer ID],0)))</f>
        <v>mschollom@taobao.com</v>
      </c>
      <c r="H888" s="2" t="str">
        <f>INDEX(Table1[Country], MATCH(OrdersData[[#This Row],[Customer ID]], Table1[Customer ID],0))</f>
        <v>United States</v>
      </c>
      <c r="I888" t="str">
        <f>INDEX(products!B:B, MATCH($D:$D, products!$A:$A,0))</f>
        <v>Lib</v>
      </c>
      <c r="J888" t="str">
        <f>INDEX(products!C:C, MATCH($D:$D, products!$A:$A,0))</f>
        <v>M</v>
      </c>
      <c r="K888" s="6">
        <f>INDEX(products!D:D, MATCH($D:$D, products!$A:$A,0))</f>
        <v>0.5</v>
      </c>
      <c r="L888" s="8">
        <f>INDEX(products!E:E, MATCH($D:$D, products!$A:$A,0))</f>
        <v>8.73</v>
      </c>
      <c r="M888" s="8">
        <f t="shared" si="26"/>
        <v>17.46</v>
      </c>
      <c r="N888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888" t="str">
        <f t="shared" si="27"/>
        <v>Medium</v>
      </c>
    </row>
    <row r="889" spans="1:15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INDEX(Table1[Customer Name], MATCH(OrdersData[[#This Row],[Customer ID]], Table1[Customer ID],0))</f>
        <v>Kienan Ferson</v>
      </c>
      <c r="G889" s="2" t="str">
        <f>IF(INDEX(Table1[Email], MATCH(OrdersData[[#This Row],[Customer ID]], Table1[Customer ID],0))=0,"",INDEX(Table1[Email], MATCH(OrdersData[[#This Row],[Customer ID]], Table1[Customer ID],0)))</f>
        <v>kfersonon@g.co</v>
      </c>
      <c r="H889" s="2" t="str">
        <f>INDEX(Table1[Country], MATCH(OrdersData[[#This Row],[Customer ID]], Table1[Customer ID],0))</f>
        <v>United States</v>
      </c>
      <c r="I889" t="str">
        <f>INDEX(products!B:B, MATCH($D:$D, products!$A:$A,0))</f>
        <v>Exc</v>
      </c>
      <c r="J889" t="str">
        <f>INDEX(products!C:C, MATCH($D:$D, products!$A:$A,0))</f>
        <v>L</v>
      </c>
      <c r="K889" s="6">
        <f>INDEX(products!D:D, MATCH($D:$D, products!$A:$A,0))</f>
        <v>0.2</v>
      </c>
      <c r="L889" s="8">
        <f>INDEX(products!E:E, MATCH($D:$D, products!$A:$A,0))</f>
        <v>4.4550000000000001</v>
      </c>
      <c r="M889" s="8">
        <f t="shared" si="26"/>
        <v>13.365</v>
      </c>
      <c r="N889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889" t="str">
        <f t="shared" si="27"/>
        <v>Light</v>
      </c>
    </row>
    <row r="890" spans="1:15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INDEX(Table1[Customer Name], MATCH(OrdersData[[#This Row],[Customer ID]], Table1[Customer ID],0))</f>
        <v>Blake Kelloway</v>
      </c>
      <c r="G890" s="2" t="str">
        <f>IF(INDEX(Table1[Email], MATCH(OrdersData[[#This Row],[Customer ID]], Table1[Customer ID],0))=0,"",INDEX(Table1[Email], MATCH(OrdersData[[#This Row],[Customer ID]], Table1[Customer ID],0)))</f>
        <v>bkellowayoo@omniture.com</v>
      </c>
      <c r="H890" s="2" t="str">
        <f>INDEX(Table1[Country], MATCH(OrdersData[[#This Row],[Customer ID]], Table1[Customer ID],0))</f>
        <v>United States</v>
      </c>
      <c r="I890" t="str">
        <f>INDEX(products!B:B, MATCH($D:$D, products!$A:$A,0))</f>
        <v>Ara</v>
      </c>
      <c r="J890" t="str">
        <f>INDEX(products!C:C, MATCH($D:$D, products!$A:$A,0))</f>
        <v>L</v>
      </c>
      <c r="K890" s="6">
        <f>INDEX(products!D:D, MATCH($D:$D, products!$A:$A,0))</f>
        <v>0.2</v>
      </c>
      <c r="L890" s="8">
        <f>INDEX(products!E:E, MATCH($D:$D, products!$A:$A,0))</f>
        <v>3.8849999999999998</v>
      </c>
      <c r="M890" s="8">
        <f t="shared" si="26"/>
        <v>7.77</v>
      </c>
      <c r="N890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90" t="str">
        <f t="shared" si="27"/>
        <v>Light</v>
      </c>
    </row>
    <row r="891" spans="1:15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INDEX(Table1[Customer Name], MATCH(OrdersData[[#This Row],[Customer ID]], Table1[Customer ID],0))</f>
        <v>Scarlett Oliffe</v>
      </c>
      <c r="G891" s="2" t="str">
        <f>IF(INDEX(Table1[Email], MATCH(OrdersData[[#This Row],[Customer ID]], Table1[Customer ID],0))=0,"",INDEX(Table1[Email], MATCH(OrdersData[[#This Row],[Customer ID]], Table1[Customer ID],0)))</f>
        <v>soliffeop@yellowbook.com</v>
      </c>
      <c r="H891" s="2" t="str">
        <f>INDEX(Table1[Country], MATCH(OrdersData[[#This Row],[Customer ID]], Table1[Customer ID],0))</f>
        <v>United States</v>
      </c>
      <c r="I891" t="str">
        <f>INDEX(products!B:B, MATCH($D:$D, products!$A:$A,0))</f>
        <v>Rob</v>
      </c>
      <c r="J891" t="str">
        <f>INDEX(products!C:C, MATCH($D:$D, products!$A:$A,0))</f>
        <v>D</v>
      </c>
      <c r="K891" s="6">
        <f>INDEX(products!D:D, MATCH($D:$D, products!$A:$A,0))</f>
        <v>0.2</v>
      </c>
      <c r="L891" s="8">
        <f>INDEX(products!E:E, MATCH($D:$D, products!$A:$A,0))</f>
        <v>2.6849999999999996</v>
      </c>
      <c r="M891" s="8">
        <f t="shared" si="26"/>
        <v>2.6849999999999996</v>
      </c>
      <c r="N891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891" t="str">
        <f t="shared" si="27"/>
        <v>Dark</v>
      </c>
    </row>
    <row r="892" spans="1:15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INDEX(Table1[Customer Name], MATCH(OrdersData[[#This Row],[Customer ID]], Table1[Customer ID],0))</f>
        <v>Kippie Marrison</v>
      </c>
      <c r="G892" s="2" t="str">
        <f>IF(INDEX(Table1[Email], MATCH(OrdersData[[#This Row],[Customer ID]], Table1[Customer ID],0))=0,"",INDEX(Table1[Email], MATCH(OrdersData[[#This Row],[Customer ID]], Table1[Customer ID],0)))</f>
        <v>kmarrisonoq@dropbox.com</v>
      </c>
      <c r="H892" s="2" t="str">
        <f>INDEX(Table1[Country], MATCH(OrdersData[[#This Row],[Customer ID]], Table1[Customer ID],0))</f>
        <v>United States</v>
      </c>
      <c r="I892" t="str">
        <f>INDEX(products!B:B, MATCH($D:$D, products!$A:$A,0))</f>
        <v>Rob</v>
      </c>
      <c r="J892" t="str">
        <f>INDEX(products!C:C, MATCH($D:$D, products!$A:$A,0))</f>
        <v>D</v>
      </c>
      <c r="K892" s="6">
        <f>INDEX(products!D:D, MATCH($D:$D, products!$A:$A,0))</f>
        <v>2.5</v>
      </c>
      <c r="L892" s="8">
        <f>INDEX(products!E:E, MATCH($D:$D, products!$A:$A,0))</f>
        <v>20.584999999999997</v>
      </c>
      <c r="M892" s="8">
        <f t="shared" si="26"/>
        <v>20.584999999999997</v>
      </c>
      <c r="N892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892" t="str">
        <f t="shared" si="27"/>
        <v>Dark</v>
      </c>
    </row>
    <row r="893" spans="1:15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INDEX(Table1[Customer Name], MATCH(OrdersData[[#This Row],[Customer ID]], Table1[Customer ID],0))</f>
        <v>Celestia Dolohunty</v>
      </c>
      <c r="G893" s="2" t="str">
        <f>IF(INDEX(Table1[Email], MATCH(OrdersData[[#This Row],[Customer ID]], Table1[Customer ID],0))=0,"",INDEX(Table1[Email], MATCH(OrdersData[[#This Row],[Customer ID]], Table1[Customer ID],0)))</f>
        <v>cdolohuntyor@dailymail.co.uk</v>
      </c>
      <c r="H893" s="2" t="str">
        <f>INDEX(Table1[Country], MATCH(OrdersData[[#This Row],[Customer ID]], Table1[Customer ID],0))</f>
        <v>United States</v>
      </c>
      <c r="I893" t="str">
        <f>INDEX(products!B:B, MATCH($D:$D, products!$A:$A,0))</f>
        <v>Ara</v>
      </c>
      <c r="J893" t="str">
        <f>INDEX(products!C:C, MATCH($D:$D, products!$A:$A,0))</f>
        <v>D</v>
      </c>
      <c r="K893" s="6">
        <f>INDEX(products!D:D, MATCH($D:$D, products!$A:$A,0))</f>
        <v>2.5</v>
      </c>
      <c r="L893" s="8">
        <f>INDEX(products!E:E, MATCH($D:$D, products!$A:$A,0))</f>
        <v>22.884999999999998</v>
      </c>
      <c r="M893" s="8">
        <f t="shared" si="26"/>
        <v>114.42499999999998</v>
      </c>
      <c r="N893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893" t="str">
        <f t="shared" si="27"/>
        <v>Dark</v>
      </c>
    </row>
    <row r="894" spans="1:15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INDEX(Table1[Customer Name], MATCH(OrdersData[[#This Row],[Customer ID]], Table1[Customer ID],0))</f>
        <v>Patsy Vasilenko</v>
      </c>
      <c r="G894" s="2" t="str">
        <f>IF(INDEX(Table1[Email], MATCH(OrdersData[[#This Row],[Customer ID]], Table1[Customer ID],0))=0,"",INDEX(Table1[Email], MATCH(OrdersData[[#This Row],[Customer ID]], Table1[Customer ID],0)))</f>
        <v>pvasilenkoos@addtoany.com</v>
      </c>
      <c r="H894" s="2" t="str">
        <f>INDEX(Table1[Country], MATCH(OrdersData[[#This Row],[Customer ID]], Table1[Customer ID],0))</f>
        <v>United Kingdom</v>
      </c>
      <c r="I894" t="str">
        <f>INDEX(products!B:B, MATCH($D:$D, products!$A:$A,0))</f>
        <v>Exc</v>
      </c>
      <c r="J894" t="str">
        <f>INDEX(products!C:C, MATCH($D:$D, products!$A:$A,0))</f>
        <v>M</v>
      </c>
      <c r="K894" s="6">
        <f>INDEX(products!D:D, MATCH($D:$D, products!$A:$A,0))</f>
        <v>0.2</v>
      </c>
      <c r="L894" s="8">
        <f>INDEX(products!E:E, MATCH($D:$D, products!$A:$A,0))</f>
        <v>4.125</v>
      </c>
      <c r="M894" s="8">
        <f t="shared" si="26"/>
        <v>20.625</v>
      </c>
      <c r="N89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894" t="str">
        <f t="shared" si="27"/>
        <v>Medium</v>
      </c>
    </row>
    <row r="895" spans="1:15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INDEX(Table1[Customer Name], MATCH(OrdersData[[#This Row],[Customer ID]], Table1[Customer ID],0))</f>
        <v>Raphaela Schankelborg</v>
      </c>
      <c r="G895" s="2" t="str">
        <f>IF(INDEX(Table1[Email], MATCH(OrdersData[[#This Row],[Customer ID]], Table1[Customer ID],0))=0,"",INDEX(Table1[Email], MATCH(OrdersData[[#This Row],[Customer ID]], Table1[Customer ID],0)))</f>
        <v>rschankelborgot@ameblo.jp</v>
      </c>
      <c r="H895" s="2" t="str">
        <f>INDEX(Table1[Country], MATCH(OrdersData[[#This Row],[Customer ID]], Table1[Customer ID],0))</f>
        <v>United States</v>
      </c>
      <c r="I895" t="str">
        <f>INDEX(products!B:B, MATCH($D:$D, products!$A:$A,0))</f>
        <v>Lib</v>
      </c>
      <c r="J895" t="str">
        <f>INDEX(products!C:C, MATCH($D:$D, products!$A:$A,0))</f>
        <v>L</v>
      </c>
      <c r="K895" s="6">
        <f>INDEX(products!D:D, MATCH($D:$D, products!$A:$A,0))</f>
        <v>0.5</v>
      </c>
      <c r="L895" s="8">
        <f>INDEX(products!E:E, MATCH($D:$D, products!$A:$A,0))</f>
        <v>9.51</v>
      </c>
      <c r="M895" s="8">
        <f t="shared" si="26"/>
        <v>57.06</v>
      </c>
      <c r="N895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895" t="str">
        <f t="shared" si="27"/>
        <v>Light</v>
      </c>
    </row>
    <row r="896" spans="1:15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INDEX(Table1[Customer Name], MATCH(OrdersData[[#This Row],[Customer ID]], Table1[Customer ID],0))</f>
        <v>Sharity Wickens</v>
      </c>
      <c r="G896" s="2" t="str">
        <f>IF(INDEX(Table1[Email], MATCH(OrdersData[[#This Row],[Customer ID]], Table1[Customer ID],0))=0,"",INDEX(Table1[Email], MATCH(OrdersData[[#This Row],[Customer ID]], Table1[Customer ID],0)))</f>
        <v/>
      </c>
      <c r="H896" s="2" t="str">
        <f>INDEX(Table1[Country], MATCH(OrdersData[[#This Row],[Customer ID]], Table1[Customer ID],0))</f>
        <v>Ireland</v>
      </c>
      <c r="I896" t="str">
        <f>INDEX(products!B:B, MATCH($D:$D, products!$A:$A,0))</f>
        <v>Rob</v>
      </c>
      <c r="J896" t="str">
        <f>INDEX(products!C:C, MATCH($D:$D, products!$A:$A,0))</f>
        <v>D</v>
      </c>
      <c r="K896" s="6">
        <f>INDEX(products!D:D, MATCH($D:$D, products!$A:$A,0))</f>
        <v>2.5</v>
      </c>
      <c r="L896" s="8">
        <f>INDEX(products!E:E, MATCH($D:$D, products!$A:$A,0))</f>
        <v>20.584999999999997</v>
      </c>
      <c r="M896" s="8">
        <f t="shared" si="26"/>
        <v>82.339999999999989</v>
      </c>
      <c r="N896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896" t="str">
        <f t="shared" si="27"/>
        <v>Dark</v>
      </c>
    </row>
    <row r="897" spans="1:15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INDEX(Table1[Customer Name], MATCH(OrdersData[[#This Row],[Customer ID]], Table1[Customer ID],0))</f>
        <v>Derick Snow</v>
      </c>
      <c r="G897" s="2" t="str">
        <f>IF(INDEX(Table1[Email], MATCH(OrdersData[[#This Row],[Customer ID]], Table1[Customer ID],0))=0,"",INDEX(Table1[Email], MATCH(OrdersData[[#This Row],[Customer ID]], Table1[Customer ID],0)))</f>
        <v/>
      </c>
      <c r="H897" s="2" t="str">
        <f>INDEX(Table1[Country], MATCH(OrdersData[[#This Row],[Customer ID]], Table1[Customer ID],0))</f>
        <v>United States</v>
      </c>
      <c r="I897" t="str">
        <f>INDEX(products!B:B, MATCH($D:$D, products!$A:$A,0))</f>
        <v>Exc</v>
      </c>
      <c r="J897" t="str">
        <f>INDEX(products!C:C, MATCH($D:$D, products!$A:$A,0))</f>
        <v>M</v>
      </c>
      <c r="K897" s="6">
        <f>INDEX(products!D:D, MATCH($D:$D, products!$A:$A,0))</f>
        <v>2.5</v>
      </c>
      <c r="L897" s="8">
        <f>INDEX(products!E:E, MATCH($D:$D, products!$A:$A,0))</f>
        <v>31.624999999999996</v>
      </c>
      <c r="M897" s="8">
        <f t="shared" si="26"/>
        <v>158.12499999999997</v>
      </c>
      <c r="N897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897" t="str">
        <f t="shared" si="27"/>
        <v>Medium</v>
      </c>
    </row>
    <row r="898" spans="1:15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INDEX(Table1[Customer Name], MATCH(OrdersData[[#This Row],[Customer ID]], Table1[Customer ID],0))</f>
        <v>Baxy Cargen</v>
      </c>
      <c r="G898" s="2" t="str">
        <f>IF(INDEX(Table1[Email], MATCH(OrdersData[[#This Row],[Customer ID]], Table1[Customer ID],0))=0,"",INDEX(Table1[Email], MATCH(OrdersData[[#This Row],[Customer ID]], Table1[Customer ID],0)))</f>
        <v>bcargenow@geocities.jp</v>
      </c>
      <c r="H898" s="2" t="str">
        <f>INDEX(Table1[Country], MATCH(OrdersData[[#This Row],[Customer ID]], Table1[Customer ID],0))</f>
        <v>United States</v>
      </c>
      <c r="I898" t="str">
        <f>INDEX(products!B:B, MATCH($D:$D, products!$A:$A,0))</f>
        <v>Rob</v>
      </c>
      <c r="J898" t="str">
        <f>INDEX(products!C:C, MATCH($D:$D, products!$A:$A,0))</f>
        <v>D</v>
      </c>
      <c r="K898" s="6">
        <f>INDEX(products!D:D, MATCH($D:$D, products!$A:$A,0))</f>
        <v>0.5</v>
      </c>
      <c r="L898" s="8">
        <f>INDEX(products!E:E, MATCH($D:$D, products!$A:$A,0))</f>
        <v>5.3699999999999992</v>
      </c>
      <c r="M898" s="8">
        <f t="shared" ref="M898:M961" si="28">L:L*E:E</f>
        <v>32.22</v>
      </c>
      <c r="N898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898" t="str">
        <f t="shared" ref="O898:O961" si="29">IF(J:J="M","Medium",IF(J:J="L","Light",IF(J:J="D","Dark","")))</f>
        <v>Dark</v>
      </c>
    </row>
    <row r="899" spans="1:15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INDEX(Table1[Customer Name], MATCH(OrdersData[[#This Row],[Customer ID]], Table1[Customer ID],0))</f>
        <v>Ryann Stickler</v>
      </c>
      <c r="G899" s="2" t="str">
        <f>IF(INDEX(Table1[Email], MATCH(OrdersData[[#This Row],[Customer ID]], Table1[Customer ID],0))=0,"",INDEX(Table1[Email], MATCH(OrdersData[[#This Row],[Customer ID]], Table1[Customer ID],0)))</f>
        <v>rsticklerox@printfriendly.com</v>
      </c>
      <c r="H899" s="2" t="str">
        <f>INDEX(Table1[Country], MATCH(OrdersData[[#This Row],[Customer ID]], Table1[Customer ID],0))</f>
        <v>United Kingdom</v>
      </c>
      <c r="I899" t="str">
        <f>INDEX(products!B:B, MATCH($D:$D, products!$A:$A,0))</f>
        <v>Exc</v>
      </c>
      <c r="J899" t="str">
        <f>INDEX(products!C:C, MATCH($D:$D, products!$A:$A,0))</f>
        <v>D</v>
      </c>
      <c r="K899" s="6">
        <f>INDEX(products!D:D, MATCH($D:$D, products!$A:$A,0))</f>
        <v>1</v>
      </c>
      <c r="L899" s="8">
        <f>INDEX(products!E:E, MATCH($D:$D, products!$A:$A,0))</f>
        <v>12.15</v>
      </c>
      <c r="M899" s="8">
        <f t="shared" si="28"/>
        <v>24.3</v>
      </c>
      <c r="N899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899" t="str">
        <f t="shared" si="29"/>
        <v>Dark</v>
      </c>
    </row>
    <row r="900" spans="1:15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INDEX(Table1[Customer Name], MATCH(OrdersData[[#This Row],[Customer ID]], Table1[Customer ID],0))</f>
        <v>Daryn Cassius</v>
      </c>
      <c r="G900" s="2" t="str">
        <f>IF(INDEX(Table1[Email], MATCH(OrdersData[[#This Row],[Customer ID]], Table1[Customer ID],0))=0,"",INDEX(Table1[Email], MATCH(OrdersData[[#This Row],[Customer ID]], Table1[Customer ID],0)))</f>
        <v/>
      </c>
      <c r="H900" s="2" t="str">
        <f>INDEX(Table1[Country], MATCH(OrdersData[[#This Row],[Customer ID]], Table1[Customer ID],0))</f>
        <v>United States</v>
      </c>
      <c r="I900" t="str">
        <f>INDEX(products!B:B, MATCH($D:$D, products!$A:$A,0))</f>
        <v>Rob</v>
      </c>
      <c r="J900" t="str">
        <f>INDEX(products!C:C, MATCH($D:$D, products!$A:$A,0))</f>
        <v>L</v>
      </c>
      <c r="K900" s="6">
        <f>INDEX(products!D:D, MATCH($D:$D, products!$A:$A,0))</f>
        <v>0.5</v>
      </c>
      <c r="L900" s="8">
        <f>INDEX(products!E:E, MATCH($D:$D, products!$A:$A,0))</f>
        <v>7.169999999999999</v>
      </c>
      <c r="M900" s="8">
        <f t="shared" si="28"/>
        <v>35.849999999999994</v>
      </c>
      <c r="N900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900" t="str">
        <f t="shared" si="29"/>
        <v>Light</v>
      </c>
    </row>
    <row r="901" spans="1:15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INDEX(Table1[Customer Name], MATCH(OrdersData[[#This Row],[Customer ID]], Table1[Customer ID],0))</f>
        <v>Derick Snow</v>
      </c>
      <c r="G901" s="2" t="str">
        <f>IF(INDEX(Table1[Email], MATCH(OrdersData[[#This Row],[Customer ID]], Table1[Customer ID],0))=0,"",INDEX(Table1[Email], MATCH(OrdersData[[#This Row],[Customer ID]], Table1[Customer ID],0)))</f>
        <v/>
      </c>
      <c r="H901" s="2" t="str">
        <f>INDEX(Table1[Country], MATCH(OrdersData[[#This Row],[Customer ID]], Table1[Customer ID],0))</f>
        <v>United States</v>
      </c>
      <c r="I901" t="str">
        <f>INDEX(products!B:B, MATCH($D:$D, products!$A:$A,0))</f>
        <v>Lib</v>
      </c>
      <c r="J901" t="str">
        <f>INDEX(products!C:C, MATCH($D:$D, products!$A:$A,0))</f>
        <v>M</v>
      </c>
      <c r="K901" s="6">
        <f>INDEX(products!D:D, MATCH($D:$D, products!$A:$A,0))</f>
        <v>1</v>
      </c>
      <c r="L901" s="8">
        <f>INDEX(products!E:E, MATCH($D:$D, products!$A:$A,0))</f>
        <v>14.55</v>
      </c>
      <c r="M901" s="8">
        <f t="shared" si="28"/>
        <v>72.75</v>
      </c>
      <c r="N901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901" t="str">
        <f t="shared" si="29"/>
        <v>Medium</v>
      </c>
    </row>
    <row r="902" spans="1:15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INDEX(Table1[Customer Name], MATCH(OrdersData[[#This Row],[Customer ID]], Table1[Customer ID],0))</f>
        <v>Skelly Dolohunty</v>
      </c>
      <c r="G902" s="2" t="str">
        <f>IF(INDEX(Table1[Email], MATCH(OrdersData[[#This Row],[Customer ID]], Table1[Customer ID],0))=0,"",INDEX(Table1[Email], MATCH(OrdersData[[#This Row],[Customer ID]], Table1[Customer ID],0)))</f>
        <v/>
      </c>
      <c r="H902" s="2" t="str">
        <f>INDEX(Table1[Country], MATCH(OrdersData[[#This Row],[Customer ID]], Table1[Customer ID],0))</f>
        <v>Ireland</v>
      </c>
      <c r="I902" t="str">
        <f>INDEX(products!B:B, MATCH($D:$D, products!$A:$A,0))</f>
        <v>Lib</v>
      </c>
      <c r="J902" t="str">
        <f>INDEX(products!C:C, MATCH($D:$D, products!$A:$A,0))</f>
        <v>L</v>
      </c>
      <c r="K902" s="6">
        <f>INDEX(products!D:D, MATCH($D:$D, products!$A:$A,0))</f>
        <v>1</v>
      </c>
      <c r="L902" s="8">
        <f>INDEX(products!E:E, MATCH($D:$D, products!$A:$A,0))</f>
        <v>15.85</v>
      </c>
      <c r="M902" s="8">
        <f t="shared" si="28"/>
        <v>47.55</v>
      </c>
      <c r="N902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902" t="str">
        <f t="shared" si="29"/>
        <v>Light</v>
      </c>
    </row>
    <row r="903" spans="1:15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INDEX(Table1[Customer Name], MATCH(OrdersData[[#This Row],[Customer ID]], Table1[Customer ID],0))</f>
        <v>Drake Jevon</v>
      </c>
      <c r="G903" s="2" t="str">
        <f>IF(INDEX(Table1[Email], MATCH(OrdersData[[#This Row],[Customer ID]], Table1[Customer ID],0))=0,"",INDEX(Table1[Email], MATCH(OrdersData[[#This Row],[Customer ID]], Table1[Customer ID],0)))</f>
        <v>djevonp1@ibm.com</v>
      </c>
      <c r="H903" s="2" t="str">
        <f>INDEX(Table1[Country], MATCH(OrdersData[[#This Row],[Customer ID]], Table1[Customer ID],0))</f>
        <v>United States</v>
      </c>
      <c r="I903" t="str">
        <f>INDEX(products!B:B, MATCH($D:$D, products!$A:$A,0))</f>
        <v>Rob</v>
      </c>
      <c r="J903" t="str">
        <f>INDEX(products!C:C, MATCH($D:$D, products!$A:$A,0))</f>
        <v>L</v>
      </c>
      <c r="K903" s="6">
        <f>INDEX(products!D:D, MATCH($D:$D, products!$A:$A,0))</f>
        <v>0.2</v>
      </c>
      <c r="L903" s="8">
        <f>INDEX(products!E:E, MATCH($D:$D, products!$A:$A,0))</f>
        <v>3.5849999999999995</v>
      </c>
      <c r="M903" s="8">
        <f t="shared" si="28"/>
        <v>3.5849999999999995</v>
      </c>
      <c r="N903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903" t="str">
        <f t="shared" si="29"/>
        <v>Light</v>
      </c>
    </row>
    <row r="904" spans="1:15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INDEX(Table1[Customer Name], MATCH(OrdersData[[#This Row],[Customer ID]], Table1[Customer ID],0))</f>
        <v>Hall Ranner</v>
      </c>
      <c r="G904" s="2" t="str">
        <f>IF(INDEX(Table1[Email], MATCH(OrdersData[[#This Row],[Customer ID]], Table1[Customer ID],0))=0,"",INDEX(Table1[Email], MATCH(OrdersData[[#This Row],[Customer ID]], Table1[Customer ID],0)))</f>
        <v>hrannerp2@omniture.com</v>
      </c>
      <c r="H904" s="2" t="str">
        <f>INDEX(Table1[Country], MATCH(OrdersData[[#This Row],[Customer ID]], Table1[Customer ID],0))</f>
        <v>United States</v>
      </c>
      <c r="I904" t="str">
        <f>INDEX(products!B:B, MATCH($D:$D, products!$A:$A,0))</f>
        <v>Exc</v>
      </c>
      <c r="J904" t="str">
        <f>INDEX(products!C:C, MATCH($D:$D, products!$A:$A,0))</f>
        <v>M</v>
      </c>
      <c r="K904" s="6">
        <f>INDEX(products!D:D, MATCH($D:$D, products!$A:$A,0))</f>
        <v>2.5</v>
      </c>
      <c r="L904" s="8">
        <f>INDEX(products!E:E, MATCH($D:$D, products!$A:$A,0))</f>
        <v>31.624999999999996</v>
      </c>
      <c r="M904" s="8">
        <f t="shared" si="28"/>
        <v>158.12499999999997</v>
      </c>
      <c r="N90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904" t="str">
        <f t="shared" si="29"/>
        <v>Medium</v>
      </c>
    </row>
    <row r="905" spans="1:15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INDEX(Table1[Customer Name], MATCH(OrdersData[[#This Row],[Customer ID]], Table1[Customer ID],0))</f>
        <v>Berkly Imrie</v>
      </c>
      <c r="G905" s="2" t="str">
        <f>IF(INDEX(Table1[Email], MATCH(OrdersData[[#This Row],[Customer ID]], Table1[Customer ID],0))=0,"",INDEX(Table1[Email], MATCH(OrdersData[[#This Row],[Customer ID]], Table1[Customer ID],0)))</f>
        <v>bimriep3@addtoany.com</v>
      </c>
      <c r="H905" s="2" t="str">
        <f>INDEX(Table1[Country], MATCH(OrdersData[[#This Row],[Customer ID]], Table1[Customer ID],0))</f>
        <v>United States</v>
      </c>
      <c r="I905" t="str">
        <f>INDEX(products!B:B, MATCH($D:$D, products!$A:$A,0))</f>
        <v>Lib</v>
      </c>
      <c r="J905" t="str">
        <f>INDEX(products!C:C, MATCH($D:$D, products!$A:$A,0))</f>
        <v>M</v>
      </c>
      <c r="K905" s="6">
        <f>INDEX(products!D:D, MATCH($D:$D, products!$A:$A,0))</f>
        <v>0.5</v>
      </c>
      <c r="L905" s="8">
        <f>INDEX(products!E:E, MATCH($D:$D, products!$A:$A,0))</f>
        <v>8.73</v>
      </c>
      <c r="M905" s="8">
        <f t="shared" si="28"/>
        <v>17.46</v>
      </c>
      <c r="N905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905" t="str">
        <f t="shared" si="29"/>
        <v>Medium</v>
      </c>
    </row>
    <row r="906" spans="1:15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INDEX(Table1[Customer Name], MATCH(OrdersData[[#This Row],[Customer ID]], Table1[Customer ID],0))</f>
        <v>Dorey Sopper</v>
      </c>
      <c r="G906" s="2" t="str">
        <f>IF(INDEX(Table1[Email], MATCH(OrdersData[[#This Row],[Customer ID]], Table1[Customer ID],0))=0,"",INDEX(Table1[Email], MATCH(OrdersData[[#This Row],[Customer ID]], Table1[Customer ID],0)))</f>
        <v>dsopperp4@eventbrite.com</v>
      </c>
      <c r="H906" s="2" t="str">
        <f>INDEX(Table1[Country], MATCH(OrdersData[[#This Row],[Customer ID]], Table1[Customer ID],0))</f>
        <v>United States</v>
      </c>
      <c r="I906" t="str">
        <f>INDEX(products!B:B, MATCH($D:$D, products!$A:$A,0))</f>
        <v>Ara</v>
      </c>
      <c r="J906" t="str">
        <f>INDEX(products!C:C, MATCH($D:$D, products!$A:$A,0))</f>
        <v>L</v>
      </c>
      <c r="K906" s="6">
        <f>INDEX(products!D:D, MATCH($D:$D, products!$A:$A,0))</f>
        <v>2.5</v>
      </c>
      <c r="L906" s="8">
        <f>INDEX(products!E:E, MATCH($D:$D, products!$A:$A,0))</f>
        <v>29.784999999999997</v>
      </c>
      <c r="M906" s="8">
        <f t="shared" si="28"/>
        <v>148.92499999999998</v>
      </c>
      <c r="N906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06" t="str">
        <f t="shared" si="29"/>
        <v>Light</v>
      </c>
    </row>
    <row r="907" spans="1:15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INDEX(Table1[Customer Name], MATCH(OrdersData[[#This Row],[Customer ID]], Table1[Customer ID],0))</f>
        <v>Darcy Lochran</v>
      </c>
      <c r="G907" s="2" t="str">
        <f>IF(INDEX(Table1[Email], MATCH(OrdersData[[#This Row],[Customer ID]], Table1[Customer ID],0))=0,"",INDEX(Table1[Email], MATCH(OrdersData[[#This Row],[Customer ID]], Table1[Customer ID],0)))</f>
        <v/>
      </c>
      <c r="H907" s="2" t="str">
        <f>INDEX(Table1[Country], MATCH(OrdersData[[#This Row],[Customer ID]], Table1[Customer ID],0))</f>
        <v>United States</v>
      </c>
      <c r="I907" t="str">
        <f>INDEX(products!B:B, MATCH($D:$D, products!$A:$A,0))</f>
        <v>Ara</v>
      </c>
      <c r="J907" t="str">
        <f>INDEX(products!C:C, MATCH($D:$D, products!$A:$A,0))</f>
        <v>M</v>
      </c>
      <c r="K907" s="6">
        <f>INDEX(products!D:D, MATCH($D:$D, products!$A:$A,0))</f>
        <v>0.5</v>
      </c>
      <c r="L907" s="8">
        <f>INDEX(products!E:E, MATCH($D:$D, products!$A:$A,0))</f>
        <v>6.75</v>
      </c>
      <c r="M907" s="8">
        <f t="shared" si="28"/>
        <v>40.5</v>
      </c>
      <c r="N907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07" t="str">
        <f t="shared" si="29"/>
        <v>Medium</v>
      </c>
    </row>
    <row r="908" spans="1:15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INDEX(Table1[Customer Name], MATCH(OrdersData[[#This Row],[Customer ID]], Table1[Customer ID],0))</f>
        <v>Lauritz Ledgley</v>
      </c>
      <c r="G908" s="2" t="str">
        <f>IF(INDEX(Table1[Email], MATCH(OrdersData[[#This Row],[Customer ID]], Table1[Customer ID],0))=0,"",INDEX(Table1[Email], MATCH(OrdersData[[#This Row],[Customer ID]], Table1[Customer ID],0)))</f>
        <v>lledgleyp6@de.vu</v>
      </c>
      <c r="H908" s="2" t="str">
        <f>INDEX(Table1[Country], MATCH(OrdersData[[#This Row],[Customer ID]], Table1[Customer ID],0))</f>
        <v>United States</v>
      </c>
      <c r="I908" t="str">
        <f>INDEX(products!B:B, MATCH($D:$D, products!$A:$A,0))</f>
        <v>Ara</v>
      </c>
      <c r="J908" t="str">
        <f>INDEX(products!C:C, MATCH($D:$D, products!$A:$A,0))</f>
        <v>M</v>
      </c>
      <c r="K908" s="6">
        <f>INDEX(products!D:D, MATCH($D:$D, products!$A:$A,0))</f>
        <v>0.5</v>
      </c>
      <c r="L908" s="8">
        <f>INDEX(products!E:E, MATCH($D:$D, products!$A:$A,0))</f>
        <v>6.75</v>
      </c>
      <c r="M908" s="8">
        <f t="shared" si="28"/>
        <v>27</v>
      </c>
      <c r="N908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08" t="str">
        <f t="shared" si="29"/>
        <v>Medium</v>
      </c>
    </row>
    <row r="909" spans="1:15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INDEX(Table1[Customer Name], MATCH(OrdersData[[#This Row],[Customer ID]], Table1[Customer ID],0))</f>
        <v>Tawnya Menary</v>
      </c>
      <c r="G909" s="2" t="str">
        <f>IF(INDEX(Table1[Email], MATCH(OrdersData[[#This Row],[Customer ID]], Table1[Customer ID],0))=0,"",INDEX(Table1[Email], MATCH(OrdersData[[#This Row],[Customer ID]], Table1[Customer ID],0)))</f>
        <v>tmenaryp7@phoca.cz</v>
      </c>
      <c r="H909" s="2" t="str">
        <f>INDEX(Table1[Country], MATCH(OrdersData[[#This Row],[Customer ID]], Table1[Customer ID],0))</f>
        <v>United States</v>
      </c>
      <c r="I909" t="str">
        <f>INDEX(products!B:B, MATCH($D:$D, products!$A:$A,0))</f>
        <v>Lib</v>
      </c>
      <c r="J909" t="str">
        <f>INDEX(products!C:C, MATCH($D:$D, products!$A:$A,0))</f>
        <v>D</v>
      </c>
      <c r="K909" s="6">
        <f>INDEX(products!D:D, MATCH($D:$D, products!$A:$A,0))</f>
        <v>1</v>
      </c>
      <c r="L909" s="8">
        <f>INDEX(products!E:E, MATCH($D:$D, products!$A:$A,0))</f>
        <v>12.95</v>
      </c>
      <c r="M909" s="8">
        <f t="shared" si="28"/>
        <v>38.849999999999994</v>
      </c>
      <c r="N909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909" t="str">
        <f t="shared" si="29"/>
        <v>Dark</v>
      </c>
    </row>
    <row r="910" spans="1:15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INDEX(Table1[Customer Name], MATCH(OrdersData[[#This Row],[Customer ID]], Table1[Customer ID],0))</f>
        <v>Gustaf Ciccotti</v>
      </c>
      <c r="G910" s="2" t="str">
        <f>IF(INDEX(Table1[Email], MATCH(OrdersData[[#This Row],[Customer ID]], Table1[Customer ID],0))=0,"",INDEX(Table1[Email], MATCH(OrdersData[[#This Row],[Customer ID]], Table1[Customer ID],0)))</f>
        <v>gciccottip8@so-net.ne.jp</v>
      </c>
      <c r="H910" s="2" t="str">
        <f>INDEX(Table1[Country], MATCH(OrdersData[[#This Row],[Customer ID]], Table1[Customer ID],0))</f>
        <v>United States</v>
      </c>
      <c r="I910" t="str">
        <f>INDEX(products!B:B, MATCH($D:$D, products!$A:$A,0))</f>
        <v>Rob</v>
      </c>
      <c r="J910" t="str">
        <f>INDEX(products!C:C, MATCH($D:$D, products!$A:$A,0))</f>
        <v>L</v>
      </c>
      <c r="K910" s="6">
        <f>INDEX(products!D:D, MATCH($D:$D, products!$A:$A,0))</f>
        <v>1</v>
      </c>
      <c r="L910" s="8">
        <f>INDEX(products!E:E, MATCH($D:$D, products!$A:$A,0))</f>
        <v>11.95</v>
      </c>
      <c r="M910" s="8">
        <f t="shared" si="28"/>
        <v>59.75</v>
      </c>
      <c r="N910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910" t="str">
        <f t="shared" si="29"/>
        <v>Light</v>
      </c>
    </row>
    <row r="911" spans="1:15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INDEX(Table1[Customer Name], MATCH(OrdersData[[#This Row],[Customer ID]], Table1[Customer ID],0))</f>
        <v>Bobbe Renner</v>
      </c>
      <c r="G911" s="2" t="str">
        <f>IF(INDEX(Table1[Email], MATCH(OrdersData[[#This Row],[Customer ID]], Table1[Customer ID],0))=0,"",INDEX(Table1[Email], MATCH(OrdersData[[#This Row],[Customer ID]], Table1[Customer ID],0)))</f>
        <v/>
      </c>
      <c r="H911" s="2" t="str">
        <f>INDEX(Table1[Country], MATCH(OrdersData[[#This Row],[Customer ID]], Table1[Customer ID],0))</f>
        <v>United States</v>
      </c>
      <c r="I911" t="str">
        <f>INDEX(products!B:B, MATCH($D:$D, products!$A:$A,0))</f>
        <v>Rob</v>
      </c>
      <c r="J911" t="str">
        <f>INDEX(products!C:C, MATCH($D:$D, products!$A:$A,0))</f>
        <v>L</v>
      </c>
      <c r="K911" s="6">
        <f>INDEX(products!D:D, MATCH($D:$D, products!$A:$A,0))</f>
        <v>0.2</v>
      </c>
      <c r="L911" s="8">
        <f>INDEX(products!E:E, MATCH($D:$D, products!$A:$A,0))</f>
        <v>3.5849999999999995</v>
      </c>
      <c r="M911" s="8">
        <f t="shared" si="28"/>
        <v>10.754999999999999</v>
      </c>
      <c r="N911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911" t="str">
        <f t="shared" si="29"/>
        <v>Light</v>
      </c>
    </row>
    <row r="912" spans="1:15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INDEX(Table1[Customer Name], MATCH(OrdersData[[#This Row],[Customer ID]], Table1[Customer ID],0))</f>
        <v>Wilton Jallin</v>
      </c>
      <c r="G912" s="2" t="str">
        <f>IF(INDEX(Table1[Email], MATCH(OrdersData[[#This Row],[Customer ID]], Table1[Customer ID],0))=0,"",INDEX(Table1[Email], MATCH(OrdersData[[#This Row],[Customer ID]], Table1[Customer ID],0)))</f>
        <v>wjallinpa@pcworld.com</v>
      </c>
      <c r="H912" s="2" t="str">
        <f>INDEX(Table1[Country], MATCH(OrdersData[[#This Row],[Customer ID]], Table1[Customer ID],0))</f>
        <v>United States</v>
      </c>
      <c r="I912" t="str">
        <f>INDEX(products!B:B, MATCH($D:$D, products!$A:$A,0))</f>
        <v>Ara</v>
      </c>
      <c r="J912" t="str">
        <f>INDEX(products!C:C, MATCH($D:$D, products!$A:$A,0))</f>
        <v>D</v>
      </c>
      <c r="K912" s="6">
        <f>INDEX(products!D:D, MATCH($D:$D, products!$A:$A,0))</f>
        <v>2.5</v>
      </c>
      <c r="L912" s="8">
        <f>INDEX(products!E:E, MATCH($D:$D, products!$A:$A,0))</f>
        <v>22.884999999999998</v>
      </c>
      <c r="M912" s="8">
        <f t="shared" si="28"/>
        <v>91.539999999999992</v>
      </c>
      <c r="N912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12" t="str">
        <f t="shared" si="29"/>
        <v>Dark</v>
      </c>
    </row>
    <row r="913" spans="1:15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INDEX(Table1[Customer Name], MATCH(OrdersData[[#This Row],[Customer ID]], Table1[Customer ID],0))</f>
        <v>Mindy Bogey</v>
      </c>
      <c r="G913" s="2" t="str">
        <f>IF(INDEX(Table1[Email], MATCH(OrdersData[[#This Row],[Customer ID]], Table1[Customer ID],0))=0,"",INDEX(Table1[Email], MATCH(OrdersData[[#This Row],[Customer ID]], Table1[Customer ID],0)))</f>
        <v>mbogeypb@thetimes.co.uk</v>
      </c>
      <c r="H913" s="2" t="str">
        <f>INDEX(Table1[Country], MATCH(OrdersData[[#This Row],[Customer ID]], Table1[Customer ID],0))</f>
        <v>United States</v>
      </c>
      <c r="I913" t="str">
        <f>INDEX(products!B:B, MATCH($D:$D, products!$A:$A,0))</f>
        <v>Ara</v>
      </c>
      <c r="J913" t="str">
        <f>INDEX(products!C:C, MATCH($D:$D, products!$A:$A,0))</f>
        <v>M</v>
      </c>
      <c r="K913" s="6">
        <f>INDEX(products!D:D, MATCH($D:$D, products!$A:$A,0))</f>
        <v>1</v>
      </c>
      <c r="L913" s="8">
        <f>INDEX(products!E:E, MATCH($D:$D, products!$A:$A,0))</f>
        <v>11.25</v>
      </c>
      <c r="M913" s="8">
        <f t="shared" si="28"/>
        <v>45</v>
      </c>
      <c r="N913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13" t="str">
        <f t="shared" si="29"/>
        <v>Medium</v>
      </c>
    </row>
    <row r="914" spans="1:15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INDEX(Table1[Customer Name], MATCH(OrdersData[[#This Row],[Customer ID]], Table1[Customer ID],0))</f>
        <v>Paulie Fonzone</v>
      </c>
      <c r="G914" s="2" t="str">
        <f>IF(INDEX(Table1[Email], MATCH(OrdersData[[#This Row],[Customer ID]], Table1[Customer ID],0))=0,"",INDEX(Table1[Email], MATCH(OrdersData[[#This Row],[Customer ID]], Table1[Customer ID],0)))</f>
        <v/>
      </c>
      <c r="H914" s="2" t="str">
        <f>INDEX(Table1[Country], MATCH(OrdersData[[#This Row],[Customer ID]], Table1[Customer ID],0))</f>
        <v>United States</v>
      </c>
      <c r="I914" t="str">
        <f>INDEX(products!B:B, MATCH($D:$D, products!$A:$A,0))</f>
        <v>Rob</v>
      </c>
      <c r="J914" t="str">
        <f>INDEX(products!C:C, MATCH($D:$D, products!$A:$A,0))</f>
        <v>M</v>
      </c>
      <c r="K914" s="6">
        <f>INDEX(products!D:D, MATCH($D:$D, products!$A:$A,0))</f>
        <v>2.5</v>
      </c>
      <c r="L914" s="8">
        <f>INDEX(products!E:E, MATCH($D:$D, products!$A:$A,0))</f>
        <v>22.884999999999998</v>
      </c>
      <c r="M914" s="8">
        <f t="shared" si="28"/>
        <v>137.31</v>
      </c>
      <c r="N914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914" t="str">
        <f t="shared" si="29"/>
        <v>Medium</v>
      </c>
    </row>
    <row r="915" spans="1:15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INDEX(Table1[Customer Name], MATCH(OrdersData[[#This Row],[Customer ID]], Table1[Customer ID],0))</f>
        <v>Merrile Cobbledick</v>
      </c>
      <c r="G915" s="2" t="str">
        <f>IF(INDEX(Table1[Email], MATCH(OrdersData[[#This Row],[Customer ID]], Table1[Customer ID],0))=0,"",INDEX(Table1[Email], MATCH(OrdersData[[#This Row],[Customer ID]], Table1[Customer ID],0)))</f>
        <v>mcobbledickpd@ucsd.edu</v>
      </c>
      <c r="H915" s="2" t="str">
        <f>INDEX(Table1[Country], MATCH(OrdersData[[#This Row],[Customer ID]], Table1[Customer ID],0))</f>
        <v>United States</v>
      </c>
      <c r="I915" t="str">
        <f>INDEX(products!B:B, MATCH($D:$D, products!$A:$A,0))</f>
        <v>Ara</v>
      </c>
      <c r="J915" t="str">
        <f>INDEX(products!C:C, MATCH($D:$D, products!$A:$A,0))</f>
        <v>M</v>
      </c>
      <c r="K915" s="6">
        <f>INDEX(products!D:D, MATCH($D:$D, products!$A:$A,0))</f>
        <v>0.5</v>
      </c>
      <c r="L915" s="8">
        <f>INDEX(products!E:E, MATCH($D:$D, products!$A:$A,0))</f>
        <v>6.75</v>
      </c>
      <c r="M915" s="8">
        <f t="shared" si="28"/>
        <v>6.75</v>
      </c>
      <c r="N915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15" t="str">
        <f t="shared" si="29"/>
        <v>Medium</v>
      </c>
    </row>
    <row r="916" spans="1:15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INDEX(Table1[Customer Name], MATCH(OrdersData[[#This Row],[Customer ID]], Table1[Customer ID],0))</f>
        <v>Antonius Lewry</v>
      </c>
      <c r="G916" s="2" t="str">
        <f>IF(INDEX(Table1[Email], MATCH(OrdersData[[#This Row],[Customer ID]], Table1[Customer ID],0))=0,"",INDEX(Table1[Email], MATCH(OrdersData[[#This Row],[Customer ID]], Table1[Customer ID],0)))</f>
        <v>alewrype@whitehouse.gov</v>
      </c>
      <c r="H916" s="2" t="str">
        <f>INDEX(Table1[Country], MATCH(OrdersData[[#This Row],[Customer ID]], Table1[Customer ID],0))</f>
        <v>United States</v>
      </c>
      <c r="I916" t="str">
        <f>INDEX(products!B:B, MATCH($D:$D, products!$A:$A,0))</f>
        <v>Ara</v>
      </c>
      <c r="J916" t="str">
        <f>INDEX(products!C:C, MATCH($D:$D, products!$A:$A,0))</f>
        <v>M</v>
      </c>
      <c r="K916" s="6">
        <f>INDEX(products!D:D, MATCH($D:$D, products!$A:$A,0))</f>
        <v>1</v>
      </c>
      <c r="L916" s="8">
        <f>INDEX(products!E:E, MATCH($D:$D, products!$A:$A,0))</f>
        <v>11.25</v>
      </c>
      <c r="M916" s="8">
        <f t="shared" si="28"/>
        <v>45</v>
      </c>
      <c r="N916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16" t="str">
        <f t="shared" si="29"/>
        <v>Medium</v>
      </c>
    </row>
    <row r="917" spans="1:15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INDEX(Table1[Customer Name], MATCH(OrdersData[[#This Row],[Customer ID]], Table1[Customer ID],0))</f>
        <v>Isis Hessel</v>
      </c>
      <c r="G917" s="2" t="str">
        <f>IF(INDEX(Table1[Email], MATCH(OrdersData[[#This Row],[Customer ID]], Table1[Customer ID],0))=0,"",INDEX(Table1[Email], MATCH(OrdersData[[#This Row],[Customer ID]], Table1[Customer ID],0)))</f>
        <v>ihesselpf@ox.ac.uk</v>
      </c>
      <c r="H917" s="2" t="str">
        <f>INDEX(Table1[Country], MATCH(OrdersData[[#This Row],[Customer ID]], Table1[Customer ID],0))</f>
        <v>United States</v>
      </c>
      <c r="I917" t="str">
        <f>INDEX(products!B:B, MATCH($D:$D, products!$A:$A,0))</f>
        <v>Exc</v>
      </c>
      <c r="J917" t="str">
        <f>INDEX(products!C:C, MATCH($D:$D, products!$A:$A,0))</f>
        <v>D</v>
      </c>
      <c r="K917" s="6">
        <f>INDEX(products!D:D, MATCH($D:$D, products!$A:$A,0))</f>
        <v>2.5</v>
      </c>
      <c r="L917" s="8">
        <f>INDEX(products!E:E, MATCH($D:$D, products!$A:$A,0))</f>
        <v>27.945</v>
      </c>
      <c r="M917" s="8">
        <f t="shared" si="28"/>
        <v>83.835000000000008</v>
      </c>
      <c r="N917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917" t="str">
        <f t="shared" si="29"/>
        <v>Dark</v>
      </c>
    </row>
    <row r="918" spans="1:15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INDEX(Table1[Customer Name], MATCH(OrdersData[[#This Row],[Customer ID]], Table1[Customer ID],0))</f>
        <v>Harland Trematick</v>
      </c>
      <c r="G918" s="2" t="str">
        <f>IF(INDEX(Table1[Email], MATCH(OrdersData[[#This Row],[Customer ID]], Table1[Customer ID],0))=0,"",INDEX(Table1[Email], MATCH(OrdersData[[#This Row],[Customer ID]], Table1[Customer ID],0)))</f>
        <v/>
      </c>
      <c r="H918" s="2" t="str">
        <f>INDEX(Table1[Country], MATCH(OrdersData[[#This Row],[Customer ID]], Table1[Customer ID],0))</f>
        <v>Ireland</v>
      </c>
      <c r="I918" t="str">
        <f>INDEX(products!B:B, MATCH($D:$D, products!$A:$A,0))</f>
        <v>Exc</v>
      </c>
      <c r="J918" t="str">
        <f>INDEX(products!C:C, MATCH($D:$D, products!$A:$A,0))</f>
        <v>D</v>
      </c>
      <c r="K918" s="6">
        <f>INDEX(products!D:D, MATCH($D:$D, products!$A:$A,0))</f>
        <v>0.2</v>
      </c>
      <c r="L918" s="8">
        <f>INDEX(products!E:E, MATCH($D:$D, products!$A:$A,0))</f>
        <v>3.645</v>
      </c>
      <c r="M918" s="8">
        <f t="shared" si="28"/>
        <v>3.645</v>
      </c>
      <c r="N918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918" t="str">
        <f t="shared" si="29"/>
        <v>Dark</v>
      </c>
    </row>
    <row r="919" spans="1:15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INDEX(Table1[Customer Name], MATCH(OrdersData[[#This Row],[Customer ID]], Table1[Customer ID],0))</f>
        <v>Chloris Sorrell</v>
      </c>
      <c r="G919" s="2" t="str">
        <f>IF(INDEX(Table1[Email], MATCH(OrdersData[[#This Row],[Customer ID]], Table1[Customer ID],0))=0,"",INDEX(Table1[Email], MATCH(OrdersData[[#This Row],[Customer ID]], Table1[Customer ID],0)))</f>
        <v>csorrellph@amazon.com</v>
      </c>
      <c r="H919" s="2" t="str">
        <f>INDEX(Table1[Country], MATCH(OrdersData[[#This Row],[Customer ID]], Table1[Customer ID],0))</f>
        <v>United Kingdom</v>
      </c>
      <c r="I919" t="str">
        <f>INDEX(products!B:B, MATCH($D:$D, products!$A:$A,0))</f>
        <v>Ara</v>
      </c>
      <c r="J919" t="str">
        <f>INDEX(products!C:C, MATCH($D:$D, products!$A:$A,0))</f>
        <v>M</v>
      </c>
      <c r="K919" s="6">
        <f>INDEX(products!D:D, MATCH($D:$D, products!$A:$A,0))</f>
        <v>0.5</v>
      </c>
      <c r="L919" s="8">
        <f>INDEX(products!E:E, MATCH($D:$D, products!$A:$A,0))</f>
        <v>6.75</v>
      </c>
      <c r="M919" s="8">
        <f t="shared" si="28"/>
        <v>6.75</v>
      </c>
      <c r="N919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19" t="str">
        <f t="shared" si="29"/>
        <v>Medium</v>
      </c>
    </row>
    <row r="920" spans="1:15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INDEX(Table1[Customer Name], MATCH(OrdersData[[#This Row],[Customer ID]], Table1[Customer ID],0))</f>
        <v>Chloris Sorrell</v>
      </c>
      <c r="G920" s="2" t="str">
        <f>IF(INDEX(Table1[Email], MATCH(OrdersData[[#This Row],[Customer ID]], Table1[Customer ID],0))=0,"",INDEX(Table1[Email], MATCH(OrdersData[[#This Row],[Customer ID]], Table1[Customer ID],0)))</f>
        <v>csorrellph@amazon.com</v>
      </c>
      <c r="H920" s="2" t="str">
        <f>INDEX(Table1[Country], MATCH(OrdersData[[#This Row],[Customer ID]], Table1[Customer ID],0))</f>
        <v>United Kingdom</v>
      </c>
      <c r="I920" t="str">
        <f>INDEX(products!B:B, MATCH($D:$D, products!$A:$A,0))</f>
        <v>Exc</v>
      </c>
      <c r="J920" t="str">
        <f>INDEX(products!C:C, MATCH($D:$D, products!$A:$A,0))</f>
        <v>D</v>
      </c>
      <c r="K920" s="6">
        <f>INDEX(products!D:D, MATCH($D:$D, products!$A:$A,0))</f>
        <v>0.5</v>
      </c>
      <c r="L920" s="8">
        <f>INDEX(products!E:E, MATCH($D:$D, products!$A:$A,0))</f>
        <v>7.29</v>
      </c>
      <c r="M920" s="8">
        <f t="shared" si="28"/>
        <v>21.87</v>
      </c>
      <c r="N920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920" t="str">
        <f t="shared" si="29"/>
        <v>Dark</v>
      </c>
    </row>
    <row r="921" spans="1:15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INDEX(Table1[Customer Name], MATCH(OrdersData[[#This Row],[Customer ID]], Table1[Customer ID],0))</f>
        <v>Quintina Heavyside</v>
      </c>
      <c r="G921" s="2" t="str">
        <f>IF(INDEX(Table1[Email], MATCH(OrdersData[[#This Row],[Customer ID]], Table1[Customer ID],0))=0,"",INDEX(Table1[Email], MATCH(OrdersData[[#This Row],[Customer ID]], Table1[Customer ID],0)))</f>
        <v>qheavysidepj@unc.edu</v>
      </c>
      <c r="H921" s="2" t="str">
        <f>INDEX(Table1[Country], MATCH(OrdersData[[#This Row],[Customer ID]], Table1[Customer ID],0))</f>
        <v>United States</v>
      </c>
      <c r="I921" t="str">
        <f>INDEX(products!B:B, MATCH($D:$D, products!$A:$A,0))</f>
        <v>Rob</v>
      </c>
      <c r="J921" t="str">
        <f>INDEX(products!C:C, MATCH($D:$D, products!$A:$A,0))</f>
        <v>D</v>
      </c>
      <c r="K921" s="6">
        <f>INDEX(products!D:D, MATCH($D:$D, products!$A:$A,0))</f>
        <v>0.2</v>
      </c>
      <c r="L921" s="8">
        <f>INDEX(products!E:E, MATCH($D:$D, products!$A:$A,0))</f>
        <v>2.6849999999999996</v>
      </c>
      <c r="M921" s="8">
        <f t="shared" si="28"/>
        <v>13.424999999999997</v>
      </c>
      <c r="N921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921" t="str">
        <f t="shared" si="29"/>
        <v>Dark</v>
      </c>
    </row>
    <row r="922" spans="1:15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INDEX(Table1[Customer Name], MATCH(OrdersData[[#This Row],[Customer ID]], Table1[Customer ID],0))</f>
        <v>Hadley Reuven</v>
      </c>
      <c r="G922" s="2" t="str">
        <f>IF(INDEX(Table1[Email], MATCH(OrdersData[[#This Row],[Customer ID]], Table1[Customer ID],0))=0,"",INDEX(Table1[Email], MATCH(OrdersData[[#This Row],[Customer ID]], Table1[Customer ID],0)))</f>
        <v>hreuvenpk@whitehouse.gov</v>
      </c>
      <c r="H922" s="2" t="str">
        <f>INDEX(Table1[Country], MATCH(OrdersData[[#This Row],[Customer ID]], Table1[Customer ID],0))</f>
        <v>United States</v>
      </c>
      <c r="I922" t="str">
        <f>INDEX(products!B:B, MATCH($D:$D, products!$A:$A,0))</f>
        <v>Rob</v>
      </c>
      <c r="J922" t="str">
        <f>INDEX(products!C:C, MATCH($D:$D, products!$A:$A,0))</f>
        <v>D</v>
      </c>
      <c r="K922" s="6">
        <f>INDEX(products!D:D, MATCH($D:$D, products!$A:$A,0))</f>
        <v>2.5</v>
      </c>
      <c r="L922" s="8">
        <f>INDEX(products!E:E, MATCH($D:$D, products!$A:$A,0))</f>
        <v>20.584999999999997</v>
      </c>
      <c r="M922" s="8">
        <f t="shared" si="28"/>
        <v>123.50999999999999</v>
      </c>
      <c r="N922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922" t="str">
        <f t="shared" si="29"/>
        <v>Dark</v>
      </c>
    </row>
    <row r="923" spans="1:15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INDEX(Table1[Customer Name], MATCH(OrdersData[[#This Row],[Customer ID]], Table1[Customer ID],0))</f>
        <v>Mitch Attwool</v>
      </c>
      <c r="G923" s="2" t="str">
        <f>IF(INDEX(Table1[Email], MATCH(OrdersData[[#This Row],[Customer ID]], Table1[Customer ID],0))=0,"",INDEX(Table1[Email], MATCH(OrdersData[[#This Row],[Customer ID]], Table1[Customer ID],0)))</f>
        <v>mattwoolpl@nba.com</v>
      </c>
      <c r="H923" s="2" t="str">
        <f>INDEX(Table1[Country], MATCH(OrdersData[[#This Row],[Customer ID]], Table1[Customer ID],0))</f>
        <v>United States</v>
      </c>
      <c r="I923" t="str">
        <f>INDEX(products!B:B, MATCH($D:$D, products!$A:$A,0))</f>
        <v>Lib</v>
      </c>
      <c r="J923" t="str">
        <f>INDEX(products!C:C, MATCH($D:$D, products!$A:$A,0))</f>
        <v>D</v>
      </c>
      <c r="K923" s="6">
        <f>INDEX(products!D:D, MATCH($D:$D, products!$A:$A,0))</f>
        <v>0.2</v>
      </c>
      <c r="L923" s="8">
        <f>INDEX(products!E:E, MATCH($D:$D, products!$A:$A,0))</f>
        <v>3.8849999999999998</v>
      </c>
      <c r="M923" s="8">
        <f t="shared" si="28"/>
        <v>7.77</v>
      </c>
      <c r="N923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923" t="str">
        <f t="shared" si="29"/>
        <v>Dark</v>
      </c>
    </row>
    <row r="924" spans="1:15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INDEX(Table1[Customer Name], MATCH(OrdersData[[#This Row],[Customer ID]], Table1[Customer ID],0))</f>
        <v>Charin Maplethorp</v>
      </c>
      <c r="G924" s="2" t="str">
        <f>IF(INDEX(Table1[Email], MATCH(OrdersData[[#This Row],[Customer ID]], Table1[Customer ID],0))=0,"",INDEX(Table1[Email], MATCH(OrdersData[[#This Row],[Customer ID]], Table1[Customer ID],0)))</f>
        <v/>
      </c>
      <c r="H924" s="2" t="str">
        <f>INDEX(Table1[Country], MATCH(OrdersData[[#This Row],[Customer ID]], Table1[Customer ID],0))</f>
        <v>United States</v>
      </c>
      <c r="I924" t="str">
        <f>INDEX(products!B:B, MATCH($D:$D, products!$A:$A,0))</f>
        <v>Ara</v>
      </c>
      <c r="J924" t="str">
        <f>INDEX(products!C:C, MATCH($D:$D, products!$A:$A,0))</f>
        <v>M</v>
      </c>
      <c r="K924" s="6">
        <f>INDEX(products!D:D, MATCH($D:$D, products!$A:$A,0))</f>
        <v>1</v>
      </c>
      <c r="L924" s="8">
        <f>INDEX(products!E:E, MATCH($D:$D, products!$A:$A,0))</f>
        <v>11.25</v>
      </c>
      <c r="M924" s="8">
        <f t="shared" si="28"/>
        <v>67.5</v>
      </c>
      <c r="N924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24" t="str">
        <f t="shared" si="29"/>
        <v>Medium</v>
      </c>
    </row>
    <row r="925" spans="1:15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INDEX(Table1[Customer Name], MATCH(OrdersData[[#This Row],[Customer ID]], Table1[Customer ID],0))</f>
        <v>Goldie Wynes</v>
      </c>
      <c r="G925" s="2" t="str">
        <f>IF(INDEX(Table1[Email], MATCH(OrdersData[[#This Row],[Customer ID]], Table1[Customer ID],0))=0,"",INDEX(Table1[Email], MATCH(OrdersData[[#This Row],[Customer ID]], Table1[Customer ID],0)))</f>
        <v>gwynespn@dagondesign.com</v>
      </c>
      <c r="H925" s="2" t="str">
        <f>INDEX(Table1[Country], MATCH(OrdersData[[#This Row],[Customer ID]], Table1[Customer ID],0))</f>
        <v>United States</v>
      </c>
      <c r="I925" t="str">
        <f>INDEX(products!B:B, MATCH($D:$D, products!$A:$A,0))</f>
        <v>Exc</v>
      </c>
      <c r="J925" t="str">
        <f>INDEX(products!C:C, MATCH($D:$D, products!$A:$A,0))</f>
        <v>D</v>
      </c>
      <c r="K925" s="6">
        <f>INDEX(products!D:D, MATCH($D:$D, products!$A:$A,0))</f>
        <v>2.5</v>
      </c>
      <c r="L925" s="8">
        <f>INDEX(products!E:E, MATCH($D:$D, products!$A:$A,0))</f>
        <v>27.945</v>
      </c>
      <c r="M925" s="8">
        <f t="shared" si="28"/>
        <v>27.945</v>
      </c>
      <c r="N925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925" t="str">
        <f t="shared" si="29"/>
        <v>Dark</v>
      </c>
    </row>
    <row r="926" spans="1:15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INDEX(Table1[Customer Name], MATCH(OrdersData[[#This Row],[Customer ID]], Table1[Customer ID],0))</f>
        <v>Celie MacCourt</v>
      </c>
      <c r="G926" s="2" t="str">
        <f>IF(INDEX(Table1[Email], MATCH(OrdersData[[#This Row],[Customer ID]], Table1[Customer ID],0))=0,"",INDEX(Table1[Email], MATCH(OrdersData[[#This Row],[Customer ID]], Table1[Customer ID],0)))</f>
        <v>cmaccourtpo@amazon.com</v>
      </c>
      <c r="H926" s="2" t="str">
        <f>INDEX(Table1[Country], MATCH(OrdersData[[#This Row],[Customer ID]], Table1[Customer ID],0))</f>
        <v>United States</v>
      </c>
      <c r="I926" t="str">
        <f>INDEX(products!B:B, MATCH($D:$D, products!$A:$A,0))</f>
        <v>Ara</v>
      </c>
      <c r="J926" t="str">
        <f>INDEX(products!C:C, MATCH($D:$D, products!$A:$A,0))</f>
        <v>L</v>
      </c>
      <c r="K926" s="6">
        <f>INDEX(products!D:D, MATCH($D:$D, products!$A:$A,0))</f>
        <v>2.5</v>
      </c>
      <c r="L926" s="8">
        <f>INDEX(products!E:E, MATCH($D:$D, products!$A:$A,0))</f>
        <v>29.784999999999997</v>
      </c>
      <c r="M926" s="8">
        <f t="shared" si="28"/>
        <v>89.35499999999999</v>
      </c>
      <c r="N926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26" t="str">
        <f t="shared" si="29"/>
        <v>Light</v>
      </c>
    </row>
    <row r="927" spans="1:15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INDEX(Table1[Customer Name], MATCH(OrdersData[[#This Row],[Customer ID]], Table1[Customer ID],0))</f>
        <v>Derick Snow</v>
      </c>
      <c r="G927" s="2" t="str">
        <f>IF(INDEX(Table1[Email], MATCH(OrdersData[[#This Row],[Customer ID]], Table1[Customer ID],0))=0,"",INDEX(Table1[Email], MATCH(OrdersData[[#This Row],[Customer ID]], Table1[Customer ID],0)))</f>
        <v/>
      </c>
      <c r="H927" s="2" t="str">
        <f>INDEX(Table1[Country], MATCH(OrdersData[[#This Row],[Customer ID]], Table1[Customer ID],0))</f>
        <v>United States</v>
      </c>
      <c r="I927" t="str">
        <f>INDEX(products!B:B, MATCH($D:$D, products!$A:$A,0))</f>
        <v>Ara</v>
      </c>
      <c r="J927" t="str">
        <f>INDEX(products!C:C, MATCH($D:$D, products!$A:$A,0))</f>
        <v>M</v>
      </c>
      <c r="K927" s="6">
        <f>INDEX(products!D:D, MATCH($D:$D, products!$A:$A,0))</f>
        <v>0.5</v>
      </c>
      <c r="L927" s="8">
        <f>INDEX(products!E:E, MATCH($D:$D, products!$A:$A,0))</f>
        <v>6.75</v>
      </c>
      <c r="M927" s="8">
        <f t="shared" si="28"/>
        <v>20.25</v>
      </c>
      <c r="N927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27" t="str">
        <f t="shared" si="29"/>
        <v>Medium</v>
      </c>
    </row>
    <row r="928" spans="1:15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INDEX(Table1[Customer Name], MATCH(OrdersData[[#This Row],[Customer ID]], Table1[Customer ID],0))</f>
        <v>Evy Wilsone</v>
      </c>
      <c r="G928" s="2" t="str">
        <f>IF(INDEX(Table1[Email], MATCH(OrdersData[[#This Row],[Customer ID]], Table1[Customer ID],0))=0,"",INDEX(Table1[Email], MATCH(OrdersData[[#This Row],[Customer ID]], Table1[Customer ID],0)))</f>
        <v>ewilsonepq@eepurl.com</v>
      </c>
      <c r="H928" s="2" t="str">
        <f>INDEX(Table1[Country], MATCH(OrdersData[[#This Row],[Customer ID]], Table1[Customer ID],0))</f>
        <v>United States</v>
      </c>
      <c r="I928" t="str">
        <f>INDEX(products!B:B, MATCH($D:$D, products!$A:$A,0))</f>
        <v>Ara</v>
      </c>
      <c r="J928" t="str">
        <f>INDEX(products!C:C, MATCH($D:$D, products!$A:$A,0))</f>
        <v>M</v>
      </c>
      <c r="K928" s="6">
        <f>INDEX(products!D:D, MATCH($D:$D, products!$A:$A,0))</f>
        <v>0.5</v>
      </c>
      <c r="L928" s="8">
        <f>INDEX(products!E:E, MATCH($D:$D, products!$A:$A,0))</f>
        <v>6.75</v>
      </c>
      <c r="M928" s="8">
        <f t="shared" si="28"/>
        <v>33.75</v>
      </c>
      <c r="N928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28" t="str">
        <f t="shared" si="29"/>
        <v>Medium</v>
      </c>
    </row>
    <row r="929" spans="1:15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INDEX(Table1[Customer Name], MATCH(OrdersData[[#This Row],[Customer ID]], Table1[Customer ID],0))</f>
        <v>Dolores Duffie</v>
      </c>
      <c r="G929" s="2" t="str">
        <f>IF(INDEX(Table1[Email], MATCH(OrdersData[[#This Row],[Customer ID]], Table1[Customer ID],0))=0,"",INDEX(Table1[Email], MATCH(OrdersData[[#This Row],[Customer ID]], Table1[Customer ID],0)))</f>
        <v>dduffiepr@time.com</v>
      </c>
      <c r="H929" s="2" t="str">
        <f>INDEX(Table1[Country], MATCH(OrdersData[[#This Row],[Customer ID]], Table1[Customer ID],0))</f>
        <v>United States</v>
      </c>
      <c r="I929" t="str">
        <f>INDEX(products!B:B, MATCH($D:$D, products!$A:$A,0))</f>
        <v>Exc</v>
      </c>
      <c r="J929" t="str">
        <f>INDEX(products!C:C, MATCH($D:$D, products!$A:$A,0))</f>
        <v>D</v>
      </c>
      <c r="K929" s="6">
        <f>INDEX(products!D:D, MATCH($D:$D, products!$A:$A,0))</f>
        <v>2.5</v>
      </c>
      <c r="L929" s="8">
        <f>INDEX(products!E:E, MATCH($D:$D, products!$A:$A,0))</f>
        <v>27.945</v>
      </c>
      <c r="M929" s="8">
        <f t="shared" si="28"/>
        <v>111.78</v>
      </c>
      <c r="N929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929" t="str">
        <f t="shared" si="29"/>
        <v>Dark</v>
      </c>
    </row>
    <row r="930" spans="1:15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INDEX(Table1[Customer Name], MATCH(OrdersData[[#This Row],[Customer ID]], Table1[Customer ID],0))</f>
        <v>Mathilda Matiasek</v>
      </c>
      <c r="G930" s="2" t="str">
        <f>IF(INDEX(Table1[Email], MATCH(OrdersData[[#This Row],[Customer ID]], Table1[Customer ID],0))=0,"",INDEX(Table1[Email], MATCH(OrdersData[[#This Row],[Customer ID]], Table1[Customer ID],0)))</f>
        <v>mmatiasekps@ucoz.ru</v>
      </c>
      <c r="H930" s="2" t="str">
        <f>INDEX(Table1[Country], MATCH(OrdersData[[#This Row],[Customer ID]], Table1[Customer ID],0))</f>
        <v>United States</v>
      </c>
      <c r="I930" t="str">
        <f>INDEX(products!B:B, MATCH($D:$D, products!$A:$A,0))</f>
        <v>Exc</v>
      </c>
      <c r="J930" t="str">
        <f>INDEX(products!C:C, MATCH($D:$D, products!$A:$A,0))</f>
        <v>M</v>
      </c>
      <c r="K930" s="6">
        <f>INDEX(products!D:D, MATCH($D:$D, products!$A:$A,0))</f>
        <v>2.5</v>
      </c>
      <c r="L930" s="8">
        <f>INDEX(products!E:E, MATCH($D:$D, products!$A:$A,0))</f>
        <v>31.624999999999996</v>
      </c>
      <c r="M930" s="8">
        <f t="shared" si="28"/>
        <v>63.249999999999993</v>
      </c>
      <c r="N930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930" t="str">
        <f t="shared" si="29"/>
        <v>Medium</v>
      </c>
    </row>
    <row r="931" spans="1:15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INDEX(Table1[Customer Name], MATCH(OrdersData[[#This Row],[Customer ID]], Table1[Customer ID],0))</f>
        <v>Jarred Camillo</v>
      </c>
      <c r="G931" s="2" t="str">
        <f>IF(INDEX(Table1[Email], MATCH(OrdersData[[#This Row],[Customer ID]], Table1[Customer ID],0))=0,"",INDEX(Table1[Email], MATCH(OrdersData[[#This Row],[Customer ID]], Table1[Customer ID],0)))</f>
        <v>jcamillopt@shinystat.com</v>
      </c>
      <c r="H931" s="2" t="str">
        <f>INDEX(Table1[Country], MATCH(OrdersData[[#This Row],[Customer ID]], Table1[Customer ID],0))</f>
        <v>United States</v>
      </c>
      <c r="I931" t="str">
        <f>INDEX(products!B:B, MATCH($D:$D, products!$A:$A,0))</f>
        <v>Exc</v>
      </c>
      <c r="J931" t="str">
        <f>INDEX(products!C:C, MATCH($D:$D, products!$A:$A,0))</f>
        <v>L</v>
      </c>
      <c r="K931" s="6">
        <f>INDEX(products!D:D, MATCH($D:$D, products!$A:$A,0))</f>
        <v>0.2</v>
      </c>
      <c r="L931" s="8">
        <f>INDEX(products!E:E, MATCH($D:$D, products!$A:$A,0))</f>
        <v>4.4550000000000001</v>
      </c>
      <c r="M931" s="8">
        <f t="shared" si="28"/>
        <v>8.91</v>
      </c>
      <c r="N931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931" t="str">
        <f t="shared" si="29"/>
        <v>Light</v>
      </c>
    </row>
    <row r="932" spans="1:15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INDEX(Table1[Customer Name], MATCH(OrdersData[[#This Row],[Customer ID]], Table1[Customer ID],0))</f>
        <v>Kameko Philbrick</v>
      </c>
      <c r="G932" s="2" t="str">
        <f>IF(INDEX(Table1[Email], MATCH(OrdersData[[#This Row],[Customer ID]], Table1[Customer ID],0))=0,"",INDEX(Table1[Email], MATCH(OrdersData[[#This Row],[Customer ID]], Table1[Customer ID],0)))</f>
        <v>kphilbrickpu@cdc.gov</v>
      </c>
      <c r="H932" s="2" t="str">
        <f>INDEX(Table1[Country], MATCH(OrdersData[[#This Row],[Customer ID]], Table1[Customer ID],0))</f>
        <v>United States</v>
      </c>
      <c r="I932" t="str">
        <f>INDEX(products!B:B, MATCH($D:$D, products!$A:$A,0))</f>
        <v>Exc</v>
      </c>
      <c r="J932" t="str">
        <f>INDEX(products!C:C, MATCH($D:$D, products!$A:$A,0))</f>
        <v>D</v>
      </c>
      <c r="K932" s="6">
        <f>INDEX(products!D:D, MATCH($D:$D, products!$A:$A,0))</f>
        <v>1</v>
      </c>
      <c r="L932" s="8">
        <f>INDEX(products!E:E, MATCH($D:$D, products!$A:$A,0))</f>
        <v>12.15</v>
      </c>
      <c r="M932" s="8">
        <f t="shared" si="28"/>
        <v>12.15</v>
      </c>
      <c r="N932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932" t="str">
        <f t="shared" si="29"/>
        <v>Dark</v>
      </c>
    </row>
    <row r="933" spans="1:15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INDEX(Table1[Customer Name], MATCH(OrdersData[[#This Row],[Customer ID]], Table1[Customer ID],0))</f>
        <v>Mallory Shrimpling</v>
      </c>
      <c r="G933" s="2" t="str">
        <f>IF(INDEX(Table1[Email], MATCH(OrdersData[[#This Row],[Customer ID]], Table1[Customer ID],0))=0,"",INDEX(Table1[Email], MATCH(OrdersData[[#This Row],[Customer ID]], Table1[Customer ID],0)))</f>
        <v/>
      </c>
      <c r="H933" s="2" t="str">
        <f>INDEX(Table1[Country], MATCH(OrdersData[[#This Row],[Customer ID]], Table1[Customer ID],0))</f>
        <v>United States</v>
      </c>
      <c r="I933" t="str">
        <f>INDEX(products!B:B, MATCH($D:$D, products!$A:$A,0))</f>
        <v>Ara</v>
      </c>
      <c r="J933" t="str">
        <f>INDEX(products!C:C, MATCH($D:$D, products!$A:$A,0))</f>
        <v>D</v>
      </c>
      <c r="K933" s="6">
        <f>INDEX(products!D:D, MATCH($D:$D, products!$A:$A,0))</f>
        <v>0.5</v>
      </c>
      <c r="L933" s="8">
        <f>INDEX(products!E:E, MATCH($D:$D, products!$A:$A,0))</f>
        <v>5.97</v>
      </c>
      <c r="M933" s="8">
        <f t="shared" si="28"/>
        <v>23.88</v>
      </c>
      <c r="N933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33" t="str">
        <f t="shared" si="29"/>
        <v>Dark</v>
      </c>
    </row>
    <row r="934" spans="1:15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INDEX(Table1[Customer Name], MATCH(OrdersData[[#This Row],[Customer ID]], Table1[Customer ID],0))</f>
        <v>Barnett Sillis</v>
      </c>
      <c r="G934" s="2" t="str">
        <f>IF(INDEX(Table1[Email], MATCH(OrdersData[[#This Row],[Customer ID]], Table1[Customer ID],0))=0,"",INDEX(Table1[Email], MATCH(OrdersData[[#This Row],[Customer ID]], Table1[Customer ID],0)))</f>
        <v>bsillispw@istockphoto.com</v>
      </c>
      <c r="H934" s="2" t="str">
        <f>INDEX(Table1[Country], MATCH(OrdersData[[#This Row],[Customer ID]], Table1[Customer ID],0))</f>
        <v>United States</v>
      </c>
      <c r="I934" t="str">
        <f>INDEX(products!B:B, MATCH($D:$D, products!$A:$A,0))</f>
        <v>Exc</v>
      </c>
      <c r="J934" t="str">
        <f>INDEX(products!C:C, MATCH($D:$D, products!$A:$A,0))</f>
        <v>M</v>
      </c>
      <c r="K934" s="6">
        <f>INDEX(products!D:D, MATCH($D:$D, products!$A:$A,0))</f>
        <v>1</v>
      </c>
      <c r="L934" s="8">
        <f>INDEX(products!E:E, MATCH($D:$D, products!$A:$A,0))</f>
        <v>13.75</v>
      </c>
      <c r="M934" s="8">
        <f t="shared" si="28"/>
        <v>55</v>
      </c>
      <c r="N934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934" t="str">
        <f t="shared" si="29"/>
        <v>Medium</v>
      </c>
    </row>
    <row r="935" spans="1:15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INDEX(Table1[Customer Name], MATCH(OrdersData[[#This Row],[Customer ID]], Table1[Customer ID],0))</f>
        <v>Brenn Dundredge</v>
      </c>
      <c r="G935" s="2" t="str">
        <f>IF(INDEX(Table1[Email], MATCH(OrdersData[[#This Row],[Customer ID]], Table1[Customer ID],0))=0,"",INDEX(Table1[Email], MATCH(OrdersData[[#This Row],[Customer ID]], Table1[Customer ID],0)))</f>
        <v/>
      </c>
      <c r="H935" s="2" t="str">
        <f>INDEX(Table1[Country], MATCH(OrdersData[[#This Row],[Customer ID]], Table1[Customer ID],0))</f>
        <v>United States</v>
      </c>
      <c r="I935" t="str">
        <f>INDEX(products!B:B, MATCH($D:$D, products!$A:$A,0))</f>
        <v>Rob</v>
      </c>
      <c r="J935" t="str">
        <f>INDEX(products!C:C, MATCH($D:$D, products!$A:$A,0))</f>
        <v>D</v>
      </c>
      <c r="K935" s="6">
        <f>INDEX(products!D:D, MATCH($D:$D, products!$A:$A,0))</f>
        <v>1</v>
      </c>
      <c r="L935" s="8">
        <f>INDEX(products!E:E, MATCH($D:$D, products!$A:$A,0))</f>
        <v>8.9499999999999993</v>
      </c>
      <c r="M935" s="8">
        <f t="shared" si="28"/>
        <v>26.849999999999998</v>
      </c>
      <c r="N935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935" t="str">
        <f t="shared" si="29"/>
        <v>Dark</v>
      </c>
    </row>
    <row r="936" spans="1:15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INDEX(Table1[Customer Name], MATCH(OrdersData[[#This Row],[Customer ID]], Table1[Customer ID],0))</f>
        <v>Read Cutts</v>
      </c>
      <c r="G936" s="2" t="str">
        <f>IF(INDEX(Table1[Email], MATCH(OrdersData[[#This Row],[Customer ID]], Table1[Customer ID],0))=0,"",INDEX(Table1[Email], MATCH(OrdersData[[#This Row],[Customer ID]], Table1[Customer ID],0)))</f>
        <v>rcuttspy@techcrunch.com</v>
      </c>
      <c r="H936" s="2" t="str">
        <f>INDEX(Table1[Country], MATCH(OrdersData[[#This Row],[Customer ID]], Table1[Customer ID],0))</f>
        <v>United States</v>
      </c>
      <c r="I936" t="str">
        <f>INDEX(products!B:B, MATCH($D:$D, products!$A:$A,0))</f>
        <v>Rob</v>
      </c>
      <c r="J936" t="str">
        <f>INDEX(products!C:C, MATCH($D:$D, products!$A:$A,0))</f>
        <v>M</v>
      </c>
      <c r="K936" s="6">
        <f>INDEX(products!D:D, MATCH($D:$D, products!$A:$A,0))</f>
        <v>2.5</v>
      </c>
      <c r="L936" s="8">
        <f>INDEX(products!E:E, MATCH($D:$D, products!$A:$A,0))</f>
        <v>22.884999999999998</v>
      </c>
      <c r="M936" s="8">
        <f t="shared" si="28"/>
        <v>114.42499999999998</v>
      </c>
      <c r="N936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936" t="str">
        <f t="shared" si="29"/>
        <v>Medium</v>
      </c>
    </row>
    <row r="937" spans="1:15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INDEX(Table1[Customer Name], MATCH(OrdersData[[#This Row],[Customer ID]], Table1[Customer ID],0))</f>
        <v>Michale Delves</v>
      </c>
      <c r="G937" s="2" t="str">
        <f>IF(INDEX(Table1[Email], MATCH(OrdersData[[#This Row],[Customer ID]], Table1[Customer ID],0))=0,"",INDEX(Table1[Email], MATCH(OrdersData[[#This Row],[Customer ID]], Table1[Customer ID],0)))</f>
        <v>mdelvespz@nature.com</v>
      </c>
      <c r="H937" s="2" t="str">
        <f>INDEX(Table1[Country], MATCH(OrdersData[[#This Row],[Customer ID]], Table1[Customer ID],0))</f>
        <v>United States</v>
      </c>
      <c r="I937" t="str">
        <f>INDEX(products!B:B, MATCH($D:$D, products!$A:$A,0))</f>
        <v>Ara</v>
      </c>
      <c r="J937" t="str">
        <f>INDEX(products!C:C, MATCH($D:$D, products!$A:$A,0))</f>
        <v>M</v>
      </c>
      <c r="K937" s="6">
        <f>INDEX(products!D:D, MATCH($D:$D, products!$A:$A,0))</f>
        <v>2.5</v>
      </c>
      <c r="L937" s="8">
        <f>INDEX(products!E:E, MATCH($D:$D, products!$A:$A,0))</f>
        <v>25.874999999999996</v>
      </c>
      <c r="M937" s="8">
        <f t="shared" si="28"/>
        <v>155.24999999999997</v>
      </c>
      <c r="N937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37" t="str">
        <f t="shared" si="29"/>
        <v>Medium</v>
      </c>
    </row>
    <row r="938" spans="1:15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INDEX(Table1[Customer Name], MATCH(OrdersData[[#This Row],[Customer ID]], Table1[Customer ID],0))</f>
        <v>Devland Gritton</v>
      </c>
      <c r="G938" s="2" t="str">
        <f>IF(INDEX(Table1[Email], MATCH(OrdersData[[#This Row],[Customer ID]], Table1[Customer ID],0))=0,"",INDEX(Table1[Email], MATCH(OrdersData[[#This Row],[Customer ID]], Table1[Customer ID],0)))</f>
        <v>dgrittonq0@nydailynews.com</v>
      </c>
      <c r="H938" s="2" t="str">
        <f>INDEX(Table1[Country], MATCH(OrdersData[[#This Row],[Customer ID]], Table1[Customer ID],0))</f>
        <v>United States</v>
      </c>
      <c r="I938" t="str">
        <f>INDEX(products!B:B, MATCH($D:$D, products!$A:$A,0))</f>
        <v>Lib</v>
      </c>
      <c r="J938" t="str">
        <f>INDEX(products!C:C, MATCH($D:$D, products!$A:$A,0))</f>
        <v>D</v>
      </c>
      <c r="K938" s="6">
        <f>INDEX(products!D:D, MATCH($D:$D, products!$A:$A,0))</f>
        <v>0.5</v>
      </c>
      <c r="L938" s="8">
        <f>INDEX(products!E:E, MATCH($D:$D, products!$A:$A,0))</f>
        <v>7.77</v>
      </c>
      <c r="M938" s="8">
        <f t="shared" si="28"/>
        <v>23.31</v>
      </c>
      <c r="N938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938" t="str">
        <f t="shared" si="29"/>
        <v>Dark</v>
      </c>
    </row>
    <row r="939" spans="1:15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INDEX(Table1[Customer Name], MATCH(OrdersData[[#This Row],[Customer ID]], Table1[Customer ID],0))</f>
        <v>Devland Gritton</v>
      </c>
      <c r="G939" s="2" t="str">
        <f>IF(INDEX(Table1[Email], MATCH(OrdersData[[#This Row],[Customer ID]], Table1[Customer ID],0))=0,"",INDEX(Table1[Email], MATCH(OrdersData[[#This Row],[Customer ID]], Table1[Customer ID],0)))</f>
        <v>dgrittonq0@nydailynews.com</v>
      </c>
      <c r="H939" s="2" t="str">
        <f>INDEX(Table1[Country], MATCH(OrdersData[[#This Row],[Customer ID]], Table1[Customer ID],0))</f>
        <v>United States</v>
      </c>
      <c r="I939" t="str">
        <f>INDEX(products!B:B, MATCH($D:$D, products!$A:$A,0))</f>
        <v>Rob</v>
      </c>
      <c r="J939" t="str">
        <f>INDEX(products!C:C, MATCH($D:$D, products!$A:$A,0))</f>
        <v>M</v>
      </c>
      <c r="K939" s="6">
        <f>INDEX(products!D:D, MATCH($D:$D, products!$A:$A,0))</f>
        <v>2.5</v>
      </c>
      <c r="L939" s="8">
        <f>INDEX(products!E:E, MATCH($D:$D, products!$A:$A,0))</f>
        <v>22.884999999999998</v>
      </c>
      <c r="M939" s="8">
        <f t="shared" si="28"/>
        <v>91.539999999999992</v>
      </c>
      <c r="N939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939" t="str">
        <f t="shared" si="29"/>
        <v>Medium</v>
      </c>
    </row>
    <row r="940" spans="1:15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INDEX(Table1[Customer Name], MATCH(OrdersData[[#This Row],[Customer ID]], Table1[Customer ID],0))</f>
        <v>Dell Gut</v>
      </c>
      <c r="G940" s="2" t="str">
        <f>IF(INDEX(Table1[Email], MATCH(OrdersData[[#This Row],[Customer ID]], Table1[Customer ID],0))=0,"",INDEX(Table1[Email], MATCH(OrdersData[[#This Row],[Customer ID]], Table1[Customer ID],0)))</f>
        <v>dgutq2@umich.edu</v>
      </c>
      <c r="H940" s="2" t="str">
        <f>INDEX(Table1[Country], MATCH(OrdersData[[#This Row],[Customer ID]], Table1[Customer ID],0))</f>
        <v>United States</v>
      </c>
      <c r="I940" t="str">
        <f>INDEX(products!B:B, MATCH($D:$D, products!$A:$A,0))</f>
        <v>Exc</v>
      </c>
      <c r="J940" t="str">
        <f>INDEX(products!C:C, MATCH($D:$D, products!$A:$A,0))</f>
        <v>L</v>
      </c>
      <c r="K940" s="6">
        <f>INDEX(products!D:D, MATCH($D:$D, products!$A:$A,0))</f>
        <v>1</v>
      </c>
      <c r="L940" s="8">
        <f>INDEX(products!E:E, MATCH($D:$D, products!$A:$A,0))</f>
        <v>14.85</v>
      </c>
      <c r="M940" s="8">
        <f t="shared" si="28"/>
        <v>74.25</v>
      </c>
      <c r="N940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940" t="str">
        <f t="shared" si="29"/>
        <v>Light</v>
      </c>
    </row>
    <row r="941" spans="1:15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INDEX(Table1[Customer Name], MATCH(OrdersData[[#This Row],[Customer ID]], Table1[Customer ID],0))</f>
        <v>Willy Pummery</v>
      </c>
      <c r="G941" s="2" t="str">
        <f>IF(INDEX(Table1[Email], MATCH(OrdersData[[#This Row],[Customer ID]], Table1[Customer ID],0))=0,"",INDEX(Table1[Email], MATCH(OrdersData[[#This Row],[Customer ID]], Table1[Customer ID],0)))</f>
        <v>wpummeryq3@topsy.com</v>
      </c>
      <c r="H941" s="2" t="str">
        <f>INDEX(Table1[Country], MATCH(OrdersData[[#This Row],[Customer ID]], Table1[Customer ID],0))</f>
        <v>United States</v>
      </c>
      <c r="I941" t="str">
        <f>INDEX(products!B:B, MATCH($D:$D, products!$A:$A,0))</f>
        <v>Lib</v>
      </c>
      <c r="J941" t="str">
        <f>INDEX(products!C:C, MATCH($D:$D, products!$A:$A,0))</f>
        <v>L</v>
      </c>
      <c r="K941" s="6">
        <f>INDEX(products!D:D, MATCH($D:$D, products!$A:$A,0))</f>
        <v>0.2</v>
      </c>
      <c r="L941" s="8">
        <f>INDEX(products!E:E, MATCH($D:$D, products!$A:$A,0))</f>
        <v>4.7549999999999999</v>
      </c>
      <c r="M941" s="8">
        <f t="shared" si="28"/>
        <v>28.53</v>
      </c>
      <c r="N941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941" t="str">
        <f t="shared" si="29"/>
        <v>Light</v>
      </c>
    </row>
    <row r="942" spans="1:15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INDEX(Table1[Customer Name], MATCH(OrdersData[[#This Row],[Customer ID]], Table1[Customer ID],0))</f>
        <v>Geoffrey Siuda</v>
      </c>
      <c r="G942" s="2" t="str">
        <f>IF(INDEX(Table1[Email], MATCH(OrdersData[[#This Row],[Customer ID]], Table1[Customer ID],0))=0,"",INDEX(Table1[Email], MATCH(OrdersData[[#This Row],[Customer ID]], Table1[Customer ID],0)))</f>
        <v>gsiudaq4@nytimes.com</v>
      </c>
      <c r="H942" s="2" t="str">
        <f>INDEX(Table1[Country], MATCH(OrdersData[[#This Row],[Customer ID]], Table1[Customer ID],0))</f>
        <v>United States</v>
      </c>
      <c r="I942" t="str">
        <f>INDEX(products!B:B, MATCH($D:$D, products!$A:$A,0))</f>
        <v>Rob</v>
      </c>
      <c r="J942" t="str">
        <f>INDEX(products!C:C, MATCH($D:$D, products!$A:$A,0))</f>
        <v>L</v>
      </c>
      <c r="K942" s="6">
        <f>INDEX(products!D:D, MATCH($D:$D, products!$A:$A,0))</f>
        <v>0.5</v>
      </c>
      <c r="L942" s="8">
        <f>INDEX(products!E:E, MATCH($D:$D, products!$A:$A,0))</f>
        <v>7.169999999999999</v>
      </c>
      <c r="M942" s="8">
        <f t="shared" si="28"/>
        <v>14.339999999999998</v>
      </c>
      <c r="N942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942" t="str">
        <f t="shared" si="29"/>
        <v>Light</v>
      </c>
    </row>
    <row r="943" spans="1:15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INDEX(Table1[Customer Name], MATCH(OrdersData[[#This Row],[Customer ID]], Table1[Customer ID],0))</f>
        <v>Henderson Crowne</v>
      </c>
      <c r="G943" s="2" t="str">
        <f>IF(INDEX(Table1[Email], MATCH(OrdersData[[#This Row],[Customer ID]], Table1[Customer ID],0))=0,"",INDEX(Table1[Email], MATCH(OrdersData[[#This Row],[Customer ID]], Table1[Customer ID],0)))</f>
        <v>hcrowneq5@wufoo.com</v>
      </c>
      <c r="H943" s="2" t="str">
        <f>INDEX(Table1[Country], MATCH(OrdersData[[#This Row],[Customer ID]], Table1[Customer ID],0))</f>
        <v>Ireland</v>
      </c>
      <c r="I943" t="str">
        <f>INDEX(products!B:B, MATCH($D:$D, products!$A:$A,0))</f>
        <v>Ara</v>
      </c>
      <c r="J943" t="str">
        <f>INDEX(products!C:C, MATCH($D:$D, products!$A:$A,0))</f>
        <v>L</v>
      </c>
      <c r="K943" s="6">
        <f>INDEX(products!D:D, MATCH($D:$D, products!$A:$A,0))</f>
        <v>0.5</v>
      </c>
      <c r="L943" s="8">
        <f>INDEX(products!E:E, MATCH($D:$D, products!$A:$A,0))</f>
        <v>7.77</v>
      </c>
      <c r="M943" s="8">
        <f t="shared" si="28"/>
        <v>15.54</v>
      </c>
      <c r="N943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43" t="str">
        <f t="shared" si="29"/>
        <v>Light</v>
      </c>
    </row>
    <row r="944" spans="1:15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INDEX(Table1[Customer Name], MATCH(OrdersData[[#This Row],[Customer ID]], Table1[Customer ID],0))</f>
        <v>Vernor Pawsey</v>
      </c>
      <c r="G944" s="2" t="str">
        <f>IF(INDEX(Table1[Email], MATCH(OrdersData[[#This Row],[Customer ID]], Table1[Customer ID],0))=0,"",INDEX(Table1[Email], MATCH(OrdersData[[#This Row],[Customer ID]], Table1[Customer ID],0)))</f>
        <v>vpawseyq6@tiny.cc</v>
      </c>
      <c r="H944" s="2" t="str">
        <f>INDEX(Table1[Country], MATCH(OrdersData[[#This Row],[Customer ID]], Table1[Customer ID],0))</f>
        <v>United States</v>
      </c>
      <c r="I944" t="str">
        <f>INDEX(products!B:B, MATCH($D:$D, products!$A:$A,0))</f>
        <v>Rob</v>
      </c>
      <c r="J944" t="str">
        <f>INDEX(products!C:C, MATCH($D:$D, products!$A:$A,0))</f>
        <v>L</v>
      </c>
      <c r="K944" s="6">
        <f>INDEX(products!D:D, MATCH($D:$D, products!$A:$A,0))</f>
        <v>1</v>
      </c>
      <c r="L944" s="8">
        <f>INDEX(products!E:E, MATCH($D:$D, products!$A:$A,0))</f>
        <v>11.95</v>
      </c>
      <c r="M944" s="8">
        <f t="shared" si="28"/>
        <v>35.849999999999994</v>
      </c>
      <c r="N944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944" t="str">
        <f t="shared" si="29"/>
        <v>Light</v>
      </c>
    </row>
    <row r="945" spans="1:15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INDEX(Table1[Customer Name], MATCH(OrdersData[[#This Row],[Customer ID]], Table1[Customer ID],0))</f>
        <v>Augustin Waterhouse</v>
      </c>
      <c r="G945" s="2" t="str">
        <f>IF(INDEX(Table1[Email], MATCH(OrdersData[[#This Row],[Customer ID]], Table1[Customer ID],0))=0,"",INDEX(Table1[Email], MATCH(OrdersData[[#This Row],[Customer ID]], Table1[Customer ID],0)))</f>
        <v>awaterhouseq7@istockphoto.com</v>
      </c>
      <c r="H945" s="2" t="str">
        <f>INDEX(Table1[Country], MATCH(OrdersData[[#This Row],[Customer ID]], Table1[Customer ID],0))</f>
        <v>United States</v>
      </c>
      <c r="I945" t="str">
        <f>INDEX(products!B:B, MATCH($D:$D, products!$A:$A,0))</f>
        <v>Ara</v>
      </c>
      <c r="J945" t="str">
        <f>INDEX(products!C:C, MATCH($D:$D, products!$A:$A,0))</f>
        <v>L</v>
      </c>
      <c r="K945" s="6">
        <f>INDEX(products!D:D, MATCH($D:$D, products!$A:$A,0))</f>
        <v>0.5</v>
      </c>
      <c r="L945" s="8">
        <f>INDEX(products!E:E, MATCH($D:$D, products!$A:$A,0))</f>
        <v>7.77</v>
      </c>
      <c r="M945" s="8">
        <f t="shared" si="28"/>
        <v>46.62</v>
      </c>
      <c r="N945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45" t="str">
        <f t="shared" si="29"/>
        <v>Light</v>
      </c>
    </row>
    <row r="946" spans="1:15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INDEX(Table1[Customer Name], MATCH(OrdersData[[#This Row],[Customer ID]], Table1[Customer ID],0))</f>
        <v>Fanchon Haughian</v>
      </c>
      <c r="G946" s="2" t="str">
        <f>IF(INDEX(Table1[Email], MATCH(OrdersData[[#This Row],[Customer ID]], Table1[Customer ID],0))=0,"",INDEX(Table1[Email], MATCH(OrdersData[[#This Row],[Customer ID]], Table1[Customer ID],0)))</f>
        <v>fhaughianq8@1688.com</v>
      </c>
      <c r="H946" s="2" t="str">
        <f>INDEX(Table1[Country], MATCH(OrdersData[[#This Row],[Customer ID]], Table1[Customer ID],0))</f>
        <v>United States</v>
      </c>
      <c r="I946" t="str">
        <f>INDEX(products!B:B, MATCH($D:$D, products!$A:$A,0))</f>
        <v>Rob</v>
      </c>
      <c r="J946" t="str">
        <f>INDEX(products!C:C, MATCH($D:$D, products!$A:$A,0))</f>
        <v>L</v>
      </c>
      <c r="K946" s="6">
        <f>INDEX(products!D:D, MATCH($D:$D, products!$A:$A,0))</f>
        <v>0.5</v>
      </c>
      <c r="L946" s="8">
        <f>INDEX(products!E:E, MATCH($D:$D, products!$A:$A,0))</f>
        <v>7.169999999999999</v>
      </c>
      <c r="M946" s="8">
        <f t="shared" si="28"/>
        <v>35.849999999999994</v>
      </c>
      <c r="N946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946" t="str">
        <f t="shared" si="29"/>
        <v>Light</v>
      </c>
    </row>
    <row r="947" spans="1:15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INDEX(Table1[Customer Name], MATCH(OrdersData[[#This Row],[Customer ID]], Table1[Customer ID],0))</f>
        <v>Jaimie Hatz</v>
      </c>
      <c r="G947" s="2" t="str">
        <f>IF(INDEX(Table1[Email], MATCH(OrdersData[[#This Row],[Customer ID]], Table1[Customer ID],0))=0,"",INDEX(Table1[Email], MATCH(OrdersData[[#This Row],[Customer ID]], Table1[Customer ID],0)))</f>
        <v/>
      </c>
      <c r="H947" s="2" t="str">
        <f>INDEX(Table1[Country], MATCH(OrdersData[[#This Row],[Customer ID]], Table1[Customer ID],0))</f>
        <v>United States</v>
      </c>
      <c r="I947" t="str">
        <f>INDEX(products!B:B, MATCH($D:$D, products!$A:$A,0))</f>
        <v>Lib</v>
      </c>
      <c r="J947" t="str">
        <f>INDEX(products!C:C, MATCH($D:$D, products!$A:$A,0))</f>
        <v>D</v>
      </c>
      <c r="K947" s="6">
        <f>INDEX(products!D:D, MATCH($D:$D, products!$A:$A,0))</f>
        <v>2.5</v>
      </c>
      <c r="L947" s="8">
        <f>INDEX(products!E:E, MATCH($D:$D, products!$A:$A,0))</f>
        <v>29.784999999999997</v>
      </c>
      <c r="M947" s="8">
        <f t="shared" si="28"/>
        <v>119.13999999999999</v>
      </c>
      <c r="N947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947" t="str">
        <f t="shared" si="29"/>
        <v>Dark</v>
      </c>
    </row>
    <row r="948" spans="1:15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INDEX(Table1[Customer Name], MATCH(OrdersData[[#This Row],[Customer ID]], Table1[Customer ID],0))</f>
        <v>Edeline Edney</v>
      </c>
      <c r="G948" s="2" t="str">
        <f>IF(INDEX(Table1[Email], MATCH(OrdersData[[#This Row],[Customer ID]], Table1[Customer ID],0))=0,"",INDEX(Table1[Email], MATCH(OrdersData[[#This Row],[Customer ID]], Table1[Customer ID],0)))</f>
        <v/>
      </c>
      <c r="H948" s="2" t="str">
        <f>INDEX(Table1[Country], MATCH(OrdersData[[#This Row],[Customer ID]], Table1[Customer ID],0))</f>
        <v>United States</v>
      </c>
      <c r="I948" t="str">
        <f>INDEX(products!B:B, MATCH($D:$D, products!$A:$A,0))</f>
        <v>Lib</v>
      </c>
      <c r="J948" t="str">
        <f>INDEX(products!C:C, MATCH($D:$D, products!$A:$A,0))</f>
        <v>D</v>
      </c>
      <c r="K948" s="6">
        <f>INDEX(products!D:D, MATCH($D:$D, products!$A:$A,0))</f>
        <v>0.5</v>
      </c>
      <c r="L948" s="8">
        <f>INDEX(products!E:E, MATCH($D:$D, products!$A:$A,0))</f>
        <v>7.77</v>
      </c>
      <c r="M948" s="8">
        <f t="shared" si="28"/>
        <v>23.31</v>
      </c>
      <c r="N948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948" t="str">
        <f t="shared" si="29"/>
        <v>Dark</v>
      </c>
    </row>
    <row r="949" spans="1:15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INDEX(Table1[Customer Name], MATCH(OrdersData[[#This Row],[Customer ID]], Table1[Customer ID],0))</f>
        <v>Rickie Faltin</v>
      </c>
      <c r="G949" s="2" t="str">
        <f>IF(INDEX(Table1[Email], MATCH(OrdersData[[#This Row],[Customer ID]], Table1[Customer ID],0))=0,"",INDEX(Table1[Email], MATCH(OrdersData[[#This Row],[Customer ID]], Table1[Customer ID],0)))</f>
        <v>rfaltinqb@topsy.com</v>
      </c>
      <c r="H949" s="2" t="str">
        <f>INDEX(Table1[Country], MATCH(OrdersData[[#This Row],[Customer ID]], Table1[Customer ID],0))</f>
        <v>Ireland</v>
      </c>
      <c r="I949" t="str">
        <f>INDEX(products!B:B, MATCH($D:$D, products!$A:$A,0))</f>
        <v>Ara</v>
      </c>
      <c r="J949" t="str">
        <f>INDEX(products!C:C, MATCH($D:$D, products!$A:$A,0))</f>
        <v>M</v>
      </c>
      <c r="K949" s="6">
        <f>INDEX(products!D:D, MATCH($D:$D, products!$A:$A,0))</f>
        <v>1</v>
      </c>
      <c r="L949" s="8">
        <f>INDEX(products!E:E, MATCH($D:$D, products!$A:$A,0))</f>
        <v>11.25</v>
      </c>
      <c r="M949" s="8">
        <f t="shared" si="28"/>
        <v>11.25</v>
      </c>
      <c r="N949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49" t="str">
        <f t="shared" si="29"/>
        <v>Medium</v>
      </c>
    </row>
    <row r="950" spans="1:15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INDEX(Table1[Customer Name], MATCH(OrdersData[[#This Row],[Customer ID]], Table1[Customer ID],0))</f>
        <v>Gnni Cheeke</v>
      </c>
      <c r="G950" s="2" t="str">
        <f>IF(INDEX(Table1[Email], MATCH(OrdersData[[#This Row],[Customer ID]], Table1[Customer ID],0))=0,"",INDEX(Table1[Email], MATCH(OrdersData[[#This Row],[Customer ID]], Table1[Customer ID],0)))</f>
        <v>gcheekeqc@sitemeter.com</v>
      </c>
      <c r="H950" s="2" t="str">
        <f>INDEX(Table1[Country], MATCH(OrdersData[[#This Row],[Customer ID]], Table1[Customer ID],0))</f>
        <v>United Kingdom</v>
      </c>
      <c r="I950" t="str">
        <f>INDEX(products!B:B, MATCH($D:$D, products!$A:$A,0))</f>
        <v>Exc</v>
      </c>
      <c r="J950" t="str">
        <f>INDEX(products!C:C, MATCH($D:$D, products!$A:$A,0))</f>
        <v>D</v>
      </c>
      <c r="K950" s="6">
        <f>INDEX(products!D:D, MATCH($D:$D, products!$A:$A,0))</f>
        <v>2.5</v>
      </c>
      <c r="L950" s="8">
        <f>INDEX(products!E:E, MATCH($D:$D, products!$A:$A,0))</f>
        <v>27.945</v>
      </c>
      <c r="M950" s="8">
        <f t="shared" si="28"/>
        <v>83.835000000000008</v>
      </c>
      <c r="N950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950" t="str">
        <f t="shared" si="29"/>
        <v>Dark</v>
      </c>
    </row>
    <row r="951" spans="1:15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INDEX(Table1[Customer Name], MATCH(OrdersData[[#This Row],[Customer ID]], Table1[Customer ID],0))</f>
        <v>Gwenni Ratt</v>
      </c>
      <c r="G951" s="2" t="str">
        <f>IF(INDEX(Table1[Email], MATCH(OrdersData[[#This Row],[Customer ID]], Table1[Customer ID],0))=0,"",INDEX(Table1[Email], MATCH(OrdersData[[#This Row],[Customer ID]], Table1[Customer ID],0)))</f>
        <v>grattqd@phpbb.com</v>
      </c>
      <c r="H951" s="2" t="str">
        <f>INDEX(Table1[Country], MATCH(OrdersData[[#This Row],[Customer ID]], Table1[Customer ID],0))</f>
        <v>Ireland</v>
      </c>
      <c r="I951" t="str">
        <f>INDEX(products!B:B, MATCH($D:$D, products!$A:$A,0))</f>
        <v>Rob</v>
      </c>
      <c r="J951" t="str">
        <f>INDEX(products!C:C, MATCH($D:$D, products!$A:$A,0))</f>
        <v>L</v>
      </c>
      <c r="K951" s="6">
        <f>INDEX(products!D:D, MATCH($D:$D, products!$A:$A,0))</f>
        <v>2.5</v>
      </c>
      <c r="L951" s="8">
        <f>INDEX(products!E:E, MATCH($D:$D, products!$A:$A,0))</f>
        <v>27.484999999999996</v>
      </c>
      <c r="M951" s="8">
        <f t="shared" si="28"/>
        <v>109.93999999999998</v>
      </c>
      <c r="N951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951" t="str">
        <f t="shared" si="29"/>
        <v>Light</v>
      </c>
    </row>
    <row r="952" spans="1:15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INDEX(Table1[Customer Name], MATCH(OrdersData[[#This Row],[Customer ID]], Table1[Customer ID],0))</f>
        <v>Johnath Fairebrother</v>
      </c>
      <c r="G952" s="2" t="str">
        <f>IF(INDEX(Table1[Email], MATCH(OrdersData[[#This Row],[Customer ID]], Table1[Customer ID],0))=0,"",INDEX(Table1[Email], MATCH(OrdersData[[#This Row],[Customer ID]], Table1[Customer ID],0)))</f>
        <v/>
      </c>
      <c r="H952" s="2" t="str">
        <f>INDEX(Table1[Country], MATCH(OrdersData[[#This Row],[Customer ID]], Table1[Customer ID],0))</f>
        <v>United States</v>
      </c>
      <c r="I952" t="str">
        <f>INDEX(products!B:B, MATCH($D:$D, products!$A:$A,0))</f>
        <v>Rob</v>
      </c>
      <c r="J952" t="str">
        <f>INDEX(products!C:C, MATCH($D:$D, products!$A:$A,0))</f>
        <v>L</v>
      </c>
      <c r="K952" s="6">
        <f>INDEX(products!D:D, MATCH($D:$D, products!$A:$A,0))</f>
        <v>0.2</v>
      </c>
      <c r="L952" s="8">
        <f>INDEX(products!E:E, MATCH($D:$D, products!$A:$A,0))</f>
        <v>3.5849999999999995</v>
      </c>
      <c r="M952" s="8">
        <f t="shared" si="28"/>
        <v>14.339999999999998</v>
      </c>
      <c r="N952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952" t="str">
        <f t="shared" si="29"/>
        <v>Light</v>
      </c>
    </row>
    <row r="953" spans="1:15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INDEX(Table1[Customer Name], MATCH(OrdersData[[#This Row],[Customer ID]], Table1[Customer ID],0))</f>
        <v>Ingamar Eberlein</v>
      </c>
      <c r="G953" s="2" t="str">
        <f>IF(INDEX(Table1[Email], MATCH(OrdersData[[#This Row],[Customer ID]], Table1[Customer ID],0))=0,"",INDEX(Table1[Email], MATCH(OrdersData[[#This Row],[Customer ID]], Table1[Customer ID],0)))</f>
        <v>ieberleinqf@hc360.com</v>
      </c>
      <c r="H953" s="2" t="str">
        <f>INDEX(Table1[Country], MATCH(OrdersData[[#This Row],[Customer ID]], Table1[Customer ID],0))</f>
        <v>United States</v>
      </c>
      <c r="I953" t="str">
        <f>INDEX(products!B:B, MATCH($D:$D, products!$A:$A,0))</f>
        <v>Rob</v>
      </c>
      <c r="J953" t="str">
        <f>INDEX(products!C:C, MATCH($D:$D, products!$A:$A,0))</f>
        <v>L</v>
      </c>
      <c r="K953" s="6">
        <f>INDEX(products!D:D, MATCH($D:$D, products!$A:$A,0))</f>
        <v>0.2</v>
      </c>
      <c r="L953" s="8">
        <f>INDEX(products!E:E, MATCH($D:$D, products!$A:$A,0))</f>
        <v>3.5849999999999995</v>
      </c>
      <c r="M953" s="8">
        <f t="shared" si="28"/>
        <v>21.509999999999998</v>
      </c>
      <c r="N953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953" t="str">
        <f t="shared" si="29"/>
        <v>Light</v>
      </c>
    </row>
    <row r="954" spans="1:15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INDEX(Table1[Customer Name], MATCH(OrdersData[[#This Row],[Customer ID]], Table1[Customer ID],0))</f>
        <v>Jilly Dreng</v>
      </c>
      <c r="G954" s="2" t="str">
        <f>IF(INDEX(Table1[Email], MATCH(OrdersData[[#This Row],[Customer ID]], Table1[Customer ID],0))=0,"",INDEX(Table1[Email], MATCH(OrdersData[[#This Row],[Customer ID]], Table1[Customer ID],0)))</f>
        <v>jdrengqg@uiuc.edu</v>
      </c>
      <c r="H954" s="2" t="str">
        <f>INDEX(Table1[Country], MATCH(OrdersData[[#This Row],[Customer ID]], Table1[Customer ID],0))</f>
        <v>Ireland</v>
      </c>
      <c r="I954" t="str">
        <f>INDEX(products!B:B, MATCH($D:$D, products!$A:$A,0))</f>
        <v>Ara</v>
      </c>
      <c r="J954" t="str">
        <f>INDEX(products!C:C, MATCH($D:$D, products!$A:$A,0))</f>
        <v>M</v>
      </c>
      <c r="K954" s="6">
        <f>INDEX(products!D:D, MATCH($D:$D, products!$A:$A,0))</f>
        <v>1</v>
      </c>
      <c r="L954" s="8">
        <f>INDEX(products!E:E, MATCH($D:$D, products!$A:$A,0))</f>
        <v>11.25</v>
      </c>
      <c r="M954" s="8">
        <f t="shared" si="28"/>
        <v>22.5</v>
      </c>
      <c r="N954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54" t="str">
        <f t="shared" si="29"/>
        <v>Medium</v>
      </c>
    </row>
    <row r="955" spans="1:15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INDEX(Table1[Customer Name], MATCH(OrdersData[[#This Row],[Customer ID]], Table1[Customer ID],0))</f>
        <v>Brenn Dundredge</v>
      </c>
      <c r="G955" s="2" t="str">
        <f>IF(INDEX(Table1[Email], MATCH(OrdersData[[#This Row],[Customer ID]], Table1[Customer ID],0))=0,"",INDEX(Table1[Email], MATCH(OrdersData[[#This Row],[Customer ID]], Table1[Customer ID],0)))</f>
        <v/>
      </c>
      <c r="H955" s="2" t="str">
        <f>INDEX(Table1[Country], MATCH(OrdersData[[#This Row],[Customer ID]], Table1[Customer ID],0))</f>
        <v>United States</v>
      </c>
      <c r="I955" t="str">
        <f>INDEX(products!B:B, MATCH($D:$D, products!$A:$A,0))</f>
        <v>Ara</v>
      </c>
      <c r="J955" t="str">
        <f>INDEX(products!C:C, MATCH($D:$D, products!$A:$A,0))</f>
        <v>L</v>
      </c>
      <c r="K955" s="6">
        <f>INDEX(products!D:D, MATCH($D:$D, products!$A:$A,0))</f>
        <v>0.2</v>
      </c>
      <c r="L955" s="8">
        <f>INDEX(products!E:E, MATCH($D:$D, products!$A:$A,0))</f>
        <v>3.8849999999999998</v>
      </c>
      <c r="M955" s="8">
        <f t="shared" si="28"/>
        <v>3.8849999999999998</v>
      </c>
      <c r="N955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55" t="str">
        <f t="shared" si="29"/>
        <v>Light</v>
      </c>
    </row>
    <row r="956" spans="1:15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INDEX(Table1[Customer Name], MATCH(OrdersData[[#This Row],[Customer ID]], Table1[Customer ID],0))</f>
        <v>Brenn Dundredge</v>
      </c>
      <c r="G956" s="2" t="str">
        <f>IF(INDEX(Table1[Email], MATCH(OrdersData[[#This Row],[Customer ID]], Table1[Customer ID],0))=0,"",INDEX(Table1[Email], MATCH(OrdersData[[#This Row],[Customer ID]], Table1[Customer ID],0)))</f>
        <v/>
      </c>
      <c r="H956" s="2" t="str">
        <f>INDEX(Table1[Country], MATCH(OrdersData[[#This Row],[Customer ID]], Table1[Customer ID],0))</f>
        <v>United States</v>
      </c>
      <c r="I956" t="str">
        <f>INDEX(products!B:B, MATCH($D:$D, products!$A:$A,0))</f>
        <v>Exc</v>
      </c>
      <c r="J956" t="str">
        <f>INDEX(products!C:C, MATCH($D:$D, products!$A:$A,0))</f>
        <v>D</v>
      </c>
      <c r="K956" s="6">
        <f>INDEX(products!D:D, MATCH($D:$D, products!$A:$A,0))</f>
        <v>2.5</v>
      </c>
      <c r="L956" s="8">
        <f>INDEX(products!E:E, MATCH($D:$D, products!$A:$A,0))</f>
        <v>27.945</v>
      </c>
      <c r="M956" s="8">
        <f t="shared" si="28"/>
        <v>27.945</v>
      </c>
      <c r="N956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956" t="str">
        <f t="shared" si="29"/>
        <v>Dark</v>
      </c>
    </row>
    <row r="957" spans="1:15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INDEX(Table1[Customer Name], MATCH(OrdersData[[#This Row],[Customer ID]], Table1[Customer ID],0))</f>
        <v>Brenn Dundredge</v>
      </c>
      <c r="G957" s="2" t="str">
        <f>IF(INDEX(Table1[Email], MATCH(OrdersData[[#This Row],[Customer ID]], Table1[Customer ID],0))=0,"",INDEX(Table1[Email], MATCH(OrdersData[[#This Row],[Customer ID]], Table1[Customer ID],0)))</f>
        <v/>
      </c>
      <c r="H957" s="2" t="str">
        <f>INDEX(Table1[Country], MATCH(OrdersData[[#This Row],[Customer ID]], Table1[Customer ID],0))</f>
        <v>United States</v>
      </c>
      <c r="I957" t="str">
        <f>INDEX(products!B:B, MATCH($D:$D, products!$A:$A,0))</f>
        <v>Exc</v>
      </c>
      <c r="J957" t="str">
        <f>INDEX(products!C:C, MATCH($D:$D, products!$A:$A,0))</f>
        <v>L</v>
      </c>
      <c r="K957" s="6">
        <f>INDEX(products!D:D, MATCH($D:$D, products!$A:$A,0))</f>
        <v>2.5</v>
      </c>
      <c r="L957" s="8">
        <f>INDEX(products!E:E, MATCH($D:$D, products!$A:$A,0))</f>
        <v>34.154999999999994</v>
      </c>
      <c r="M957" s="8">
        <f t="shared" si="28"/>
        <v>170.77499999999998</v>
      </c>
      <c r="N957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957" t="str">
        <f t="shared" si="29"/>
        <v>Light</v>
      </c>
    </row>
    <row r="958" spans="1:15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INDEX(Table1[Customer Name], MATCH(OrdersData[[#This Row],[Customer ID]], Table1[Customer ID],0))</f>
        <v>Brenn Dundredge</v>
      </c>
      <c r="G958" s="2" t="str">
        <f>IF(INDEX(Table1[Email], MATCH(OrdersData[[#This Row],[Customer ID]], Table1[Customer ID],0))=0,"",INDEX(Table1[Email], MATCH(OrdersData[[#This Row],[Customer ID]], Table1[Customer ID],0)))</f>
        <v/>
      </c>
      <c r="H958" s="2" t="str">
        <f>INDEX(Table1[Country], MATCH(OrdersData[[#This Row],[Customer ID]], Table1[Customer ID],0))</f>
        <v>United States</v>
      </c>
      <c r="I958" t="str">
        <f>INDEX(products!B:B, MATCH($D:$D, products!$A:$A,0))</f>
        <v>Rob</v>
      </c>
      <c r="J958" t="str">
        <f>INDEX(products!C:C, MATCH($D:$D, products!$A:$A,0))</f>
        <v>L</v>
      </c>
      <c r="K958" s="6">
        <f>INDEX(products!D:D, MATCH($D:$D, products!$A:$A,0))</f>
        <v>2.5</v>
      </c>
      <c r="L958" s="8">
        <f>INDEX(products!E:E, MATCH($D:$D, products!$A:$A,0))</f>
        <v>27.484999999999996</v>
      </c>
      <c r="M958" s="8">
        <f t="shared" si="28"/>
        <v>54.969999999999992</v>
      </c>
      <c r="N958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958" t="str">
        <f t="shared" si="29"/>
        <v>Light</v>
      </c>
    </row>
    <row r="959" spans="1:15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INDEX(Table1[Customer Name], MATCH(OrdersData[[#This Row],[Customer ID]], Table1[Customer ID],0))</f>
        <v>Brenn Dundredge</v>
      </c>
      <c r="G959" s="2" t="str">
        <f>IF(INDEX(Table1[Email], MATCH(OrdersData[[#This Row],[Customer ID]], Table1[Customer ID],0))=0,"",INDEX(Table1[Email], MATCH(OrdersData[[#This Row],[Customer ID]], Table1[Customer ID],0)))</f>
        <v/>
      </c>
      <c r="H959" s="2" t="str">
        <f>INDEX(Table1[Country], MATCH(OrdersData[[#This Row],[Customer ID]], Table1[Customer ID],0))</f>
        <v>United States</v>
      </c>
      <c r="I959" t="str">
        <f>INDEX(products!B:B, MATCH($D:$D, products!$A:$A,0))</f>
        <v>Exc</v>
      </c>
      <c r="J959" t="str">
        <f>INDEX(products!C:C, MATCH($D:$D, products!$A:$A,0))</f>
        <v>L</v>
      </c>
      <c r="K959" s="6">
        <f>INDEX(products!D:D, MATCH($D:$D, products!$A:$A,0))</f>
        <v>1</v>
      </c>
      <c r="L959" s="8">
        <f>INDEX(products!E:E, MATCH($D:$D, products!$A:$A,0))</f>
        <v>14.85</v>
      </c>
      <c r="M959" s="8">
        <f t="shared" si="28"/>
        <v>14.85</v>
      </c>
      <c r="N959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959" t="str">
        <f t="shared" si="29"/>
        <v>Light</v>
      </c>
    </row>
    <row r="960" spans="1:15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INDEX(Table1[Customer Name], MATCH(OrdersData[[#This Row],[Customer ID]], Table1[Customer ID],0))</f>
        <v>Brenn Dundredge</v>
      </c>
      <c r="G960" s="2" t="str">
        <f>IF(INDEX(Table1[Email], MATCH(OrdersData[[#This Row],[Customer ID]], Table1[Customer ID],0))=0,"",INDEX(Table1[Email], MATCH(OrdersData[[#This Row],[Customer ID]], Table1[Customer ID],0)))</f>
        <v/>
      </c>
      <c r="H960" s="2" t="str">
        <f>INDEX(Table1[Country], MATCH(OrdersData[[#This Row],[Customer ID]], Table1[Customer ID],0))</f>
        <v>United States</v>
      </c>
      <c r="I960" t="str">
        <f>INDEX(products!B:B, MATCH($D:$D, products!$A:$A,0))</f>
        <v>Ara</v>
      </c>
      <c r="J960" t="str">
        <f>INDEX(products!C:C, MATCH($D:$D, products!$A:$A,0))</f>
        <v>L</v>
      </c>
      <c r="K960" s="6">
        <f>INDEX(products!D:D, MATCH($D:$D, products!$A:$A,0))</f>
        <v>0.2</v>
      </c>
      <c r="L960" s="8">
        <f>INDEX(products!E:E, MATCH($D:$D, products!$A:$A,0))</f>
        <v>3.8849999999999998</v>
      </c>
      <c r="M960" s="8">
        <f t="shared" si="28"/>
        <v>7.77</v>
      </c>
      <c r="N960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60" t="str">
        <f t="shared" si="29"/>
        <v>Light</v>
      </c>
    </row>
    <row r="961" spans="1:15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INDEX(Table1[Customer Name], MATCH(OrdersData[[#This Row],[Customer ID]], Table1[Customer ID],0))</f>
        <v>Rhodie Strathern</v>
      </c>
      <c r="G961" s="2" t="str">
        <f>IF(INDEX(Table1[Email], MATCH(OrdersData[[#This Row],[Customer ID]], Table1[Customer ID],0))=0,"",INDEX(Table1[Email], MATCH(OrdersData[[#This Row],[Customer ID]], Table1[Customer ID],0)))</f>
        <v>rstrathernqn@devhub.com</v>
      </c>
      <c r="H961" s="2" t="str">
        <f>INDEX(Table1[Country], MATCH(OrdersData[[#This Row],[Customer ID]], Table1[Customer ID],0))</f>
        <v>United States</v>
      </c>
      <c r="I961" t="str">
        <f>INDEX(products!B:B, MATCH($D:$D, products!$A:$A,0))</f>
        <v>Lib</v>
      </c>
      <c r="J961" t="str">
        <f>INDEX(products!C:C, MATCH($D:$D, products!$A:$A,0))</f>
        <v>L</v>
      </c>
      <c r="K961" s="6">
        <f>INDEX(products!D:D, MATCH($D:$D, products!$A:$A,0))</f>
        <v>0.2</v>
      </c>
      <c r="L961" s="8">
        <f>INDEX(products!E:E, MATCH($D:$D, products!$A:$A,0))</f>
        <v>4.7549999999999999</v>
      </c>
      <c r="M961" s="8">
        <f t="shared" si="28"/>
        <v>23.774999999999999</v>
      </c>
      <c r="N961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961" t="str">
        <f t="shared" si="29"/>
        <v>Light</v>
      </c>
    </row>
    <row r="962" spans="1:15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INDEX(Table1[Customer Name], MATCH(OrdersData[[#This Row],[Customer ID]], Table1[Customer ID],0))</f>
        <v>Chad Miguel</v>
      </c>
      <c r="G962" s="2" t="str">
        <f>IF(INDEX(Table1[Email], MATCH(OrdersData[[#This Row],[Customer ID]], Table1[Customer ID],0))=0,"",INDEX(Table1[Email], MATCH(OrdersData[[#This Row],[Customer ID]], Table1[Customer ID],0)))</f>
        <v>cmiguelqo@exblog.jp</v>
      </c>
      <c r="H962" s="2" t="str">
        <f>INDEX(Table1[Country], MATCH(OrdersData[[#This Row],[Customer ID]], Table1[Customer ID],0))</f>
        <v>United States</v>
      </c>
      <c r="I962" t="str">
        <f>INDEX(products!B:B, MATCH($D:$D, products!$A:$A,0))</f>
        <v>Lib</v>
      </c>
      <c r="J962" t="str">
        <f>INDEX(products!C:C, MATCH($D:$D, products!$A:$A,0))</f>
        <v>L</v>
      </c>
      <c r="K962" s="6">
        <f>INDEX(products!D:D, MATCH($D:$D, products!$A:$A,0))</f>
        <v>1</v>
      </c>
      <c r="L962" s="8">
        <f>INDEX(products!E:E, MATCH($D:$D, products!$A:$A,0))</f>
        <v>15.85</v>
      </c>
      <c r="M962" s="8">
        <f t="shared" ref="M962:M1025" si="30">L:L*E:E</f>
        <v>79.25</v>
      </c>
      <c r="N962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962" t="str">
        <f t="shared" ref="O962:O1001" si="31">IF(J:J="M","Medium",IF(J:J="L","Light",IF(J:J="D","Dark","")))</f>
        <v>Light</v>
      </c>
    </row>
    <row r="963" spans="1:15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INDEX(Table1[Customer Name], MATCH(OrdersData[[#This Row],[Customer ID]], Table1[Customer ID],0))</f>
        <v>Florinda Matusovsky</v>
      </c>
      <c r="G963" s="2" t="str">
        <f>IF(INDEX(Table1[Email], MATCH(OrdersData[[#This Row],[Customer ID]], Table1[Customer ID],0))=0,"",INDEX(Table1[Email], MATCH(OrdersData[[#This Row],[Customer ID]], Table1[Customer ID],0)))</f>
        <v/>
      </c>
      <c r="H963" s="2" t="str">
        <f>INDEX(Table1[Country], MATCH(OrdersData[[#This Row],[Customer ID]], Table1[Customer ID],0))</f>
        <v>United States</v>
      </c>
      <c r="I963" t="str">
        <f>INDEX(products!B:B, MATCH($D:$D, products!$A:$A,0))</f>
        <v>Ara</v>
      </c>
      <c r="J963" t="str">
        <f>INDEX(products!C:C, MATCH($D:$D, products!$A:$A,0))</f>
        <v>D</v>
      </c>
      <c r="K963" s="6">
        <f>INDEX(products!D:D, MATCH($D:$D, products!$A:$A,0))</f>
        <v>2.5</v>
      </c>
      <c r="L963" s="8">
        <f>INDEX(products!E:E, MATCH($D:$D, products!$A:$A,0))</f>
        <v>22.884999999999998</v>
      </c>
      <c r="M963" s="8">
        <f t="shared" si="30"/>
        <v>45.769999999999996</v>
      </c>
      <c r="N963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63" t="str">
        <f t="shared" si="31"/>
        <v>Dark</v>
      </c>
    </row>
    <row r="964" spans="1:15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INDEX(Table1[Customer Name], MATCH(OrdersData[[#This Row],[Customer ID]], Table1[Customer ID],0))</f>
        <v>Morly Rocks</v>
      </c>
      <c r="G964" s="2" t="str">
        <f>IF(INDEX(Table1[Email], MATCH(OrdersData[[#This Row],[Customer ID]], Table1[Customer ID],0))=0,"",INDEX(Table1[Email], MATCH(OrdersData[[#This Row],[Customer ID]], Table1[Customer ID],0)))</f>
        <v>mrocksqq@exblog.jp</v>
      </c>
      <c r="H964" s="2" t="str">
        <f>INDEX(Table1[Country], MATCH(OrdersData[[#This Row],[Customer ID]], Table1[Customer ID],0))</f>
        <v>Ireland</v>
      </c>
      <c r="I964" t="str">
        <f>INDEX(products!B:B, MATCH($D:$D, products!$A:$A,0))</f>
        <v>Rob</v>
      </c>
      <c r="J964" t="str">
        <f>INDEX(products!C:C, MATCH($D:$D, products!$A:$A,0))</f>
        <v>D</v>
      </c>
      <c r="K964" s="6">
        <f>INDEX(products!D:D, MATCH($D:$D, products!$A:$A,0))</f>
        <v>1</v>
      </c>
      <c r="L964" s="8">
        <f>INDEX(products!E:E, MATCH($D:$D, products!$A:$A,0))</f>
        <v>8.9499999999999993</v>
      </c>
      <c r="M964" s="8">
        <f t="shared" si="30"/>
        <v>8.9499999999999993</v>
      </c>
      <c r="N964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964" t="str">
        <f t="shared" si="31"/>
        <v>Dark</v>
      </c>
    </row>
    <row r="965" spans="1:15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INDEX(Table1[Customer Name], MATCH(OrdersData[[#This Row],[Customer ID]], Table1[Customer ID],0))</f>
        <v>Yuri Burrells</v>
      </c>
      <c r="G965" s="2" t="str">
        <f>IF(INDEX(Table1[Email], MATCH(OrdersData[[#This Row],[Customer ID]], Table1[Customer ID],0))=0,"",INDEX(Table1[Email], MATCH(OrdersData[[#This Row],[Customer ID]], Table1[Customer ID],0)))</f>
        <v>yburrellsqr@vinaora.com</v>
      </c>
      <c r="H965" s="2" t="str">
        <f>INDEX(Table1[Country], MATCH(OrdersData[[#This Row],[Customer ID]], Table1[Customer ID],0))</f>
        <v>United States</v>
      </c>
      <c r="I965" t="str">
        <f>INDEX(products!B:B, MATCH($D:$D, products!$A:$A,0))</f>
        <v>Rob</v>
      </c>
      <c r="J965" t="str">
        <f>INDEX(products!C:C, MATCH($D:$D, products!$A:$A,0))</f>
        <v>M</v>
      </c>
      <c r="K965" s="6">
        <f>INDEX(products!D:D, MATCH($D:$D, products!$A:$A,0))</f>
        <v>0.5</v>
      </c>
      <c r="L965" s="8">
        <f>INDEX(products!E:E, MATCH($D:$D, products!$A:$A,0))</f>
        <v>5.97</v>
      </c>
      <c r="M965" s="8">
        <f t="shared" si="30"/>
        <v>23.88</v>
      </c>
      <c r="N965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965" t="str">
        <f t="shared" si="31"/>
        <v>Medium</v>
      </c>
    </row>
    <row r="966" spans="1:15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INDEX(Table1[Customer Name], MATCH(OrdersData[[#This Row],[Customer ID]], Table1[Customer ID],0))</f>
        <v>Cleopatra Goodrum</v>
      </c>
      <c r="G966" s="2" t="str">
        <f>IF(INDEX(Table1[Email], MATCH(OrdersData[[#This Row],[Customer ID]], Table1[Customer ID],0))=0,"",INDEX(Table1[Email], MATCH(OrdersData[[#This Row],[Customer ID]], Table1[Customer ID],0)))</f>
        <v>cgoodrumqs@goodreads.com</v>
      </c>
      <c r="H966" s="2" t="str">
        <f>INDEX(Table1[Country], MATCH(OrdersData[[#This Row],[Customer ID]], Table1[Customer ID],0))</f>
        <v>United States</v>
      </c>
      <c r="I966" t="str">
        <f>INDEX(products!B:B, MATCH($D:$D, products!$A:$A,0))</f>
        <v>Exc</v>
      </c>
      <c r="J966" t="str">
        <f>INDEX(products!C:C, MATCH($D:$D, products!$A:$A,0))</f>
        <v>L</v>
      </c>
      <c r="K966" s="6">
        <f>INDEX(products!D:D, MATCH($D:$D, products!$A:$A,0))</f>
        <v>0.2</v>
      </c>
      <c r="L966" s="8">
        <f>INDEX(products!E:E, MATCH($D:$D, products!$A:$A,0))</f>
        <v>4.4550000000000001</v>
      </c>
      <c r="M966" s="8">
        <f t="shared" si="30"/>
        <v>22.274999999999999</v>
      </c>
      <c r="N966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966" t="str">
        <f t="shared" si="31"/>
        <v>Light</v>
      </c>
    </row>
    <row r="967" spans="1:15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INDEX(Table1[Customer Name], MATCH(OrdersData[[#This Row],[Customer ID]], Table1[Customer ID],0))</f>
        <v>Joey Jefferys</v>
      </c>
      <c r="G967" s="2" t="str">
        <f>IF(INDEX(Table1[Email], MATCH(OrdersData[[#This Row],[Customer ID]], Table1[Customer ID],0))=0,"",INDEX(Table1[Email], MATCH(OrdersData[[#This Row],[Customer ID]], Table1[Customer ID],0)))</f>
        <v>jjefferysqt@blog.com</v>
      </c>
      <c r="H967" s="2" t="str">
        <f>INDEX(Table1[Country], MATCH(OrdersData[[#This Row],[Customer ID]], Table1[Customer ID],0))</f>
        <v>United States</v>
      </c>
      <c r="I967" t="str">
        <f>INDEX(products!B:B, MATCH($D:$D, products!$A:$A,0))</f>
        <v>Rob</v>
      </c>
      <c r="J967" t="str">
        <f>INDEX(products!C:C, MATCH($D:$D, products!$A:$A,0))</f>
        <v>M</v>
      </c>
      <c r="K967" s="6">
        <f>INDEX(products!D:D, MATCH($D:$D, products!$A:$A,0))</f>
        <v>1</v>
      </c>
      <c r="L967" s="8">
        <f>INDEX(products!E:E, MATCH($D:$D, products!$A:$A,0))</f>
        <v>9.9499999999999993</v>
      </c>
      <c r="M967" s="8">
        <f t="shared" si="30"/>
        <v>29.849999999999998</v>
      </c>
      <c r="N967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967" t="str">
        <f t="shared" si="31"/>
        <v>Medium</v>
      </c>
    </row>
    <row r="968" spans="1:15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INDEX(Table1[Customer Name], MATCH(OrdersData[[#This Row],[Customer ID]], Table1[Customer ID],0))</f>
        <v>Bearnard Wardell</v>
      </c>
      <c r="G968" s="2" t="str">
        <f>IF(INDEX(Table1[Email], MATCH(OrdersData[[#This Row],[Customer ID]], Table1[Customer ID],0))=0,"",INDEX(Table1[Email], MATCH(OrdersData[[#This Row],[Customer ID]], Table1[Customer ID],0)))</f>
        <v>bwardellqu@adobe.com</v>
      </c>
      <c r="H968" s="2" t="str">
        <f>INDEX(Table1[Country], MATCH(OrdersData[[#This Row],[Customer ID]], Table1[Customer ID],0))</f>
        <v>United States</v>
      </c>
      <c r="I968" t="str">
        <f>INDEX(products!B:B, MATCH($D:$D, products!$A:$A,0))</f>
        <v>Exc</v>
      </c>
      <c r="J968" t="str">
        <f>INDEX(products!C:C, MATCH($D:$D, products!$A:$A,0))</f>
        <v>L</v>
      </c>
      <c r="K968" s="6">
        <f>INDEX(products!D:D, MATCH($D:$D, products!$A:$A,0))</f>
        <v>0.5</v>
      </c>
      <c r="L968" s="8">
        <f>INDEX(products!E:E, MATCH($D:$D, products!$A:$A,0))</f>
        <v>8.91</v>
      </c>
      <c r="M968" s="8">
        <f t="shared" si="30"/>
        <v>53.46</v>
      </c>
      <c r="N968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968" t="str">
        <f t="shared" si="31"/>
        <v>Light</v>
      </c>
    </row>
    <row r="969" spans="1:15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INDEX(Table1[Customer Name], MATCH(OrdersData[[#This Row],[Customer ID]], Table1[Customer ID],0))</f>
        <v>Zeke Walisiak</v>
      </c>
      <c r="G969" s="2" t="str">
        <f>IF(INDEX(Table1[Email], MATCH(OrdersData[[#This Row],[Customer ID]], Table1[Customer ID],0))=0,"",INDEX(Table1[Email], MATCH(OrdersData[[#This Row],[Customer ID]], Table1[Customer ID],0)))</f>
        <v>zwalisiakqv@ucsd.edu</v>
      </c>
      <c r="H969" s="2" t="str">
        <f>INDEX(Table1[Country], MATCH(OrdersData[[#This Row],[Customer ID]], Table1[Customer ID],0))</f>
        <v>Ireland</v>
      </c>
      <c r="I969" t="str">
        <f>INDEX(products!B:B, MATCH($D:$D, products!$A:$A,0))</f>
        <v>Rob</v>
      </c>
      <c r="J969" t="str">
        <f>INDEX(products!C:C, MATCH($D:$D, products!$A:$A,0))</f>
        <v>D</v>
      </c>
      <c r="K969" s="6">
        <f>INDEX(products!D:D, MATCH($D:$D, products!$A:$A,0))</f>
        <v>0.2</v>
      </c>
      <c r="L969" s="8">
        <f>INDEX(products!E:E, MATCH($D:$D, products!$A:$A,0))</f>
        <v>2.6849999999999996</v>
      </c>
      <c r="M969" s="8">
        <f t="shared" si="30"/>
        <v>2.6849999999999996</v>
      </c>
      <c r="N969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969" t="str">
        <f t="shared" si="31"/>
        <v>Dark</v>
      </c>
    </row>
    <row r="970" spans="1:15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INDEX(Table1[Customer Name], MATCH(OrdersData[[#This Row],[Customer ID]], Table1[Customer ID],0))</f>
        <v>Wiley Leopold</v>
      </c>
      <c r="G970" s="2" t="str">
        <f>IF(INDEX(Table1[Email], MATCH(OrdersData[[#This Row],[Customer ID]], Table1[Customer ID],0))=0,"",INDEX(Table1[Email], MATCH(OrdersData[[#This Row],[Customer ID]], Table1[Customer ID],0)))</f>
        <v>wleopoldqw@blogspot.com</v>
      </c>
      <c r="H970" s="2" t="str">
        <f>INDEX(Table1[Country], MATCH(OrdersData[[#This Row],[Customer ID]], Table1[Customer ID],0))</f>
        <v>United States</v>
      </c>
      <c r="I970" t="str">
        <f>INDEX(products!B:B, MATCH($D:$D, products!$A:$A,0))</f>
        <v>Rob</v>
      </c>
      <c r="J970" t="str">
        <f>INDEX(products!C:C, MATCH($D:$D, products!$A:$A,0))</f>
        <v>M</v>
      </c>
      <c r="K970" s="6">
        <f>INDEX(products!D:D, MATCH($D:$D, products!$A:$A,0))</f>
        <v>0.2</v>
      </c>
      <c r="L970" s="8">
        <f>INDEX(products!E:E, MATCH($D:$D, products!$A:$A,0))</f>
        <v>2.9849999999999999</v>
      </c>
      <c r="M970" s="8">
        <f t="shared" si="30"/>
        <v>5.97</v>
      </c>
      <c r="N970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970" t="str">
        <f t="shared" si="31"/>
        <v>Medium</v>
      </c>
    </row>
    <row r="971" spans="1:15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INDEX(Table1[Customer Name], MATCH(OrdersData[[#This Row],[Customer ID]], Table1[Customer ID],0))</f>
        <v>Chiarra Shalders</v>
      </c>
      <c r="G971" s="2" t="str">
        <f>IF(INDEX(Table1[Email], MATCH(OrdersData[[#This Row],[Customer ID]], Table1[Customer ID],0))=0,"",INDEX(Table1[Email], MATCH(OrdersData[[#This Row],[Customer ID]], Table1[Customer ID],0)))</f>
        <v>cshaldersqx@cisco.com</v>
      </c>
      <c r="H971" s="2" t="str">
        <f>INDEX(Table1[Country], MATCH(OrdersData[[#This Row],[Customer ID]], Table1[Customer ID],0))</f>
        <v>United States</v>
      </c>
      <c r="I971" t="str">
        <f>INDEX(products!B:B, MATCH($D:$D, products!$A:$A,0))</f>
        <v>Lib</v>
      </c>
      <c r="J971" t="str">
        <f>INDEX(products!C:C, MATCH($D:$D, products!$A:$A,0))</f>
        <v>D</v>
      </c>
      <c r="K971" s="6">
        <f>INDEX(products!D:D, MATCH($D:$D, products!$A:$A,0))</f>
        <v>1</v>
      </c>
      <c r="L971" s="8">
        <f>INDEX(products!E:E, MATCH($D:$D, products!$A:$A,0))</f>
        <v>12.95</v>
      </c>
      <c r="M971" s="8">
        <f t="shared" si="30"/>
        <v>12.95</v>
      </c>
      <c r="N971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971" t="str">
        <f t="shared" si="31"/>
        <v>Dark</v>
      </c>
    </row>
    <row r="972" spans="1:15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INDEX(Table1[Customer Name], MATCH(OrdersData[[#This Row],[Customer ID]], Table1[Customer ID],0))</f>
        <v>Sharl Southerill</v>
      </c>
      <c r="G972" s="2" t="str">
        <f>IF(INDEX(Table1[Email], MATCH(OrdersData[[#This Row],[Customer ID]], Table1[Customer ID],0))=0,"",INDEX(Table1[Email], MATCH(OrdersData[[#This Row],[Customer ID]], Table1[Customer ID],0)))</f>
        <v/>
      </c>
      <c r="H972" s="2" t="str">
        <f>INDEX(Table1[Country], MATCH(OrdersData[[#This Row],[Customer ID]], Table1[Customer ID],0))</f>
        <v>United States</v>
      </c>
      <c r="I972" t="str">
        <f>INDEX(products!B:B, MATCH($D:$D, products!$A:$A,0))</f>
        <v>Exc</v>
      </c>
      <c r="J972" t="str">
        <f>INDEX(products!C:C, MATCH($D:$D, products!$A:$A,0))</f>
        <v>M</v>
      </c>
      <c r="K972" s="6">
        <f>INDEX(products!D:D, MATCH($D:$D, products!$A:$A,0))</f>
        <v>0.5</v>
      </c>
      <c r="L972" s="8">
        <f>INDEX(products!E:E, MATCH($D:$D, products!$A:$A,0))</f>
        <v>8.25</v>
      </c>
      <c r="M972" s="8">
        <f t="shared" si="30"/>
        <v>8.25</v>
      </c>
      <c r="N972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972" t="str">
        <f t="shared" si="31"/>
        <v>Medium</v>
      </c>
    </row>
    <row r="973" spans="1:15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INDEX(Table1[Customer Name], MATCH(OrdersData[[#This Row],[Customer ID]], Table1[Customer ID],0))</f>
        <v>Noni Furber</v>
      </c>
      <c r="G973" s="2" t="str">
        <f>IF(INDEX(Table1[Email], MATCH(OrdersData[[#This Row],[Customer ID]], Table1[Customer ID],0))=0,"",INDEX(Table1[Email], MATCH(OrdersData[[#This Row],[Customer ID]], Table1[Customer ID],0)))</f>
        <v>nfurberqz@jugem.jp</v>
      </c>
      <c r="H973" s="2" t="str">
        <f>INDEX(Table1[Country], MATCH(OrdersData[[#This Row],[Customer ID]], Table1[Customer ID],0))</f>
        <v>United States</v>
      </c>
      <c r="I973" t="str">
        <f>INDEX(products!B:B, MATCH($D:$D, products!$A:$A,0))</f>
        <v>Ara</v>
      </c>
      <c r="J973" t="str">
        <f>INDEX(products!C:C, MATCH($D:$D, products!$A:$A,0))</f>
        <v>L</v>
      </c>
      <c r="K973" s="6">
        <f>INDEX(products!D:D, MATCH($D:$D, products!$A:$A,0))</f>
        <v>2.5</v>
      </c>
      <c r="L973" s="8">
        <f>INDEX(products!E:E, MATCH($D:$D, products!$A:$A,0))</f>
        <v>29.784999999999997</v>
      </c>
      <c r="M973" s="8">
        <f t="shared" si="30"/>
        <v>148.92499999999998</v>
      </c>
      <c r="N973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73" t="str">
        <f t="shared" si="31"/>
        <v>Light</v>
      </c>
    </row>
    <row r="974" spans="1:15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INDEX(Table1[Customer Name], MATCH(OrdersData[[#This Row],[Customer ID]], Table1[Customer ID],0))</f>
        <v>Dinah Crutcher</v>
      </c>
      <c r="G974" s="2" t="str">
        <f>IF(INDEX(Table1[Email], MATCH(OrdersData[[#This Row],[Customer ID]], Table1[Customer ID],0))=0,"",INDEX(Table1[Email], MATCH(OrdersData[[#This Row],[Customer ID]], Table1[Customer ID],0)))</f>
        <v/>
      </c>
      <c r="H974" s="2" t="str">
        <f>INDEX(Table1[Country], MATCH(OrdersData[[#This Row],[Customer ID]], Table1[Customer ID],0))</f>
        <v>Ireland</v>
      </c>
      <c r="I974" t="str">
        <f>INDEX(products!B:B, MATCH($D:$D, products!$A:$A,0))</f>
        <v>Ara</v>
      </c>
      <c r="J974" t="str">
        <f>INDEX(products!C:C, MATCH($D:$D, products!$A:$A,0))</f>
        <v>L</v>
      </c>
      <c r="K974" s="6">
        <f>INDEX(products!D:D, MATCH($D:$D, products!$A:$A,0))</f>
        <v>2.5</v>
      </c>
      <c r="L974" s="8">
        <f>INDEX(products!E:E, MATCH($D:$D, products!$A:$A,0))</f>
        <v>29.784999999999997</v>
      </c>
      <c r="M974" s="8">
        <f t="shared" si="30"/>
        <v>89.35499999999999</v>
      </c>
      <c r="N974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74" t="str">
        <f t="shared" si="31"/>
        <v>Light</v>
      </c>
    </row>
    <row r="975" spans="1:15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INDEX(Table1[Customer Name], MATCH(OrdersData[[#This Row],[Customer ID]], Table1[Customer ID],0))</f>
        <v>Charlean Keave</v>
      </c>
      <c r="G975" s="2" t="str">
        <f>IF(INDEX(Table1[Email], MATCH(OrdersData[[#This Row],[Customer ID]], Table1[Customer ID],0))=0,"",INDEX(Table1[Email], MATCH(OrdersData[[#This Row],[Customer ID]], Table1[Customer ID],0)))</f>
        <v>ckeaver1@ucoz.com</v>
      </c>
      <c r="H975" s="2" t="str">
        <f>INDEX(Table1[Country], MATCH(OrdersData[[#This Row],[Customer ID]], Table1[Customer ID],0))</f>
        <v>United States</v>
      </c>
      <c r="I975" t="str">
        <f>INDEX(products!B:B, MATCH($D:$D, products!$A:$A,0))</f>
        <v>Lib</v>
      </c>
      <c r="J975" t="str">
        <f>INDEX(products!C:C, MATCH($D:$D, products!$A:$A,0))</f>
        <v>M</v>
      </c>
      <c r="K975" s="6">
        <f>INDEX(products!D:D, MATCH($D:$D, products!$A:$A,0))</f>
        <v>1</v>
      </c>
      <c r="L975" s="8">
        <f>INDEX(products!E:E, MATCH($D:$D, products!$A:$A,0))</f>
        <v>14.55</v>
      </c>
      <c r="M975" s="8">
        <f t="shared" si="30"/>
        <v>87.300000000000011</v>
      </c>
      <c r="N975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975" t="str">
        <f t="shared" si="31"/>
        <v>Medium</v>
      </c>
    </row>
    <row r="976" spans="1:15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INDEX(Table1[Customer Name], MATCH(OrdersData[[#This Row],[Customer ID]], Table1[Customer ID],0))</f>
        <v>Sada Roseborough</v>
      </c>
      <c r="G976" s="2" t="str">
        <f>IF(INDEX(Table1[Email], MATCH(OrdersData[[#This Row],[Customer ID]], Table1[Customer ID],0))=0,"",INDEX(Table1[Email], MATCH(OrdersData[[#This Row],[Customer ID]], Table1[Customer ID],0)))</f>
        <v>sroseboroughr2@virginia.edu</v>
      </c>
      <c r="H976" s="2" t="str">
        <f>INDEX(Table1[Country], MATCH(OrdersData[[#This Row],[Customer ID]], Table1[Customer ID],0))</f>
        <v>United States</v>
      </c>
      <c r="I976" t="str">
        <f>INDEX(products!B:B, MATCH($D:$D, products!$A:$A,0))</f>
        <v>Rob</v>
      </c>
      <c r="J976" t="str">
        <f>INDEX(products!C:C, MATCH($D:$D, products!$A:$A,0))</f>
        <v>D</v>
      </c>
      <c r="K976" s="6">
        <f>INDEX(products!D:D, MATCH($D:$D, products!$A:$A,0))</f>
        <v>0.5</v>
      </c>
      <c r="L976" s="8">
        <f>INDEX(products!E:E, MATCH($D:$D, products!$A:$A,0))</f>
        <v>5.3699999999999992</v>
      </c>
      <c r="M976" s="8">
        <f t="shared" si="30"/>
        <v>5.3699999999999992</v>
      </c>
      <c r="N976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976" t="str">
        <f t="shared" si="31"/>
        <v>Dark</v>
      </c>
    </row>
    <row r="977" spans="1:15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INDEX(Table1[Customer Name], MATCH(OrdersData[[#This Row],[Customer ID]], Table1[Customer ID],0))</f>
        <v>Clayton Kingwell</v>
      </c>
      <c r="G977" s="2" t="str">
        <f>IF(INDEX(Table1[Email], MATCH(OrdersData[[#This Row],[Customer ID]], Table1[Customer ID],0))=0,"",INDEX(Table1[Email], MATCH(OrdersData[[#This Row],[Customer ID]], Table1[Customer ID],0)))</f>
        <v>ckingwellr3@squarespace.com</v>
      </c>
      <c r="H977" s="2" t="str">
        <f>INDEX(Table1[Country], MATCH(OrdersData[[#This Row],[Customer ID]], Table1[Customer ID],0))</f>
        <v>Ireland</v>
      </c>
      <c r="I977" t="str">
        <f>INDEX(products!B:B, MATCH($D:$D, products!$A:$A,0))</f>
        <v>Ara</v>
      </c>
      <c r="J977" t="str">
        <f>INDEX(products!C:C, MATCH($D:$D, products!$A:$A,0))</f>
        <v>D</v>
      </c>
      <c r="K977" s="6">
        <f>INDEX(products!D:D, MATCH($D:$D, products!$A:$A,0))</f>
        <v>0.2</v>
      </c>
      <c r="L977" s="8">
        <f>INDEX(products!E:E, MATCH($D:$D, products!$A:$A,0))</f>
        <v>2.9849999999999999</v>
      </c>
      <c r="M977" s="8">
        <f t="shared" si="30"/>
        <v>8.9550000000000001</v>
      </c>
      <c r="N977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77" t="str">
        <f t="shared" si="31"/>
        <v>Dark</v>
      </c>
    </row>
    <row r="978" spans="1:15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INDEX(Table1[Customer Name], MATCH(OrdersData[[#This Row],[Customer ID]], Table1[Customer ID],0))</f>
        <v>Kacy Canto</v>
      </c>
      <c r="G978" s="2" t="str">
        <f>IF(INDEX(Table1[Email], MATCH(OrdersData[[#This Row],[Customer ID]], Table1[Customer ID],0))=0,"",INDEX(Table1[Email], MATCH(OrdersData[[#This Row],[Customer ID]], Table1[Customer ID],0)))</f>
        <v>kcantor4@gmpg.org</v>
      </c>
      <c r="H978" s="2" t="str">
        <f>INDEX(Table1[Country], MATCH(OrdersData[[#This Row],[Customer ID]], Table1[Customer ID],0))</f>
        <v>United States</v>
      </c>
      <c r="I978" t="str">
        <f>INDEX(products!B:B, MATCH($D:$D, products!$A:$A,0))</f>
        <v>Rob</v>
      </c>
      <c r="J978" t="str">
        <f>INDEX(products!C:C, MATCH($D:$D, products!$A:$A,0))</f>
        <v>L</v>
      </c>
      <c r="K978" s="6">
        <f>INDEX(products!D:D, MATCH($D:$D, products!$A:$A,0))</f>
        <v>2.5</v>
      </c>
      <c r="L978" s="8">
        <f>INDEX(products!E:E, MATCH($D:$D, products!$A:$A,0))</f>
        <v>27.484999999999996</v>
      </c>
      <c r="M978" s="8">
        <f t="shared" si="30"/>
        <v>137.42499999999998</v>
      </c>
      <c r="N978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978" t="str">
        <f t="shared" si="31"/>
        <v>Light</v>
      </c>
    </row>
    <row r="979" spans="1:15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INDEX(Table1[Customer Name], MATCH(OrdersData[[#This Row],[Customer ID]], Table1[Customer ID],0))</f>
        <v>Mab Blakemore</v>
      </c>
      <c r="G979" s="2" t="str">
        <f>IF(INDEX(Table1[Email], MATCH(OrdersData[[#This Row],[Customer ID]], Table1[Customer ID],0))=0,"",INDEX(Table1[Email], MATCH(OrdersData[[#This Row],[Customer ID]], Table1[Customer ID],0)))</f>
        <v>mblakemorer5@nsw.gov.au</v>
      </c>
      <c r="H979" s="2" t="str">
        <f>INDEX(Table1[Country], MATCH(OrdersData[[#This Row],[Customer ID]], Table1[Customer ID],0))</f>
        <v>United States</v>
      </c>
      <c r="I979" t="str">
        <f>INDEX(products!B:B, MATCH($D:$D, products!$A:$A,0))</f>
        <v>Rob</v>
      </c>
      <c r="J979" t="str">
        <f>INDEX(products!C:C, MATCH($D:$D, products!$A:$A,0))</f>
        <v>L</v>
      </c>
      <c r="K979" s="6">
        <f>INDEX(products!D:D, MATCH($D:$D, products!$A:$A,0))</f>
        <v>1</v>
      </c>
      <c r="L979" s="8">
        <f>INDEX(products!E:E, MATCH($D:$D, products!$A:$A,0))</f>
        <v>11.95</v>
      </c>
      <c r="M979" s="8">
        <f t="shared" si="30"/>
        <v>59.75</v>
      </c>
      <c r="N979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979" t="str">
        <f t="shared" si="31"/>
        <v>Light</v>
      </c>
    </row>
    <row r="980" spans="1:15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INDEX(Table1[Customer Name], MATCH(OrdersData[[#This Row],[Customer ID]], Table1[Customer ID],0))</f>
        <v>Charlean Keave</v>
      </c>
      <c r="G980" s="2" t="str">
        <f>IF(INDEX(Table1[Email], MATCH(OrdersData[[#This Row],[Customer ID]], Table1[Customer ID],0))=0,"",INDEX(Table1[Email], MATCH(OrdersData[[#This Row],[Customer ID]], Table1[Customer ID],0)))</f>
        <v>ckeaver1@ucoz.com</v>
      </c>
      <c r="H980" s="2" t="str">
        <f>INDEX(Table1[Country], MATCH(OrdersData[[#This Row],[Customer ID]], Table1[Customer ID],0))</f>
        <v>United States</v>
      </c>
      <c r="I980" t="str">
        <f>INDEX(products!B:B, MATCH($D:$D, products!$A:$A,0))</f>
        <v>Ara</v>
      </c>
      <c r="J980" t="str">
        <f>INDEX(products!C:C, MATCH($D:$D, products!$A:$A,0))</f>
        <v>L</v>
      </c>
      <c r="K980" s="6">
        <f>INDEX(products!D:D, MATCH($D:$D, products!$A:$A,0))</f>
        <v>0.5</v>
      </c>
      <c r="L980" s="8">
        <f>INDEX(products!E:E, MATCH($D:$D, products!$A:$A,0))</f>
        <v>7.77</v>
      </c>
      <c r="M980" s="8">
        <f t="shared" si="30"/>
        <v>23.31</v>
      </c>
      <c r="N980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80" t="str">
        <f t="shared" si="31"/>
        <v>Light</v>
      </c>
    </row>
    <row r="981" spans="1:15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INDEX(Table1[Customer Name], MATCH(OrdersData[[#This Row],[Customer ID]], Table1[Customer ID],0))</f>
        <v>Javier Causnett</v>
      </c>
      <c r="G981" s="2" t="str">
        <f>IF(INDEX(Table1[Email], MATCH(OrdersData[[#This Row],[Customer ID]], Table1[Customer ID],0))=0,"",INDEX(Table1[Email], MATCH(OrdersData[[#This Row],[Customer ID]], Table1[Customer ID],0)))</f>
        <v/>
      </c>
      <c r="H981" s="2" t="str">
        <f>INDEX(Table1[Country], MATCH(OrdersData[[#This Row],[Customer ID]], Table1[Customer ID],0))</f>
        <v>United States</v>
      </c>
      <c r="I981" t="str">
        <f>INDEX(products!B:B, MATCH($D:$D, products!$A:$A,0))</f>
        <v>Rob</v>
      </c>
      <c r="J981" t="str">
        <f>INDEX(products!C:C, MATCH($D:$D, products!$A:$A,0))</f>
        <v>D</v>
      </c>
      <c r="K981" s="6">
        <f>INDEX(products!D:D, MATCH($D:$D, products!$A:$A,0))</f>
        <v>0.5</v>
      </c>
      <c r="L981" s="8">
        <f>INDEX(products!E:E, MATCH($D:$D, products!$A:$A,0))</f>
        <v>5.3699999999999992</v>
      </c>
      <c r="M981" s="8">
        <f t="shared" si="30"/>
        <v>10.739999999999998</v>
      </c>
      <c r="N981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981" t="str">
        <f t="shared" si="31"/>
        <v>Dark</v>
      </c>
    </row>
    <row r="982" spans="1:15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INDEX(Table1[Customer Name], MATCH(OrdersData[[#This Row],[Customer ID]], Table1[Customer ID],0))</f>
        <v>Demetris Micheli</v>
      </c>
      <c r="G982" s="2" t="str">
        <f>IF(INDEX(Table1[Email], MATCH(OrdersData[[#This Row],[Customer ID]], Table1[Customer ID],0))=0,"",INDEX(Table1[Email], MATCH(OrdersData[[#This Row],[Customer ID]], Table1[Customer ID],0)))</f>
        <v/>
      </c>
      <c r="H982" s="2" t="str">
        <f>INDEX(Table1[Country], MATCH(OrdersData[[#This Row],[Customer ID]], Table1[Customer ID],0))</f>
        <v>United States</v>
      </c>
      <c r="I982" t="str">
        <f>INDEX(products!B:B, MATCH($D:$D, products!$A:$A,0))</f>
        <v>Exc</v>
      </c>
      <c r="J982" t="str">
        <f>INDEX(products!C:C, MATCH($D:$D, products!$A:$A,0))</f>
        <v>D</v>
      </c>
      <c r="K982" s="6">
        <f>INDEX(products!D:D, MATCH($D:$D, products!$A:$A,0))</f>
        <v>2.5</v>
      </c>
      <c r="L982" s="8">
        <f>INDEX(products!E:E, MATCH($D:$D, products!$A:$A,0))</f>
        <v>27.945</v>
      </c>
      <c r="M982" s="8">
        <f t="shared" si="30"/>
        <v>167.67000000000002</v>
      </c>
      <c r="N982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982" t="str">
        <f t="shared" si="31"/>
        <v>Dark</v>
      </c>
    </row>
    <row r="983" spans="1:15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INDEX(Table1[Customer Name], MATCH(OrdersData[[#This Row],[Customer ID]], Table1[Customer ID],0))</f>
        <v>Chloette Bernardot</v>
      </c>
      <c r="G983" s="2" t="str">
        <f>IF(INDEX(Table1[Email], MATCH(OrdersData[[#This Row],[Customer ID]], Table1[Customer ID],0))=0,"",INDEX(Table1[Email], MATCH(OrdersData[[#This Row],[Customer ID]], Table1[Customer ID],0)))</f>
        <v>cbernardotr9@wix.com</v>
      </c>
      <c r="H983" s="2" t="str">
        <f>INDEX(Table1[Country], MATCH(OrdersData[[#This Row],[Customer ID]], Table1[Customer ID],0))</f>
        <v>United States</v>
      </c>
      <c r="I983" t="str">
        <f>INDEX(products!B:B, MATCH($D:$D, products!$A:$A,0))</f>
        <v>Exc</v>
      </c>
      <c r="J983" t="str">
        <f>INDEX(products!C:C, MATCH($D:$D, products!$A:$A,0))</f>
        <v>D</v>
      </c>
      <c r="K983" s="6">
        <f>INDEX(products!D:D, MATCH($D:$D, products!$A:$A,0))</f>
        <v>0.2</v>
      </c>
      <c r="L983" s="8">
        <f>INDEX(products!E:E, MATCH($D:$D, products!$A:$A,0))</f>
        <v>3.645</v>
      </c>
      <c r="M983" s="8">
        <f t="shared" si="30"/>
        <v>21.87</v>
      </c>
      <c r="N983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983" t="str">
        <f t="shared" si="31"/>
        <v>Dark</v>
      </c>
    </row>
    <row r="984" spans="1:15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INDEX(Table1[Customer Name], MATCH(OrdersData[[#This Row],[Customer ID]], Table1[Customer ID],0))</f>
        <v>Kim Kemery</v>
      </c>
      <c r="G984" s="2" t="str">
        <f>IF(INDEX(Table1[Email], MATCH(OrdersData[[#This Row],[Customer ID]], Table1[Customer ID],0))=0,"",INDEX(Table1[Email], MATCH(OrdersData[[#This Row],[Customer ID]], Table1[Customer ID],0)))</f>
        <v>kkemeryra@t.co</v>
      </c>
      <c r="H984" s="2" t="str">
        <f>INDEX(Table1[Country], MATCH(OrdersData[[#This Row],[Customer ID]], Table1[Customer ID],0))</f>
        <v>United States</v>
      </c>
      <c r="I984" t="str">
        <f>INDEX(products!B:B, MATCH($D:$D, products!$A:$A,0))</f>
        <v>Rob</v>
      </c>
      <c r="J984" t="str">
        <f>INDEX(products!C:C, MATCH($D:$D, products!$A:$A,0))</f>
        <v>L</v>
      </c>
      <c r="K984" s="6">
        <f>INDEX(products!D:D, MATCH($D:$D, products!$A:$A,0))</f>
        <v>1</v>
      </c>
      <c r="L984" s="8">
        <f>INDEX(products!E:E, MATCH($D:$D, products!$A:$A,0))</f>
        <v>11.95</v>
      </c>
      <c r="M984" s="8">
        <f t="shared" si="30"/>
        <v>23.9</v>
      </c>
      <c r="N984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984" t="str">
        <f t="shared" si="31"/>
        <v>Light</v>
      </c>
    </row>
    <row r="985" spans="1:15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INDEX(Table1[Customer Name], MATCH(OrdersData[[#This Row],[Customer ID]], Table1[Customer ID],0))</f>
        <v>Fanchette Parlot</v>
      </c>
      <c r="G985" s="2" t="str">
        <f>IF(INDEX(Table1[Email], MATCH(OrdersData[[#This Row],[Customer ID]], Table1[Customer ID],0))=0,"",INDEX(Table1[Email], MATCH(OrdersData[[#This Row],[Customer ID]], Table1[Customer ID],0)))</f>
        <v>fparlotrb@forbes.com</v>
      </c>
      <c r="H985" s="2" t="str">
        <f>INDEX(Table1[Country], MATCH(OrdersData[[#This Row],[Customer ID]], Table1[Customer ID],0))</f>
        <v>United States</v>
      </c>
      <c r="I985" t="str">
        <f>INDEX(products!B:B, MATCH($D:$D, products!$A:$A,0))</f>
        <v>Ara</v>
      </c>
      <c r="J985" t="str">
        <f>INDEX(products!C:C, MATCH($D:$D, products!$A:$A,0))</f>
        <v>M</v>
      </c>
      <c r="K985" s="6">
        <f>INDEX(products!D:D, MATCH($D:$D, products!$A:$A,0))</f>
        <v>0.2</v>
      </c>
      <c r="L985" s="8">
        <f>INDEX(products!E:E, MATCH($D:$D, products!$A:$A,0))</f>
        <v>3.375</v>
      </c>
      <c r="M985" s="8">
        <f t="shared" si="30"/>
        <v>6.75</v>
      </c>
      <c r="N985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85" t="str">
        <f t="shared" si="31"/>
        <v>Medium</v>
      </c>
    </row>
    <row r="986" spans="1:15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INDEX(Table1[Customer Name], MATCH(OrdersData[[#This Row],[Customer ID]], Table1[Customer ID],0))</f>
        <v>Ramon Cheak</v>
      </c>
      <c r="G986" s="2" t="str">
        <f>IF(INDEX(Table1[Email], MATCH(OrdersData[[#This Row],[Customer ID]], Table1[Customer ID],0))=0,"",INDEX(Table1[Email], MATCH(OrdersData[[#This Row],[Customer ID]], Table1[Customer ID],0)))</f>
        <v>rcheakrc@tripadvisor.com</v>
      </c>
      <c r="H986" s="2" t="str">
        <f>INDEX(Table1[Country], MATCH(OrdersData[[#This Row],[Customer ID]], Table1[Customer ID],0))</f>
        <v>Ireland</v>
      </c>
      <c r="I986" t="str">
        <f>INDEX(products!B:B, MATCH($D:$D, products!$A:$A,0))</f>
        <v>Exc</v>
      </c>
      <c r="J986" t="str">
        <f>INDEX(products!C:C, MATCH($D:$D, products!$A:$A,0))</f>
        <v>M</v>
      </c>
      <c r="K986" s="6">
        <f>INDEX(products!D:D, MATCH($D:$D, products!$A:$A,0))</f>
        <v>2.5</v>
      </c>
      <c r="L986" s="8">
        <f>INDEX(products!E:E, MATCH($D:$D, products!$A:$A,0))</f>
        <v>31.624999999999996</v>
      </c>
      <c r="M986" s="8">
        <f t="shared" si="30"/>
        <v>31.624999999999996</v>
      </c>
      <c r="N986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986" t="str">
        <f t="shared" si="31"/>
        <v>Medium</v>
      </c>
    </row>
    <row r="987" spans="1:15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INDEX(Table1[Customer Name], MATCH(OrdersData[[#This Row],[Customer ID]], Table1[Customer ID],0))</f>
        <v>Koressa O'Geneay</v>
      </c>
      <c r="G987" s="2" t="str">
        <f>IF(INDEX(Table1[Email], MATCH(OrdersData[[#This Row],[Customer ID]], Table1[Customer ID],0))=0,"",INDEX(Table1[Email], MATCH(OrdersData[[#This Row],[Customer ID]], Table1[Customer ID],0)))</f>
        <v>kogeneayrd@utexas.edu</v>
      </c>
      <c r="H987" s="2" t="str">
        <f>INDEX(Table1[Country], MATCH(OrdersData[[#This Row],[Customer ID]], Table1[Customer ID],0))</f>
        <v>United States</v>
      </c>
      <c r="I987" t="str">
        <f>INDEX(products!B:B, MATCH($D:$D, products!$A:$A,0))</f>
        <v>Rob</v>
      </c>
      <c r="J987" t="str">
        <f>INDEX(products!C:C, MATCH($D:$D, products!$A:$A,0))</f>
        <v>L</v>
      </c>
      <c r="K987" s="6">
        <f>INDEX(products!D:D, MATCH($D:$D, products!$A:$A,0))</f>
        <v>1</v>
      </c>
      <c r="L987" s="8">
        <f>INDEX(products!E:E, MATCH($D:$D, products!$A:$A,0))</f>
        <v>11.95</v>
      </c>
      <c r="M987" s="8">
        <f t="shared" si="30"/>
        <v>47.8</v>
      </c>
      <c r="N987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987" t="str">
        <f t="shared" si="31"/>
        <v>Light</v>
      </c>
    </row>
    <row r="988" spans="1:15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INDEX(Table1[Customer Name], MATCH(OrdersData[[#This Row],[Customer ID]], Table1[Customer ID],0))</f>
        <v>Claudell Ayre</v>
      </c>
      <c r="G988" s="2" t="str">
        <f>IF(INDEX(Table1[Email], MATCH(OrdersData[[#This Row],[Customer ID]], Table1[Customer ID],0))=0,"",INDEX(Table1[Email], MATCH(OrdersData[[#This Row],[Customer ID]], Table1[Customer ID],0)))</f>
        <v>cayrere@symantec.com</v>
      </c>
      <c r="H988" s="2" t="str">
        <f>INDEX(Table1[Country], MATCH(OrdersData[[#This Row],[Customer ID]], Table1[Customer ID],0))</f>
        <v>United States</v>
      </c>
      <c r="I988" t="str">
        <f>INDEX(products!B:B, MATCH($D:$D, products!$A:$A,0))</f>
        <v>Lib</v>
      </c>
      <c r="J988" t="str">
        <f>INDEX(products!C:C, MATCH($D:$D, products!$A:$A,0))</f>
        <v>M</v>
      </c>
      <c r="K988" s="6">
        <f>INDEX(products!D:D, MATCH($D:$D, products!$A:$A,0))</f>
        <v>2.5</v>
      </c>
      <c r="L988" s="8">
        <f>INDEX(products!E:E, MATCH($D:$D, products!$A:$A,0))</f>
        <v>33.464999999999996</v>
      </c>
      <c r="M988" s="8">
        <f t="shared" si="30"/>
        <v>33.464999999999996</v>
      </c>
      <c r="N988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988" t="str">
        <f t="shared" si="31"/>
        <v>Medium</v>
      </c>
    </row>
    <row r="989" spans="1:15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INDEX(Table1[Customer Name], MATCH(OrdersData[[#This Row],[Customer ID]], Table1[Customer ID],0))</f>
        <v>Lorianne Kyneton</v>
      </c>
      <c r="G989" s="2" t="str">
        <f>IF(INDEX(Table1[Email], MATCH(OrdersData[[#This Row],[Customer ID]], Table1[Customer ID],0))=0,"",INDEX(Table1[Email], MATCH(OrdersData[[#This Row],[Customer ID]], Table1[Customer ID],0)))</f>
        <v>lkynetonrf@macromedia.com</v>
      </c>
      <c r="H989" s="2" t="str">
        <f>INDEX(Table1[Country], MATCH(OrdersData[[#This Row],[Customer ID]], Table1[Customer ID],0))</f>
        <v>United Kingdom</v>
      </c>
      <c r="I989" t="str">
        <f>INDEX(products!B:B, MATCH($D:$D, products!$A:$A,0))</f>
        <v>Ara</v>
      </c>
      <c r="J989" t="str">
        <f>INDEX(products!C:C, MATCH($D:$D, products!$A:$A,0))</f>
        <v>D</v>
      </c>
      <c r="K989" s="6">
        <f>INDEX(products!D:D, MATCH($D:$D, products!$A:$A,0))</f>
        <v>0.5</v>
      </c>
      <c r="L989" s="8">
        <f>INDEX(products!E:E, MATCH($D:$D, products!$A:$A,0))</f>
        <v>5.97</v>
      </c>
      <c r="M989" s="8">
        <f t="shared" si="30"/>
        <v>29.849999999999998</v>
      </c>
      <c r="N989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89" t="str">
        <f t="shared" si="31"/>
        <v>Dark</v>
      </c>
    </row>
    <row r="990" spans="1:15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INDEX(Table1[Customer Name], MATCH(OrdersData[[#This Row],[Customer ID]], Table1[Customer ID],0))</f>
        <v>Adele McFayden</v>
      </c>
      <c r="G990" s="2" t="str">
        <f>IF(INDEX(Table1[Email], MATCH(OrdersData[[#This Row],[Customer ID]], Table1[Customer ID],0))=0,"",INDEX(Table1[Email], MATCH(OrdersData[[#This Row],[Customer ID]], Table1[Customer ID],0)))</f>
        <v/>
      </c>
      <c r="H990" s="2" t="str">
        <f>INDEX(Table1[Country], MATCH(OrdersData[[#This Row],[Customer ID]], Table1[Customer ID],0))</f>
        <v>United Kingdom</v>
      </c>
      <c r="I990" t="str">
        <f>INDEX(products!B:B, MATCH($D:$D, products!$A:$A,0))</f>
        <v>Rob</v>
      </c>
      <c r="J990" t="str">
        <f>INDEX(products!C:C, MATCH($D:$D, products!$A:$A,0))</f>
        <v>M</v>
      </c>
      <c r="K990" s="6">
        <f>INDEX(products!D:D, MATCH($D:$D, products!$A:$A,0))</f>
        <v>1</v>
      </c>
      <c r="L990" s="8">
        <f>INDEX(products!E:E, MATCH($D:$D, products!$A:$A,0))</f>
        <v>9.9499999999999993</v>
      </c>
      <c r="M990" s="8">
        <f t="shared" si="30"/>
        <v>29.849999999999998</v>
      </c>
      <c r="N990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990" t="str">
        <f t="shared" si="31"/>
        <v>Medium</v>
      </c>
    </row>
    <row r="991" spans="1:15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INDEX(Table1[Customer Name], MATCH(OrdersData[[#This Row],[Customer ID]], Table1[Customer ID],0))</f>
        <v>Herta Layne</v>
      </c>
      <c r="G991" s="2" t="str">
        <f>IF(INDEX(Table1[Email], MATCH(OrdersData[[#This Row],[Customer ID]], Table1[Customer ID],0))=0,"",INDEX(Table1[Email], MATCH(OrdersData[[#This Row],[Customer ID]], Table1[Customer ID],0)))</f>
        <v/>
      </c>
      <c r="H991" s="2" t="str">
        <f>INDEX(Table1[Country], MATCH(OrdersData[[#This Row],[Customer ID]], Table1[Customer ID],0))</f>
        <v>United States</v>
      </c>
      <c r="I991" t="str">
        <f>INDEX(products!B:B, MATCH($D:$D, products!$A:$A,0))</f>
        <v>Ara</v>
      </c>
      <c r="J991" t="str">
        <f>INDEX(products!C:C, MATCH($D:$D, products!$A:$A,0))</f>
        <v>M</v>
      </c>
      <c r="K991" s="6">
        <f>INDEX(products!D:D, MATCH($D:$D, products!$A:$A,0))</f>
        <v>2.5</v>
      </c>
      <c r="L991" s="8">
        <f>INDEX(products!E:E, MATCH($D:$D, products!$A:$A,0))</f>
        <v>25.874999999999996</v>
      </c>
      <c r="M991" s="8">
        <f t="shared" si="30"/>
        <v>155.24999999999997</v>
      </c>
      <c r="N991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91" t="str">
        <f t="shared" si="31"/>
        <v>Medium</v>
      </c>
    </row>
    <row r="992" spans="1:15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INDEX(Table1[Customer Name], MATCH(OrdersData[[#This Row],[Customer ID]], Table1[Customer ID],0))</f>
        <v>Marguerite Graves</v>
      </c>
      <c r="G992" s="2" t="str">
        <f>IF(INDEX(Table1[Email], MATCH(OrdersData[[#This Row],[Customer ID]], Table1[Customer ID],0))=0,"",INDEX(Table1[Email], MATCH(OrdersData[[#This Row],[Customer ID]], Table1[Customer ID],0)))</f>
        <v/>
      </c>
      <c r="H992" s="2" t="str">
        <f>INDEX(Table1[Country], MATCH(OrdersData[[#This Row],[Customer ID]], Table1[Customer ID],0))</f>
        <v>United States</v>
      </c>
      <c r="I992" t="str">
        <f>INDEX(products!B:B, MATCH($D:$D, products!$A:$A,0))</f>
        <v>Exc</v>
      </c>
      <c r="J992" t="str">
        <f>INDEX(products!C:C, MATCH($D:$D, products!$A:$A,0))</f>
        <v>D</v>
      </c>
      <c r="K992" s="6">
        <f>INDEX(products!D:D, MATCH($D:$D, products!$A:$A,0))</f>
        <v>0.2</v>
      </c>
      <c r="L992" s="8">
        <f>INDEX(products!E:E, MATCH($D:$D, products!$A:$A,0))</f>
        <v>3.645</v>
      </c>
      <c r="M992" s="8">
        <f t="shared" si="30"/>
        <v>18.225000000000001</v>
      </c>
      <c r="N992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992" t="str">
        <f t="shared" si="31"/>
        <v>Dark</v>
      </c>
    </row>
    <row r="993" spans="1:15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INDEX(Table1[Customer Name], MATCH(OrdersData[[#This Row],[Customer ID]], Table1[Customer ID],0))</f>
        <v>Marguerite Graves</v>
      </c>
      <c r="G993" s="2" t="str">
        <f>IF(INDEX(Table1[Email], MATCH(OrdersData[[#This Row],[Customer ID]], Table1[Customer ID],0))=0,"",INDEX(Table1[Email], MATCH(OrdersData[[#This Row],[Customer ID]], Table1[Customer ID],0)))</f>
        <v/>
      </c>
      <c r="H993" s="2" t="str">
        <f>INDEX(Table1[Country], MATCH(OrdersData[[#This Row],[Customer ID]], Table1[Customer ID],0))</f>
        <v>United States</v>
      </c>
      <c r="I993" t="str">
        <f>INDEX(products!B:B, MATCH($D:$D, products!$A:$A,0))</f>
        <v>Lib</v>
      </c>
      <c r="J993" t="str">
        <f>INDEX(products!C:C, MATCH($D:$D, products!$A:$A,0))</f>
        <v>D</v>
      </c>
      <c r="K993" s="6">
        <f>INDEX(products!D:D, MATCH($D:$D, products!$A:$A,0))</f>
        <v>0.5</v>
      </c>
      <c r="L993" s="8">
        <f>INDEX(products!E:E, MATCH($D:$D, products!$A:$A,0))</f>
        <v>7.77</v>
      </c>
      <c r="M993" s="8">
        <f t="shared" si="30"/>
        <v>15.54</v>
      </c>
      <c r="N993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993" t="str">
        <f t="shared" si="31"/>
        <v>Dark</v>
      </c>
    </row>
    <row r="994" spans="1:15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INDEX(Table1[Customer Name], MATCH(OrdersData[[#This Row],[Customer ID]], Table1[Customer ID],0))</f>
        <v>Desdemona Eye</v>
      </c>
      <c r="G994" s="2" t="str">
        <f>IF(INDEX(Table1[Email], MATCH(OrdersData[[#This Row],[Customer ID]], Table1[Customer ID],0))=0,"",INDEX(Table1[Email], MATCH(OrdersData[[#This Row],[Customer ID]], Table1[Customer ID],0)))</f>
        <v/>
      </c>
      <c r="H994" s="2" t="str">
        <f>INDEX(Table1[Country], MATCH(OrdersData[[#This Row],[Customer ID]], Table1[Customer ID],0))</f>
        <v>Ireland</v>
      </c>
      <c r="I994" t="str">
        <f>INDEX(products!B:B, MATCH($D:$D, products!$A:$A,0))</f>
        <v>Lib</v>
      </c>
      <c r="J994" t="str">
        <f>INDEX(products!C:C, MATCH($D:$D, products!$A:$A,0))</f>
        <v>L</v>
      </c>
      <c r="K994" s="6">
        <f>INDEX(products!D:D, MATCH($D:$D, products!$A:$A,0))</f>
        <v>2.5</v>
      </c>
      <c r="L994" s="8">
        <f>INDEX(products!E:E, MATCH($D:$D, products!$A:$A,0))</f>
        <v>36.454999999999998</v>
      </c>
      <c r="M994" s="8">
        <f t="shared" si="30"/>
        <v>109.36499999999999</v>
      </c>
      <c r="N994" t="str">
        <f>IF(OrdersData[[#This Row],[Coffee Type]]="Rob","Robusta",IF(OrdersData[[#This Row],[Coffee Type]]="Exc","Excelsa",IF(OrdersData[[#This Row],[Coffee Type]]="Ara","Arabica",IF(OrdersData[[#This Row],[Coffee Type]]="Lib","Liberica",""))))</f>
        <v>Liberica</v>
      </c>
      <c r="O994" t="str">
        <f t="shared" si="31"/>
        <v>Light</v>
      </c>
    </row>
    <row r="995" spans="1:15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INDEX(Table1[Customer Name], MATCH(OrdersData[[#This Row],[Customer ID]], Table1[Customer ID],0))</f>
        <v>Margarette Sterland</v>
      </c>
      <c r="G995" s="2" t="str">
        <f>IF(INDEX(Table1[Email], MATCH(OrdersData[[#This Row],[Customer ID]], Table1[Customer ID],0))=0,"",INDEX(Table1[Email], MATCH(OrdersData[[#This Row],[Customer ID]], Table1[Customer ID],0)))</f>
        <v/>
      </c>
      <c r="H995" s="2" t="str">
        <f>INDEX(Table1[Country], MATCH(OrdersData[[#This Row],[Customer ID]], Table1[Customer ID],0))</f>
        <v>United States</v>
      </c>
      <c r="I995" t="str">
        <f>INDEX(products!B:B, MATCH($D:$D, products!$A:$A,0))</f>
        <v>Ara</v>
      </c>
      <c r="J995" t="str">
        <f>INDEX(products!C:C, MATCH($D:$D, products!$A:$A,0))</f>
        <v>L</v>
      </c>
      <c r="K995" s="6">
        <f>INDEX(products!D:D, MATCH($D:$D, products!$A:$A,0))</f>
        <v>1</v>
      </c>
      <c r="L995" s="8">
        <f>INDEX(products!E:E, MATCH($D:$D, products!$A:$A,0))</f>
        <v>12.95</v>
      </c>
      <c r="M995" s="8">
        <f t="shared" si="30"/>
        <v>77.699999999999989</v>
      </c>
      <c r="N995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95" t="str">
        <f t="shared" si="31"/>
        <v>Light</v>
      </c>
    </row>
    <row r="996" spans="1:15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INDEX(Table1[Customer Name], MATCH(OrdersData[[#This Row],[Customer ID]], Table1[Customer ID],0))</f>
        <v>Catharine Scoines</v>
      </c>
      <c r="G996" s="2" t="str">
        <f>IF(INDEX(Table1[Email], MATCH(OrdersData[[#This Row],[Customer ID]], Table1[Customer ID],0))=0,"",INDEX(Table1[Email], MATCH(OrdersData[[#This Row],[Customer ID]], Table1[Customer ID],0)))</f>
        <v/>
      </c>
      <c r="H996" s="2" t="str">
        <f>INDEX(Table1[Country], MATCH(OrdersData[[#This Row],[Customer ID]], Table1[Customer ID],0))</f>
        <v>Ireland</v>
      </c>
      <c r="I996" t="str">
        <f>INDEX(products!B:B, MATCH($D:$D, products!$A:$A,0))</f>
        <v>Ara</v>
      </c>
      <c r="J996" t="str">
        <f>INDEX(products!C:C, MATCH($D:$D, products!$A:$A,0))</f>
        <v>D</v>
      </c>
      <c r="K996" s="6">
        <f>INDEX(products!D:D, MATCH($D:$D, products!$A:$A,0))</f>
        <v>0.2</v>
      </c>
      <c r="L996" s="8">
        <f>INDEX(products!E:E, MATCH($D:$D, products!$A:$A,0))</f>
        <v>2.9849999999999999</v>
      </c>
      <c r="M996" s="8">
        <f t="shared" si="30"/>
        <v>8.9550000000000001</v>
      </c>
      <c r="N996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96" t="str">
        <f t="shared" si="31"/>
        <v>Dark</v>
      </c>
    </row>
    <row r="997" spans="1:15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INDEX(Table1[Customer Name], MATCH(OrdersData[[#This Row],[Customer ID]], Table1[Customer ID],0))</f>
        <v>Jennica Tewelson</v>
      </c>
      <c r="G997" s="2" t="str">
        <f>IF(INDEX(Table1[Email], MATCH(OrdersData[[#This Row],[Customer ID]], Table1[Customer ID],0))=0,"",INDEX(Table1[Email], MATCH(OrdersData[[#This Row],[Customer ID]], Table1[Customer ID],0)))</f>
        <v>jtewelsonrn@samsung.com</v>
      </c>
      <c r="H997" s="2" t="str">
        <f>INDEX(Table1[Country], MATCH(OrdersData[[#This Row],[Customer ID]], Table1[Customer ID],0))</f>
        <v>United States</v>
      </c>
      <c r="I997" t="str">
        <f>INDEX(products!B:B, MATCH($D:$D, products!$A:$A,0))</f>
        <v>Rob</v>
      </c>
      <c r="J997" t="str">
        <f>INDEX(products!C:C, MATCH($D:$D, products!$A:$A,0))</f>
        <v>L</v>
      </c>
      <c r="K997" s="6">
        <f>INDEX(products!D:D, MATCH($D:$D, products!$A:$A,0))</f>
        <v>2.5</v>
      </c>
      <c r="L997" s="8">
        <f>INDEX(products!E:E, MATCH($D:$D, products!$A:$A,0))</f>
        <v>27.484999999999996</v>
      </c>
      <c r="M997" s="8">
        <f t="shared" si="30"/>
        <v>27.484999999999996</v>
      </c>
      <c r="N997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997" t="str">
        <f t="shared" si="31"/>
        <v>Light</v>
      </c>
    </row>
    <row r="998" spans="1:15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INDEX(Table1[Customer Name], MATCH(OrdersData[[#This Row],[Customer ID]], Table1[Customer ID],0))</f>
        <v>Marguerite Graves</v>
      </c>
      <c r="G998" s="2" t="str">
        <f>IF(INDEX(Table1[Email], MATCH(OrdersData[[#This Row],[Customer ID]], Table1[Customer ID],0))=0,"",INDEX(Table1[Email], MATCH(OrdersData[[#This Row],[Customer ID]], Table1[Customer ID],0)))</f>
        <v/>
      </c>
      <c r="H998" s="2" t="str">
        <f>INDEX(Table1[Country], MATCH(OrdersData[[#This Row],[Customer ID]], Table1[Customer ID],0))</f>
        <v>United States</v>
      </c>
      <c r="I998" t="str">
        <f>INDEX(products!B:B, MATCH($D:$D, products!$A:$A,0))</f>
        <v>Rob</v>
      </c>
      <c r="J998" t="str">
        <f>INDEX(products!C:C, MATCH($D:$D, products!$A:$A,0))</f>
        <v>M</v>
      </c>
      <c r="K998" s="6">
        <f>INDEX(products!D:D, MATCH($D:$D, products!$A:$A,0))</f>
        <v>0.5</v>
      </c>
      <c r="L998" s="8">
        <f>INDEX(products!E:E, MATCH($D:$D, products!$A:$A,0))</f>
        <v>5.97</v>
      </c>
      <c r="M998" s="8">
        <f t="shared" si="30"/>
        <v>29.849999999999998</v>
      </c>
      <c r="N998" t="str">
        <f>IF(OrdersData[[#This Row],[Coffee Type]]="Rob","Robusta",IF(OrdersData[[#This Row],[Coffee Type]]="Exc","Excelsa",IF(OrdersData[[#This Row],[Coffee Type]]="Ara","Arabica",IF(OrdersData[[#This Row],[Coffee Type]]="Lib","Liberica",""))))</f>
        <v>Robusta</v>
      </c>
      <c r="O998" t="str">
        <f t="shared" si="31"/>
        <v>Medium</v>
      </c>
    </row>
    <row r="999" spans="1:15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INDEX(Table1[Customer Name], MATCH(OrdersData[[#This Row],[Customer ID]], Table1[Customer ID],0))</f>
        <v>Marguerite Graves</v>
      </c>
      <c r="G999" s="2" t="str">
        <f>IF(INDEX(Table1[Email], MATCH(OrdersData[[#This Row],[Customer ID]], Table1[Customer ID],0))=0,"",INDEX(Table1[Email], MATCH(OrdersData[[#This Row],[Customer ID]], Table1[Customer ID],0)))</f>
        <v/>
      </c>
      <c r="H999" s="2" t="str">
        <f>INDEX(Table1[Country], MATCH(OrdersData[[#This Row],[Customer ID]], Table1[Customer ID],0))</f>
        <v>United States</v>
      </c>
      <c r="I999" t="str">
        <f>INDEX(products!B:B, MATCH($D:$D, products!$A:$A,0))</f>
        <v>Ara</v>
      </c>
      <c r="J999" t="str">
        <f>INDEX(products!C:C, MATCH($D:$D, products!$A:$A,0))</f>
        <v>M</v>
      </c>
      <c r="K999" s="6">
        <f>INDEX(products!D:D, MATCH($D:$D, products!$A:$A,0))</f>
        <v>0.5</v>
      </c>
      <c r="L999" s="8">
        <f>INDEX(products!E:E, MATCH($D:$D, products!$A:$A,0))</f>
        <v>6.75</v>
      </c>
      <c r="M999" s="8">
        <f t="shared" si="30"/>
        <v>27</v>
      </c>
      <c r="N999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999" t="str">
        <f t="shared" si="31"/>
        <v>Medium</v>
      </c>
    </row>
    <row r="1000" spans="1:15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INDEX(Table1[Customer Name], MATCH(OrdersData[[#This Row],[Customer ID]], Table1[Customer ID],0))</f>
        <v>Nicolina Jenny</v>
      </c>
      <c r="G1000" s="2" t="str">
        <f>IF(INDEX(Table1[Email], MATCH(OrdersData[[#This Row],[Customer ID]], Table1[Customer ID],0))=0,"",INDEX(Table1[Email], MATCH(OrdersData[[#This Row],[Customer ID]], Table1[Customer ID],0)))</f>
        <v>njennyrq@bigcartel.com</v>
      </c>
      <c r="H1000" s="2" t="str">
        <f>INDEX(Table1[Country], MATCH(OrdersData[[#This Row],[Customer ID]], Table1[Customer ID],0))</f>
        <v>United States</v>
      </c>
      <c r="I1000" t="str">
        <f>INDEX(products!B:B, MATCH($D:$D, products!$A:$A,0))</f>
        <v>Ara</v>
      </c>
      <c r="J1000" t="str">
        <f>INDEX(products!C:C, MATCH($D:$D, products!$A:$A,0))</f>
        <v>D</v>
      </c>
      <c r="K1000" s="6">
        <f>INDEX(products!D:D, MATCH($D:$D, products!$A:$A,0))</f>
        <v>1</v>
      </c>
      <c r="L1000" s="8">
        <f>INDEX(products!E:E, MATCH($D:$D, products!$A:$A,0))</f>
        <v>9.9499999999999993</v>
      </c>
      <c r="M1000" s="8">
        <f t="shared" si="30"/>
        <v>9.9499999999999993</v>
      </c>
      <c r="N1000" t="str">
        <f>IF(OrdersData[[#This Row],[Coffee Type]]="Rob","Robusta",IF(OrdersData[[#This Row],[Coffee Type]]="Exc","Excelsa",IF(OrdersData[[#This Row],[Coffee Type]]="Ara","Arabica",IF(OrdersData[[#This Row],[Coffee Type]]="Lib","Liberica",""))))</f>
        <v>Arabica</v>
      </c>
      <c r="O1000" t="str">
        <f t="shared" si="31"/>
        <v>Dark</v>
      </c>
    </row>
    <row r="1001" spans="1:15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INDEX(Table1[Customer Name], MATCH(OrdersData[[#This Row],[Customer ID]], Table1[Customer ID],0))</f>
        <v>Vidovic Antonelli</v>
      </c>
      <c r="G1001" s="2" t="str">
        <f>IF(INDEX(Table1[Email], MATCH(OrdersData[[#This Row],[Customer ID]], Table1[Customer ID],0))=0,"",INDEX(Table1[Email], MATCH(OrdersData[[#This Row],[Customer ID]], Table1[Customer ID],0)))</f>
        <v/>
      </c>
      <c r="H1001" s="2" t="str">
        <f>INDEX(Table1[Country], MATCH(OrdersData[[#This Row],[Customer ID]], Table1[Customer ID],0))</f>
        <v>United Kingdom</v>
      </c>
      <c r="I1001" t="str">
        <f>INDEX(products!B:B, MATCH($D:$D, products!$A:$A,0))</f>
        <v>Exc</v>
      </c>
      <c r="J1001" t="str">
        <f>INDEX(products!C:C, MATCH($D:$D, products!$A:$A,0))</f>
        <v>M</v>
      </c>
      <c r="K1001" s="6">
        <f>INDEX(products!D:D, MATCH($D:$D, products!$A:$A,0))</f>
        <v>0.2</v>
      </c>
      <c r="L1001" s="8">
        <f>INDEX(products!E:E, MATCH($D:$D, products!$A:$A,0))</f>
        <v>4.125</v>
      </c>
      <c r="M1001" s="8">
        <f t="shared" si="30"/>
        <v>12.375</v>
      </c>
      <c r="N1001" t="str">
        <f>IF(OrdersData[[#This Row],[Coffee Type]]="Rob","Robusta",IF(OrdersData[[#This Row],[Coffee Type]]="Exc","Excelsa",IF(OrdersData[[#This Row],[Coffee Type]]="Ara","Arabica",IF(OrdersData[[#This Row],[Coffee Type]]="Lib","Liberica",""))))</f>
        <v>Excelsa</v>
      </c>
      <c r="O1001" t="str">
        <f t="shared" si="31"/>
        <v>Medium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F983" workbookViewId="0">
      <selection activeCell="B999" sqref="B999"/>
    </sheetView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8" max="8" width="10.54296875" customWidth="1"/>
    <col min="9" max="9" width="13.08984375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sqref="A1:G49"/>
    </sheetView>
  </sheetViews>
  <sheetFormatPr defaultRowHeight="14.5" x14ac:dyDescent="0.35"/>
  <cols>
    <col min="1" max="1" width="11.7265625" customWidth="1"/>
    <col min="2" max="2" width="12.7265625" customWidth="1"/>
    <col min="3" max="3" width="12" customWidth="1"/>
    <col min="4" max="4" width="6" customWidth="1"/>
    <col min="5" max="5" width="10.90625" customWidth="1"/>
    <col min="6" max="6" width="14.54296875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Sales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Tejaswini Girish</cp:lastModifiedBy>
  <cp:revision/>
  <dcterms:created xsi:type="dcterms:W3CDTF">2022-11-26T09:51:45Z</dcterms:created>
  <dcterms:modified xsi:type="dcterms:W3CDTF">2023-08-01T08:22:45Z</dcterms:modified>
  <cp:category/>
  <cp:contentStatus/>
</cp:coreProperties>
</file>