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Shravani Super30\"/>
    </mc:Choice>
  </mc:AlternateContent>
  <xr:revisionPtr revIDLastSave="0" documentId="13_ncr:1_{AF82DAB9-D4D5-4EEA-8309-1856EE909AB4}" xr6:coauthVersionLast="47" xr6:coauthVersionMax="47" xr10:uidLastSave="{00000000-0000-0000-0000-000000000000}"/>
  <bookViews>
    <workbookView xWindow="-110" yWindow="-110" windowWidth="19420" windowHeight="10300" activeTab="1" xr2:uid="{00000000-000D-0000-FFFF-FFFF00000000}"/>
  </bookViews>
  <sheets>
    <sheet name="Project Schedule " sheetId="1" r:id="rId1"/>
    <sheet name="Project actual" sheetId="3" r:id="rId2"/>
  </sheets>
  <definedNames>
    <definedName name="Display_Week" localSheetId="1">'Project actual'!$P$2</definedName>
    <definedName name="Display_Week" localSheetId="0">'Project Schedule '!$O$2</definedName>
    <definedName name="Display_Week">#REF!</definedName>
    <definedName name="_xlnm.Print_Titles" localSheetId="1">'Project actual'!$5:$7</definedName>
    <definedName name="Project_Start" localSheetId="1">'Project actual'!$P$1</definedName>
    <definedName name="Project_Start" localSheetId="0">'Project Schedule '!$O$1</definedName>
    <definedName name="Project_Start">#REF!</definedName>
    <definedName name="task_end" localSheetId="1">'Project actual'!$E1</definedName>
    <definedName name="task_end" localSheetId="0">'Project Schedule '!$D$1</definedName>
    <definedName name="task_progress" localSheetId="1">'Project actual'!$C1</definedName>
    <definedName name="task_progress" localSheetId="0">'Project Schedule '!#REF!</definedName>
    <definedName name="task_start" localSheetId="1">'Project actual'!$D1</definedName>
    <definedName name="task_start" localSheetId="0">'Project Schedule '!$C$1</definedName>
    <definedName name="today" localSheetId="1">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 i="1" l="1"/>
  <c r="G32" i="3"/>
  <c r="G31" i="3"/>
  <c r="G26" i="3"/>
  <c r="G21" i="3"/>
  <c r="G16" i="3"/>
  <c r="D15" i="3"/>
  <c r="G9" i="3"/>
  <c r="G8" i="3"/>
  <c r="P1" i="3"/>
  <c r="D10" i="3" s="1"/>
  <c r="E10" i="3" s="1"/>
  <c r="D11" i="3" s="1"/>
  <c r="C14" i="1"/>
  <c r="D14" i="1" s="1"/>
  <c r="C16" i="1" s="1"/>
  <c r="D12" i="3" l="1"/>
  <c r="E11" i="3"/>
  <c r="G11" i="3" s="1"/>
  <c r="G10" i="3"/>
  <c r="H6" i="3"/>
  <c r="E15" i="3"/>
  <c r="D17" i="3" s="1"/>
  <c r="C19" i="1"/>
  <c r="D19" i="1" s="1"/>
  <c r="C18" i="1"/>
  <c r="D18" i="1" s="1"/>
  <c r="C17" i="1"/>
  <c r="D17" i="1" s="1"/>
  <c r="C21" i="1" s="1"/>
  <c r="D16" i="1"/>
  <c r="D19" i="3" l="1"/>
  <c r="E17" i="3"/>
  <c r="G17" i="3" s="1"/>
  <c r="D20" i="3"/>
  <c r="E20" i="3" s="1"/>
  <c r="D18" i="3"/>
  <c r="H7" i="3"/>
  <c r="H5" i="3"/>
  <c r="I6" i="3"/>
  <c r="G15" i="3"/>
  <c r="D13" i="3"/>
  <c r="E12" i="3"/>
  <c r="G12" i="3" s="1"/>
  <c r="C22" i="1"/>
  <c r="D21" i="1"/>
  <c r="E13" i="3" l="1"/>
  <c r="G13" i="3" s="1"/>
  <c r="J6" i="3"/>
  <c r="I7" i="3"/>
  <c r="E18" i="3"/>
  <c r="D22" i="3" s="1"/>
  <c r="E22" i="3" s="1"/>
  <c r="G20" i="3"/>
  <c r="E19" i="3"/>
  <c r="G19" i="3" s="1"/>
  <c r="C23" i="1"/>
  <c r="C24" i="1" s="1"/>
  <c r="D24" i="1" s="1"/>
  <c r="C26" i="1" s="1"/>
  <c r="D26" i="1" s="1"/>
  <c r="C27" i="1" s="1"/>
  <c r="D27" i="1" s="1"/>
  <c r="C28" i="1" s="1"/>
  <c r="D28" i="1" s="1"/>
  <c r="C29" i="1" s="1"/>
  <c r="D29" i="1" s="1"/>
  <c r="D22" i="1"/>
  <c r="D23" i="1" s="1"/>
  <c r="D23" i="3" l="1"/>
  <c r="E23" i="3" s="1"/>
  <c r="G22" i="3"/>
  <c r="G18" i="3"/>
  <c r="K6" i="3"/>
  <c r="J7" i="3"/>
  <c r="K7" i="3" l="1"/>
  <c r="L6" i="3"/>
  <c r="E24" i="3"/>
  <c r="D24" i="3"/>
  <c r="D25" i="3" l="1"/>
  <c r="E25" i="3" s="1"/>
  <c r="G24" i="3"/>
  <c r="L7" i="3"/>
  <c r="M6" i="3"/>
  <c r="M7" i="3" l="1"/>
  <c r="N6" i="3"/>
  <c r="D27" i="3"/>
  <c r="E27" i="3" s="1"/>
  <c r="D28" i="3" s="1"/>
  <c r="E28" i="3" s="1"/>
  <c r="D29" i="3" s="1"/>
  <c r="G25" i="3"/>
  <c r="O6" i="3" l="1"/>
  <c r="N7" i="3"/>
  <c r="P6" i="3" l="1"/>
  <c r="O5" i="3"/>
  <c r="O7" i="3"/>
  <c r="G27" i="3"/>
  <c r="E29" i="3" l="1"/>
  <c r="D30" i="3" s="1"/>
  <c r="E30" i="3" s="1"/>
  <c r="G28" i="3"/>
  <c r="Q6" i="3"/>
  <c r="P7" i="3"/>
  <c r="R6" i="3" l="1"/>
  <c r="Q7" i="3"/>
  <c r="G30" i="3"/>
  <c r="G29" i="3"/>
  <c r="R7" i="3" l="1"/>
  <c r="S6" i="3"/>
  <c r="S7" i="3" l="1"/>
  <c r="T6" i="3"/>
  <c r="U6" i="3" l="1"/>
  <c r="T7" i="3"/>
  <c r="V6" i="3" l="1"/>
  <c r="U7" i="3"/>
  <c r="W6" i="3" l="1"/>
  <c r="V5" i="3"/>
  <c r="V7" i="3"/>
  <c r="W7" i="3" l="1"/>
  <c r="X6" i="3"/>
  <c r="X7" i="3" l="1"/>
  <c r="Y6" i="3"/>
  <c r="Z6" i="3" l="1"/>
  <c r="Y7" i="3"/>
  <c r="AA6" i="3" l="1"/>
  <c r="Z7" i="3"/>
  <c r="AA7" i="3" l="1"/>
  <c r="AB6" i="3"/>
  <c r="AB7" i="3" l="1"/>
  <c r="AC6" i="3"/>
  <c r="AC5" i="3" l="1"/>
  <c r="AD6" i="3"/>
  <c r="AC7" i="3"/>
  <c r="AE6" i="3" l="1"/>
  <c r="AD7" i="3"/>
  <c r="AF6" i="3" l="1"/>
  <c r="AE7" i="3"/>
  <c r="AG6" i="3" l="1"/>
  <c r="AF7" i="3"/>
  <c r="AH6" i="3" l="1"/>
  <c r="AG7" i="3"/>
  <c r="AH7" i="3" l="1"/>
  <c r="AI6" i="3"/>
  <c r="AI7" i="3" l="1"/>
  <c r="AJ6" i="3"/>
  <c r="AK6" i="3" l="1"/>
  <c r="AJ5" i="3"/>
  <c r="AJ7" i="3"/>
  <c r="AL6" i="3" l="1"/>
  <c r="AK7" i="3"/>
  <c r="AM6" i="3" l="1"/>
  <c r="AL7" i="3"/>
  <c r="AM7" i="3" l="1"/>
  <c r="AN6" i="3"/>
  <c r="AN7" i="3" l="1"/>
  <c r="AO6" i="3"/>
  <c r="AP6" i="3" l="1"/>
  <c r="AO7" i="3"/>
  <c r="AQ6" i="3" l="1"/>
  <c r="AP7" i="3"/>
  <c r="AQ5" i="3" l="1"/>
  <c r="AQ7" i="3"/>
  <c r="AR6" i="3"/>
  <c r="AR7" i="3" l="1"/>
  <c r="AS6" i="3"/>
  <c r="AS7" i="3" l="1"/>
  <c r="AT6" i="3"/>
  <c r="F31" i="1"/>
  <c r="F30" i="1"/>
  <c r="F29" i="1"/>
  <c r="F28" i="1"/>
  <c r="F27" i="1"/>
  <c r="F26" i="1"/>
  <c r="F25" i="1"/>
  <c r="F24" i="1"/>
  <c r="F23" i="1"/>
  <c r="F22" i="1"/>
  <c r="F21" i="1"/>
  <c r="F20" i="1"/>
  <c r="F19" i="1"/>
  <c r="F18" i="1"/>
  <c r="F17" i="1"/>
  <c r="F16" i="1"/>
  <c r="F15" i="1"/>
  <c r="F14" i="1"/>
  <c r="F13" i="1"/>
  <c r="F12" i="1"/>
  <c r="F11" i="1"/>
  <c r="F10" i="1"/>
  <c r="F9" i="1"/>
  <c r="F8" i="1"/>
  <c r="F7" i="1"/>
  <c r="C9" i="1"/>
  <c r="D9" i="1" s="1"/>
  <c r="C10" i="1" s="1"/>
  <c r="AU6" i="3" l="1"/>
  <c r="AT7" i="3"/>
  <c r="G5" i="1"/>
  <c r="G4" i="1" s="1"/>
  <c r="C11" i="1"/>
  <c r="D10" i="1"/>
  <c r="AV6" i="3" l="1"/>
  <c r="AU7" i="3"/>
  <c r="G6" i="1"/>
  <c r="H5" i="1"/>
  <c r="I5" i="1" s="1"/>
  <c r="C12" i="1"/>
  <c r="D12" i="1" s="1"/>
  <c r="D11" i="1"/>
  <c r="AW6" i="3" l="1"/>
  <c r="AV7" i="3"/>
  <c r="H6" i="1"/>
  <c r="I6" i="1"/>
  <c r="J5" i="1"/>
  <c r="AX6" i="3" l="1"/>
  <c r="AW7" i="3"/>
  <c r="J6" i="1"/>
  <c r="K5" i="1"/>
  <c r="AX7" i="3" l="1"/>
  <c r="AX5" i="3"/>
  <c r="AY6" i="3"/>
  <c r="K6" i="1"/>
  <c r="L5" i="1"/>
  <c r="AY7" i="3" l="1"/>
  <c r="AZ6" i="3"/>
  <c r="L6" i="1"/>
  <c r="M5" i="1"/>
  <c r="BA6" i="3" l="1"/>
  <c r="AZ7" i="3"/>
  <c r="M6" i="1"/>
  <c r="N5" i="1"/>
  <c r="BB6" i="3" l="1"/>
  <c r="BA7" i="3"/>
  <c r="N6" i="1"/>
  <c r="N4" i="1"/>
  <c r="O5" i="1"/>
  <c r="BC6" i="3" l="1"/>
  <c r="BB7" i="3"/>
  <c r="O6" i="1"/>
  <c r="P5" i="1"/>
  <c r="BC7" i="3" l="1"/>
  <c r="BD6" i="3"/>
  <c r="Q5" i="1"/>
  <c r="P6" i="1"/>
  <c r="BD7" i="3" l="1"/>
  <c r="BE6" i="3"/>
  <c r="R5" i="1"/>
  <c r="Q6" i="1"/>
  <c r="BF6" i="3" l="1"/>
  <c r="BE5" i="3"/>
  <c r="BE7" i="3"/>
  <c r="S5" i="1"/>
  <c r="R6" i="1"/>
  <c r="BG6" i="3" l="1"/>
  <c r="BF7" i="3"/>
  <c r="T5" i="1"/>
  <c r="S6" i="1"/>
  <c r="BG7" i="3" l="1"/>
  <c r="BH6" i="3"/>
  <c r="U5" i="1"/>
  <c r="T6" i="1"/>
  <c r="BH7" i="3" l="1"/>
  <c r="BI6" i="3"/>
  <c r="V5" i="1"/>
  <c r="U4" i="1"/>
  <c r="U6" i="1"/>
  <c r="BI7" i="3" l="1"/>
  <c r="BJ6" i="3"/>
  <c r="V6" i="1"/>
  <c r="W5" i="1"/>
  <c r="BK6" i="3" l="1"/>
  <c r="BK7" i="3" s="1"/>
  <c r="BJ7" i="3"/>
  <c r="W6" i="1"/>
  <c r="X5" i="1"/>
  <c r="Y5" i="1" l="1"/>
  <c r="X6" i="1"/>
  <c r="Y6" i="1" l="1"/>
  <c r="Z5" i="1"/>
  <c r="Z6" i="1" l="1"/>
  <c r="AA5" i="1"/>
  <c r="AA6" i="1" l="1"/>
  <c r="AB5" i="1"/>
  <c r="AB6" i="1" l="1"/>
  <c r="AB4" i="1"/>
  <c r="AC5" i="1"/>
  <c r="AC6" i="1" l="1"/>
  <c r="AD5" i="1"/>
  <c r="AD6" i="1" l="1"/>
  <c r="AE5" i="1"/>
  <c r="AE6" i="1" l="1"/>
  <c r="AF5" i="1"/>
  <c r="AG5" i="1" l="1"/>
  <c r="AF6" i="1"/>
  <c r="AH5" i="1" l="1"/>
  <c r="AG6" i="1"/>
  <c r="AI5" i="1" l="1"/>
  <c r="AH6" i="1"/>
  <c r="AJ5" i="1" l="1"/>
  <c r="AI4" i="1"/>
  <c r="AI6" i="1"/>
  <c r="AK5" i="1" l="1"/>
  <c r="AJ6" i="1"/>
  <c r="AL5" i="1" l="1"/>
  <c r="AK6" i="1"/>
  <c r="AM5" i="1" l="1"/>
  <c r="AL6" i="1"/>
  <c r="AN5" i="1" l="1"/>
  <c r="AM6" i="1"/>
  <c r="AO5" i="1" l="1"/>
  <c r="AN6" i="1"/>
  <c r="AO6" i="1" l="1"/>
  <c r="AP5" i="1"/>
  <c r="AP4" i="1" l="1"/>
  <c r="AP6" i="1"/>
  <c r="AQ5" i="1"/>
  <c r="AQ6" i="1" l="1"/>
  <c r="AR5" i="1"/>
  <c r="AR6" i="1" l="1"/>
  <c r="AS5" i="1"/>
  <c r="AS6" i="1" l="1"/>
  <c r="AT5" i="1"/>
  <c r="AT6" i="1" l="1"/>
  <c r="AU5" i="1"/>
  <c r="AU6" i="1" l="1"/>
  <c r="AV5" i="1"/>
  <c r="AW5" i="1" l="1"/>
  <c r="AV6" i="1"/>
  <c r="AX5" i="1" l="1"/>
  <c r="AW4" i="1"/>
  <c r="AW6" i="1"/>
  <c r="AY5" i="1" l="1"/>
  <c r="AX6" i="1"/>
  <c r="AZ5" i="1" l="1"/>
  <c r="AY6" i="1"/>
  <c r="BA5" i="1" l="1"/>
  <c r="AZ6" i="1"/>
  <c r="BB5" i="1" l="1"/>
  <c r="BA6" i="1"/>
  <c r="BB6" i="1" l="1"/>
  <c r="BC5" i="1"/>
  <c r="BC6" i="1" l="1"/>
  <c r="BD5" i="1"/>
  <c r="BD4" i="1" l="1"/>
  <c r="BE5" i="1"/>
  <c r="BD6" i="1"/>
  <c r="BE6" i="1" l="1"/>
  <c r="BF5" i="1"/>
  <c r="BF6" i="1" l="1"/>
  <c r="BG5" i="1"/>
  <c r="BG6" i="1" l="1"/>
  <c r="BH5" i="1"/>
  <c r="BH6" i="1" l="1"/>
  <c r="BI5" i="1"/>
  <c r="BI6" i="1" l="1"/>
  <c r="BJ5" i="1"/>
  <c r="BJ6" i="1" s="1"/>
</calcChain>
</file>

<file path=xl/sharedStrings.xml><?xml version="1.0" encoding="utf-8"?>
<sst xmlns="http://schemas.openxmlformats.org/spreadsheetml/2006/main" count="58" uniqueCount="33">
  <si>
    <t>Project start:</t>
  </si>
  <si>
    <t>Display week:</t>
  </si>
  <si>
    <t>TASK</t>
  </si>
  <si>
    <t>PROGRESS</t>
  </si>
  <si>
    <t>START</t>
  </si>
  <si>
    <t>END</t>
  </si>
  <si>
    <t xml:space="preserve">Do not delete this row. This row is hidden to preserve a formula that is used to highlight the current day within the project schedule. </t>
  </si>
  <si>
    <t>Gantt Chart</t>
  </si>
  <si>
    <t>Design and Prototyping</t>
  </si>
  <si>
    <t>Testing, Deployment and Review</t>
  </si>
  <si>
    <t>Define Problem Statement</t>
  </si>
  <si>
    <t>UI Wireframing</t>
  </si>
  <si>
    <t>ERD chart and Mind Maps</t>
  </si>
  <si>
    <t>RACI Chart</t>
  </si>
  <si>
    <t>Project Charter</t>
  </si>
  <si>
    <t>Create detailed wireframe</t>
  </si>
  <si>
    <t>Finalize databara ERD</t>
  </si>
  <si>
    <t>Finalize UI/UX designer</t>
  </si>
  <si>
    <t>Create APl-endpoint plan</t>
  </si>
  <si>
    <t>Implementation</t>
  </si>
  <si>
    <t>Database Creation &amp; Management</t>
  </si>
  <si>
    <t>Frontend Development</t>
  </si>
  <si>
    <t>Backend API development</t>
  </si>
  <si>
    <t>Integration and Testing</t>
  </si>
  <si>
    <t>Testing &amp; Bug Fixing</t>
  </si>
  <si>
    <t xml:space="preserve">Final Deployment </t>
  </si>
  <si>
    <t>Final demo and Presentation</t>
  </si>
  <si>
    <t>Project Documentation</t>
  </si>
  <si>
    <t>Planning and Ideation</t>
  </si>
  <si>
    <t xml:space="preserve">   Planning and Ideation</t>
  </si>
  <si>
    <t>Project Start Date</t>
  </si>
  <si>
    <t>Current Week</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</si>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</sst>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m/d/yyyy"/>
    <numFmt numFmtId="165" formatCode="mmm\ d\,\ yyyy"/>
    <numFmt numFmtId="166" formatCode="d"/>
    <numFmt numFmtId="167" formatCode="m/d/yy"/>
    <numFmt numFmtId="168" formatCode="m/d/yy;@"/>
  </numFmts>
  <fonts count="37" x14ac:knownFonts="1">
    <font>
      <sz val="11"/>
      <name val="Arial"/>
      <scheme val="minor"/>
    </font>
    <font>
      <sz val="11"/>
      <color theme="1"/>
      <name val="Arial"/>
      <family val="2"/>
      <scheme val="minor"/>
    </font>
    <font>
      <sz val="11"/>
      <name val="Arial"/>
    </font>
    <font>
      <b/>
      <sz val="40"/>
      <name val="Arial Black"/>
    </font>
    <font>
      <sz val="10"/>
      <name val="Arial"/>
    </font>
    <font>
      <b/>
      <sz val="16"/>
      <name val="Arial"/>
    </font>
    <font>
      <sz val="16"/>
      <name val="Arial"/>
    </font>
    <font>
      <b/>
      <sz val="16"/>
      <name val="Arial Black"/>
    </font>
    <font>
      <sz val="10"/>
      <name val="Arial"/>
    </font>
    <font>
      <sz val="11"/>
      <name val="Arial"/>
    </font>
    <font>
      <b/>
      <sz val="10"/>
      <name val="Arial"/>
    </font>
    <font>
      <b/>
      <sz val="8"/>
      <name val="Arial"/>
    </font>
    <font>
      <b/>
      <sz val="8"/>
      <name val="Arial"/>
    </font>
    <font>
      <b/>
      <sz val="12"/>
      <name val="Arial"/>
    </font>
    <font>
      <sz val="11"/>
      <name val="Arial"/>
    </font>
    <font>
      <i/>
      <sz val="10"/>
      <name val="Arial"/>
    </font>
    <font>
      <sz val="10"/>
      <color rgb="FF7F7F7F"/>
      <name val="Arial"/>
    </font>
    <font>
      <sz val="11"/>
      <color theme="0"/>
      <name val="Arial"/>
      <family val="2"/>
      <scheme val="minor"/>
    </font>
    <font>
      <sz val="11"/>
      <color theme="1"/>
      <name val="Arial"/>
      <family val="2"/>
    </font>
    <font>
      <sz val="10"/>
      <color theme="1"/>
      <name val="Arial"/>
      <family val="2"/>
      <scheme val="minor"/>
    </font>
    <font>
      <sz val="10"/>
      <name val="Arial"/>
      <family val="2"/>
      <scheme val="minor"/>
    </font>
    <font>
      <b/>
      <sz val="12"/>
      <color theme="1"/>
      <name val="Arial"/>
      <family val="2"/>
      <scheme val="minor"/>
    </font>
    <font>
      <b/>
      <sz val="22"/>
      <color theme="1" tint="0.34998626667073579"/>
      <name val="Arial Black"/>
      <family val="2"/>
      <scheme val="major"/>
    </font>
    <font>
      <b/>
      <sz val="28"/>
      <color theme="1"/>
      <name val="Arial"/>
      <family val="2"/>
      <scheme val="minor"/>
    </font>
    <font>
      <sz val="10"/>
      <name val="Arial"/>
      <family val="2"/>
    </font>
    <font>
      <sz val="12"/>
      <color theme="1"/>
      <name val="Arial"/>
      <family val="2"/>
      <scheme val="minor"/>
    </font>
    <font>
      <sz val="14"/>
      <color theme="1"/>
      <name val="Arial"/>
      <family val="2"/>
      <scheme val="minor"/>
    </font>
    <font>
      <b/>
      <sz val="12"/>
      <color theme="1"/>
      <name val="Arial Black"/>
      <family val="2"/>
      <scheme val="major"/>
    </font>
    <font>
      <sz val="12"/>
      <color theme="1"/>
      <name val="Arial Black"/>
      <family val="2"/>
      <scheme val="major"/>
    </font>
    <font>
      <b/>
      <sz val="11"/>
      <name val="Arial"/>
      <family val="2"/>
      <scheme val="minor"/>
    </font>
    <font>
      <u/>
      <sz val="11"/>
      <color indexed="12"/>
      <name val="Arial"/>
      <family val="2"/>
    </font>
    <font>
      <b/>
      <sz val="10"/>
      <color theme="1"/>
      <name val="Arial"/>
      <family val="2"/>
      <scheme val="minor"/>
    </font>
    <font>
      <b/>
      <sz val="8"/>
      <name val="Arial"/>
      <family val="2"/>
      <scheme val="minor"/>
    </font>
    <font>
      <b/>
      <sz val="8"/>
      <color theme="1"/>
      <name val="Arial"/>
      <family val="2"/>
      <scheme val="minor"/>
    </font>
    <font>
      <sz val="11"/>
      <name val="Arial"/>
      <family val="2"/>
      <scheme val="minor"/>
    </font>
    <font>
      <i/>
      <sz val="10"/>
      <color theme="1"/>
      <name val="Arial"/>
      <family val="2"/>
      <scheme val="minor"/>
    </font>
    <font>
      <sz val="10"/>
      <color theme="1" tint="0.499984740745262"/>
      <name val="Arial"/>
      <family val="2"/>
      <scheme val="minor"/>
    </font>
  </fonts>
  <fills count="17">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C1A8FB"/>
        <bgColor rgb="FFC1A8FB"/>
      </patternFill>
    </fill>
    <fill>
      <patternFill patternType="solid">
        <fgColor theme="4" tint="0.79998168889431442"/>
        <bgColor indexed="64"/>
      </patternFill>
    </fill>
    <fill>
      <patternFill patternType="solid">
        <fgColor theme="5" tint="0.59996337778862885"/>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6337778862885"/>
        <bgColor indexed="64"/>
      </patternFill>
    </fill>
  </fills>
  <borders count="43">
    <border>
      <left/>
      <right/>
      <top/>
      <bottom/>
      <diagonal/>
    </border>
    <border>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top style="thin">
        <color rgb="FF7F7F7F"/>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rgb="FFD8D8D8"/>
      </left>
      <right style="thin">
        <color rgb="FFD8D8D8"/>
      </right>
      <top/>
      <bottom/>
      <diagonal/>
    </border>
    <border>
      <left/>
      <right/>
      <top/>
      <bottom/>
      <diagonal/>
    </border>
    <border>
      <left/>
      <right/>
      <top style="medium">
        <color rgb="FFD8D8D8"/>
      </top>
      <bottom style="medium">
        <color rgb="FFD8D8D8"/>
      </bottom>
      <diagonal/>
    </border>
    <border>
      <left/>
      <right/>
      <top style="thin">
        <color rgb="FFF2F2F2"/>
      </top>
      <bottom/>
      <diagonal/>
    </border>
    <border>
      <left style="thin">
        <color rgb="FFF2F2F2"/>
      </left>
      <right style="thin">
        <color rgb="FFF2F2F2"/>
      </right>
      <top style="thin">
        <color rgb="FFF2F2F2"/>
      </top>
      <bottom style="thin">
        <color rgb="FFF2F2F2"/>
      </bottom>
      <diagonal/>
    </border>
    <border>
      <left/>
      <right/>
      <top/>
      <bottom style="thin">
        <color rgb="FFF2F2F2"/>
      </bottom>
      <diagonal/>
    </border>
    <border>
      <left/>
      <right/>
      <top style="thin">
        <color rgb="FFF2F2F2"/>
      </top>
      <bottom style="thin">
        <color rgb="FFF2F2F2"/>
      </bottom>
      <diagonal/>
    </border>
    <border>
      <left/>
      <right/>
      <top style="medium">
        <color rgb="FFD8D8D8"/>
      </top>
      <bottom style="medium">
        <color rgb="FFD8D8D8"/>
      </bottom>
      <diagonal/>
    </border>
    <border>
      <left/>
      <right/>
      <top style="medium">
        <color theme="0" tint="-0.14996795556505021"/>
      </top>
      <bottom style="medium">
        <color theme="0" tint="-0.14996795556505021"/>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5" tint="0.59996337778862885"/>
      </top>
      <bottom style="thin">
        <color theme="5"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0" tint="-0.14993743705557422"/>
      </left>
      <right style="thin">
        <color theme="0" tint="-0.14993743705557422"/>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3">
    <xf numFmtId="0" fontId="0" fillId="0" borderId="0"/>
    <xf numFmtId="0" fontId="1" fillId="0" borderId="22" applyFill="0">
      <alignment horizontal="left" vertical="center" indent="2"/>
    </xf>
    <xf numFmtId="0" fontId="1" fillId="0" borderId="22" applyFill="0">
      <alignment horizontal="center" vertical="center"/>
    </xf>
    <xf numFmtId="168" fontId="1" fillId="0" borderId="22" applyFill="0">
      <alignment horizontal="center" vertical="center"/>
    </xf>
    <xf numFmtId="0" fontId="17" fillId="0" borderId="15"/>
    <xf numFmtId="0" fontId="22" fillId="0" borderId="15" applyNumberFormat="0" applyFill="0" applyBorder="0" applyAlignment="0" applyProtection="0"/>
    <xf numFmtId="0" fontId="1" fillId="0" borderId="15"/>
    <xf numFmtId="0" fontId="1" fillId="0" borderId="15" applyNumberFormat="0" applyFill="0" applyProtection="0">
      <alignment horizontal="right" indent="1"/>
    </xf>
    <xf numFmtId="164" fontId="1" fillId="0" borderId="28">
      <alignment horizontal="center" vertical="center"/>
    </xf>
    <xf numFmtId="0" fontId="26" fillId="0" borderId="15" applyNumberFormat="0" applyFill="0" applyAlignment="0" applyProtection="0"/>
    <xf numFmtId="0" fontId="26" fillId="0" borderId="15" applyNumberFormat="0" applyFill="0" applyProtection="0">
      <alignment vertical="top"/>
    </xf>
    <xf numFmtId="0" fontId="30" fillId="0" borderId="15" applyNumberFormat="0" applyFill="0" applyBorder="0" applyAlignment="0" applyProtection="0">
      <alignment vertical="top"/>
      <protection locked="0"/>
    </xf>
    <xf numFmtId="9" fontId="1" fillId="0" borderId="15" applyFont="0" applyFill="0" applyBorder="0" applyAlignment="0" applyProtection="0"/>
  </cellStyleXfs>
  <cellXfs count="156">
    <xf numFmtId="0" fontId="0" fillId="0" borderId="0" xfId="0"/>
    <xf numFmtId="0" fontId="2" fillId="0" borderId="0" xfId="0" applyFont="1" applyAlignment="1">
      <alignment wrapText="1"/>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6" fillId="0" borderId="0" xfId="0" applyFont="1"/>
    <xf numFmtId="0" fontId="2" fillId="0" borderId="0" xfId="0" applyFont="1"/>
    <xf numFmtId="0" fontId="2" fillId="0" borderId="0" xfId="0" applyFont="1" applyAlignment="1">
      <alignment horizontal="center"/>
    </xf>
    <xf numFmtId="0" fontId="4" fillId="0" borderId="0" xfId="0" applyFont="1" applyAlignment="1">
      <alignment horizontal="left" vertical="top"/>
    </xf>
    <xf numFmtId="0" fontId="2" fillId="0" borderId="0" xfId="0" applyFont="1" applyAlignment="1">
      <alignment horizontal="left"/>
    </xf>
    <xf numFmtId="166" fontId="11" fillId="3" borderId="7" xfId="0" applyNumberFormat="1" applyFont="1" applyFill="1" applyBorder="1" applyAlignment="1">
      <alignment horizontal="center" vertical="center"/>
    </xf>
    <xf numFmtId="166" fontId="11" fillId="3" borderId="8" xfId="0" applyNumberFormat="1" applyFont="1" applyFill="1" applyBorder="1" applyAlignment="1">
      <alignment horizontal="center" vertical="center"/>
    </xf>
    <xf numFmtId="166" fontId="11" fillId="3" borderId="9" xfId="0" applyNumberFormat="1" applyFont="1" applyFill="1" applyBorder="1" applyAlignment="1">
      <alignment horizontal="center" vertical="center"/>
    </xf>
    <xf numFmtId="0" fontId="12" fillId="2" borderId="11"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8" fillId="0" borderId="0" xfId="0" applyFont="1"/>
    <xf numFmtId="0" fontId="2" fillId="0" borderId="14" xfId="0" applyFont="1" applyBorder="1" applyAlignment="1">
      <alignment vertical="center"/>
    </xf>
    <xf numFmtId="0" fontId="13" fillId="4" borderId="15" xfId="0" applyFont="1" applyFill="1" applyBorder="1" applyAlignment="1">
      <alignment horizontal="left" vertical="center"/>
    </xf>
    <xf numFmtId="167" fontId="8" fillId="4" borderId="15" xfId="0" applyNumberFormat="1" applyFont="1" applyFill="1" applyBorder="1" applyAlignment="1">
      <alignment horizontal="center" vertical="center"/>
    </xf>
    <xf numFmtId="167" fontId="4" fillId="4" borderId="15" xfId="0" applyNumberFormat="1" applyFont="1" applyFill="1" applyBorder="1" applyAlignment="1">
      <alignment horizontal="center" vertical="center"/>
    </xf>
    <xf numFmtId="0" fontId="14" fillId="0" borderId="0" xfId="0" applyFont="1" applyAlignment="1">
      <alignment horizontal="center" vertical="center"/>
    </xf>
    <xf numFmtId="0" fontId="14" fillId="0" borderId="16" xfId="0" applyFont="1" applyBorder="1" applyAlignment="1">
      <alignment horizontal="center"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8" xfId="0" applyFont="1" applyBorder="1" applyAlignment="1">
      <alignment horizontal="right" vertical="center"/>
    </xf>
    <xf numFmtId="0" fontId="2" fillId="0" borderId="0" xfId="0" applyFont="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8" fillId="0" borderId="0" xfId="0" applyFont="1" applyAlignment="1">
      <alignment horizontal="left" vertical="center"/>
    </xf>
    <xf numFmtId="167" fontId="8" fillId="0" borderId="0" xfId="0" applyNumberFormat="1" applyFont="1" applyAlignment="1">
      <alignment horizontal="center" vertical="center"/>
    </xf>
    <xf numFmtId="0" fontId="15" fillId="2" borderId="15" xfId="0" applyFont="1" applyFill="1" applyBorder="1" applyAlignment="1">
      <alignment horizontal="left" vertical="center"/>
    </xf>
    <xf numFmtId="167" fontId="16" fillId="2" borderId="15" xfId="0" applyNumberFormat="1" applyFont="1" applyFill="1" applyBorder="1" applyAlignment="1">
      <alignment horizontal="left" vertical="center"/>
    </xf>
    <xf numFmtId="167" fontId="4" fillId="2" borderId="15" xfId="0" applyNumberFormat="1" applyFont="1" applyFill="1" applyBorder="1" applyAlignment="1">
      <alignment horizontal="center" vertical="center"/>
    </xf>
    <xf numFmtId="0" fontId="14" fillId="2" borderId="21" xfId="0" applyFont="1" applyFill="1" applyBorder="1" applyAlignment="1">
      <alignment horizontal="center" vertical="center"/>
    </xf>
    <xf numFmtId="0" fontId="2" fillId="2" borderId="15" xfId="0" applyFont="1" applyFill="1" applyBorder="1" applyAlignment="1">
      <alignment vertical="center"/>
    </xf>
    <xf numFmtId="0" fontId="2" fillId="0" borderId="0" xfId="0" applyFont="1" applyAlignment="1">
      <alignment horizontal="right" vertical="center"/>
    </xf>
    <xf numFmtId="0" fontId="19" fillId="5" borderId="23" xfId="1" applyFont="1" applyFill="1" applyBorder="1">
      <alignment horizontal="left" vertical="center" indent="2"/>
    </xf>
    <xf numFmtId="168" fontId="19" fillId="5" borderId="23" xfId="3" applyFont="1" applyFill="1" applyBorder="1">
      <alignment horizontal="center" vertical="center"/>
    </xf>
    <xf numFmtId="0" fontId="19" fillId="5" borderId="24" xfId="1" applyFont="1" applyFill="1" applyBorder="1">
      <alignment horizontal="left" vertical="center" indent="2"/>
    </xf>
    <xf numFmtId="168" fontId="19" fillId="5" borderId="24" xfId="3" applyFont="1" applyFill="1" applyBorder="1">
      <alignment horizontal="center" vertical="center"/>
    </xf>
    <xf numFmtId="0" fontId="21" fillId="6" borderId="0" xfId="0" applyFont="1" applyFill="1" applyAlignment="1">
      <alignment horizontal="left" vertical="center" indent="1"/>
    </xf>
    <xf numFmtId="168" fontId="19" fillId="6" borderId="0" xfId="0" applyNumberFormat="1" applyFont="1" applyFill="1" applyAlignment="1">
      <alignment horizontal="center" vertical="center"/>
    </xf>
    <xf numFmtId="168" fontId="20" fillId="6" borderId="0" xfId="0" applyNumberFormat="1" applyFont="1" applyFill="1" applyAlignment="1">
      <alignment horizontal="center" vertical="center"/>
    </xf>
    <xf numFmtId="0" fontId="19" fillId="7" borderId="25" xfId="1" applyFont="1" applyFill="1" applyBorder="1">
      <alignment horizontal="left" vertical="center" indent="2"/>
    </xf>
    <xf numFmtId="168" fontId="19" fillId="7" borderId="25" xfId="3" applyFont="1" applyFill="1" applyBorder="1">
      <alignment horizontal="center" vertical="center"/>
    </xf>
    <xf numFmtId="0" fontId="21" fillId="9" borderId="0" xfId="0" applyFont="1" applyFill="1" applyAlignment="1">
      <alignment horizontal="left" vertical="center" indent="1"/>
    </xf>
    <xf numFmtId="168" fontId="19" fillId="9" borderId="0" xfId="0" applyNumberFormat="1" applyFont="1" applyFill="1" applyAlignment="1">
      <alignment horizontal="center" vertical="center"/>
    </xf>
    <xf numFmtId="168" fontId="20" fillId="9" borderId="0" xfId="0" applyNumberFormat="1" applyFont="1" applyFill="1" applyAlignment="1">
      <alignment horizontal="center" vertical="center"/>
    </xf>
    <xf numFmtId="0" fontId="19" fillId="10" borderId="26" xfId="1" applyFont="1" applyFill="1" applyBorder="1" applyAlignment="1">
      <alignment horizontal="left" vertical="center" wrapText="1" indent="2"/>
    </xf>
    <xf numFmtId="168" fontId="19" fillId="10" borderId="26" xfId="3" applyFont="1" applyFill="1" applyBorder="1">
      <alignment horizontal="center" vertical="center"/>
    </xf>
    <xf numFmtId="0" fontId="19" fillId="10" borderId="26" xfId="1" applyFont="1" applyFill="1" applyBorder="1">
      <alignment horizontal="left" vertical="center" indent="2"/>
    </xf>
    <xf numFmtId="0" fontId="21" fillId="11" borderId="0" xfId="0" applyFont="1" applyFill="1" applyAlignment="1">
      <alignment horizontal="left" vertical="center" indent="1"/>
    </xf>
    <xf numFmtId="168" fontId="19" fillId="11" borderId="0" xfId="0" applyNumberFormat="1" applyFont="1" applyFill="1" applyAlignment="1">
      <alignment horizontal="center" vertical="center"/>
    </xf>
    <xf numFmtId="168" fontId="20" fillId="11" borderId="0" xfId="0" applyNumberFormat="1" applyFont="1" applyFill="1" applyAlignment="1">
      <alignment horizontal="center" vertical="center"/>
    </xf>
    <xf numFmtId="0" fontId="19" fillId="12" borderId="27" xfId="1" applyFont="1" applyFill="1" applyBorder="1">
      <alignment horizontal="left" vertical="center" indent="2"/>
    </xf>
    <xf numFmtId="168" fontId="19" fillId="12" borderId="27" xfId="3" applyFont="1" applyFill="1" applyBorder="1">
      <alignment horizontal="center" vertical="center"/>
    </xf>
    <xf numFmtId="0" fontId="17" fillId="10" borderId="15" xfId="4" applyFill="1" applyAlignment="1">
      <alignment wrapText="1"/>
    </xf>
    <xf numFmtId="0" fontId="23" fillId="10" borderId="15" xfId="5" applyFont="1" applyFill="1" applyAlignment="1">
      <alignment horizontal="left"/>
    </xf>
    <xf numFmtId="0" fontId="24" fillId="10" borderId="15" xfId="6" applyFont="1" applyFill="1"/>
    <xf numFmtId="0" fontId="24" fillId="10" borderId="15" xfId="6" applyFont="1" applyFill="1" applyAlignment="1">
      <alignment horizontal="center"/>
    </xf>
    <xf numFmtId="0" fontId="24" fillId="10" borderId="15" xfId="6" applyFont="1" applyFill="1" applyAlignment="1">
      <alignment horizontal="center" vertical="center"/>
    </xf>
    <xf numFmtId="0" fontId="1" fillId="10" borderId="15" xfId="6" applyFill="1"/>
    <xf numFmtId="0" fontId="20" fillId="10" borderId="15" xfId="6" applyFont="1" applyFill="1"/>
    <xf numFmtId="0" fontId="21" fillId="10" borderId="15" xfId="7" applyFont="1" applyFill="1" applyAlignment="1">
      <alignment horizontal="left"/>
    </xf>
    <xf numFmtId="0" fontId="25" fillId="10" borderId="15" xfId="6" applyFont="1" applyFill="1"/>
    <xf numFmtId="0" fontId="1" fillId="0" borderId="15" xfId="6"/>
    <xf numFmtId="0" fontId="17" fillId="10" borderId="15" xfId="4" applyFill="1"/>
    <xf numFmtId="0" fontId="21" fillId="10" borderId="15" xfId="9" applyFont="1" applyFill="1" applyAlignment="1">
      <alignment horizontal="left" vertical="center" indent="1"/>
    </xf>
    <xf numFmtId="0" fontId="18" fillId="10" borderId="15" xfId="6" applyFont="1" applyFill="1"/>
    <xf numFmtId="0" fontId="18" fillId="10" borderId="15" xfId="6" applyFont="1" applyFill="1" applyAlignment="1">
      <alignment horizontal="center"/>
    </xf>
    <xf numFmtId="0" fontId="27" fillId="10" borderId="15" xfId="6" applyFont="1" applyFill="1" applyAlignment="1">
      <alignment horizontal="left"/>
    </xf>
    <xf numFmtId="0" fontId="28" fillId="10" borderId="15" xfId="6" applyFont="1" applyFill="1"/>
    <xf numFmtId="0" fontId="17" fillId="0" borderId="15" xfId="4"/>
    <xf numFmtId="0" fontId="29" fillId="0" borderId="15" xfId="6" applyFont="1" applyAlignment="1">
      <alignment horizontal="left" indent="1"/>
    </xf>
    <xf numFmtId="0" fontId="1" fillId="0" borderId="15" xfId="7">
      <alignment horizontal="right" indent="1"/>
    </xf>
    <xf numFmtId="0" fontId="1" fillId="0" borderId="15" xfId="6" applyAlignment="1">
      <alignment horizontal="center"/>
    </xf>
    <xf numFmtId="0" fontId="17" fillId="0" borderId="15" xfId="4" applyAlignment="1">
      <alignment wrapText="1"/>
    </xf>
    <xf numFmtId="0" fontId="20" fillId="0" borderId="15" xfId="11" applyFont="1" applyAlignment="1" applyProtection="1">
      <alignment horizontal="left" vertical="top" indent="1"/>
    </xf>
    <xf numFmtId="0" fontId="1" fillId="0" borderId="15" xfId="6" applyAlignment="1">
      <alignment horizontal="left" indent="1"/>
    </xf>
    <xf numFmtId="166" fontId="32" fillId="15" borderId="33" xfId="6" applyNumberFormat="1" applyFont="1" applyFill="1" applyBorder="1" applyAlignment="1">
      <alignment horizontal="center" vertical="center"/>
    </xf>
    <xf numFmtId="166" fontId="32" fillId="15" borderId="29" xfId="6" applyNumberFormat="1" applyFont="1" applyFill="1" applyBorder="1" applyAlignment="1">
      <alignment horizontal="center" vertical="center"/>
    </xf>
    <xf numFmtId="166" fontId="32" fillId="15" borderId="31" xfId="6" applyNumberFormat="1" applyFont="1" applyFill="1" applyBorder="1" applyAlignment="1">
      <alignment horizontal="center" vertical="center"/>
    </xf>
    <xf numFmtId="0" fontId="33" fillId="13" borderId="35" xfId="6" applyFont="1" applyFill="1" applyBorder="1" applyAlignment="1">
      <alignment horizontal="center" vertical="center" shrinkToFit="1"/>
    </xf>
    <xf numFmtId="0" fontId="33" fillId="13" borderId="36" xfId="6" applyFont="1" applyFill="1" applyBorder="1" applyAlignment="1">
      <alignment horizontal="center" vertical="center" shrinkToFit="1"/>
    </xf>
    <xf numFmtId="0" fontId="33" fillId="13" borderId="37" xfId="6" applyFont="1" applyFill="1" applyBorder="1" applyAlignment="1">
      <alignment horizontal="center" vertical="center" shrinkToFit="1"/>
    </xf>
    <xf numFmtId="0" fontId="19" fillId="0" borderId="15" xfId="6" applyFont="1"/>
    <xf numFmtId="0" fontId="1" fillId="0" borderId="38" xfId="6" applyBorder="1" applyAlignment="1">
      <alignment vertical="center"/>
    </xf>
    <xf numFmtId="0" fontId="21" fillId="16" borderId="15" xfId="6" applyFont="1" applyFill="1" applyAlignment="1">
      <alignment horizontal="left" vertical="center" indent="1"/>
    </xf>
    <xf numFmtId="9" fontId="20" fillId="16" borderId="15" xfId="12" applyFont="1" applyFill="1" applyBorder="1" applyAlignment="1">
      <alignment horizontal="center" vertical="center"/>
    </xf>
    <xf numFmtId="168" fontId="19" fillId="16" borderId="15" xfId="6" applyNumberFormat="1" applyFont="1" applyFill="1" applyAlignment="1">
      <alignment horizontal="center" vertical="center"/>
    </xf>
    <xf numFmtId="168" fontId="20" fillId="16" borderId="15" xfId="6" applyNumberFormat="1" applyFont="1" applyFill="1" applyAlignment="1">
      <alignment horizontal="center" vertical="center"/>
    </xf>
    <xf numFmtId="0" fontId="34" fillId="0" borderId="15" xfId="6" applyFont="1" applyAlignment="1">
      <alignment horizontal="center" vertical="center"/>
    </xf>
    <xf numFmtId="0" fontId="34" fillId="0" borderId="22" xfId="6" applyFont="1" applyBorder="1" applyAlignment="1">
      <alignment horizontal="center" vertical="center"/>
    </xf>
    <xf numFmtId="0" fontId="1" fillId="0" borderId="39" xfId="6" applyBorder="1" applyAlignment="1">
      <alignment vertical="center"/>
    </xf>
    <xf numFmtId="0" fontId="1" fillId="0" borderId="15" xfId="6" applyAlignment="1">
      <alignment vertical="center"/>
    </xf>
    <xf numFmtId="9" fontId="20" fillId="5" borderId="23" xfId="12" applyFont="1" applyFill="1" applyBorder="1" applyAlignment="1">
      <alignment horizontal="center" vertical="center"/>
    </xf>
    <xf numFmtId="0" fontId="1" fillId="0" borderId="40" xfId="6" applyBorder="1" applyAlignment="1">
      <alignment vertical="center"/>
    </xf>
    <xf numFmtId="9" fontId="20" fillId="5" borderId="24" xfId="12" applyFont="1" applyFill="1" applyBorder="1" applyAlignment="1">
      <alignment horizontal="center" vertical="center"/>
    </xf>
    <xf numFmtId="0" fontId="1" fillId="0" borderId="40" xfId="6" applyBorder="1" applyAlignment="1">
      <alignment horizontal="right" vertical="center"/>
    </xf>
    <xf numFmtId="0" fontId="21" fillId="6" borderId="15" xfId="6" applyFont="1" applyFill="1" applyAlignment="1">
      <alignment horizontal="left" vertical="center" indent="1"/>
    </xf>
    <xf numFmtId="9" fontId="20" fillId="6" borderId="15" xfId="12" applyFont="1" applyFill="1" applyBorder="1" applyAlignment="1">
      <alignment horizontal="center" vertical="center"/>
    </xf>
    <xf numFmtId="168" fontId="19" fillId="6" borderId="15" xfId="6" applyNumberFormat="1" applyFont="1" applyFill="1" applyAlignment="1">
      <alignment horizontal="center" vertical="center"/>
    </xf>
    <xf numFmtId="168" fontId="20" fillId="6" borderId="15" xfId="6" applyNumberFormat="1" applyFont="1" applyFill="1" applyAlignment="1">
      <alignment horizontal="center" vertical="center"/>
    </xf>
    <xf numFmtId="9" fontId="20" fillId="8" borderId="25" xfId="12" applyFont="1" applyFill="1" applyBorder="1" applyAlignment="1">
      <alignment horizontal="center" vertical="center"/>
    </xf>
    <xf numFmtId="0" fontId="21" fillId="9" borderId="15" xfId="6" applyFont="1" applyFill="1" applyAlignment="1">
      <alignment horizontal="left" vertical="center" indent="1"/>
    </xf>
    <xf numFmtId="9" fontId="20" fillId="9" borderId="15" xfId="12" applyFont="1" applyFill="1" applyBorder="1" applyAlignment="1">
      <alignment horizontal="center" vertical="center"/>
    </xf>
    <xf numFmtId="168" fontId="19" fillId="9" borderId="15" xfId="6" applyNumberFormat="1" applyFont="1" applyFill="1" applyAlignment="1">
      <alignment horizontal="center" vertical="center"/>
    </xf>
    <xf numFmtId="168" fontId="20" fillId="9" borderId="15" xfId="6" applyNumberFormat="1" applyFont="1" applyFill="1" applyAlignment="1">
      <alignment horizontal="center" vertical="center"/>
    </xf>
    <xf numFmtId="0" fontId="1" fillId="0" borderId="41" xfId="6" applyBorder="1" applyAlignment="1">
      <alignment vertical="center"/>
    </xf>
    <xf numFmtId="9" fontId="20" fillId="10" borderId="26" xfId="12" applyFont="1" applyFill="1" applyBorder="1" applyAlignment="1">
      <alignment horizontal="center" vertical="center"/>
    </xf>
    <xf numFmtId="0" fontId="1" fillId="8" borderId="40" xfId="6" applyFill="1" applyBorder="1" applyAlignment="1">
      <alignment vertical="center"/>
    </xf>
    <xf numFmtId="0" fontId="21" fillId="11" borderId="15" xfId="6" applyFont="1" applyFill="1" applyAlignment="1">
      <alignment horizontal="left" vertical="center" indent="1"/>
    </xf>
    <xf numFmtId="9" fontId="20" fillId="11" borderId="15" xfId="12" applyFont="1" applyFill="1" applyBorder="1" applyAlignment="1">
      <alignment horizontal="center" vertical="center"/>
    </xf>
    <xf numFmtId="168" fontId="19" fillId="11" borderId="15" xfId="6" applyNumberFormat="1" applyFont="1" applyFill="1" applyAlignment="1">
      <alignment horizontal="center" vertical="center"/>
    </xf>
    <xf numFmtId="168" fontId="20" fillId="11" borderId="15" xfId="6" applyNumberFormat="1" applyFont="1" applyFill="1" applyAlignment="1">
      <alignment horizontal="center" vertical="center"/>
    </xf>
    <xf numFmtId="0" fontId="1" fillId="0" borderId="42" xfId="6" applyBorder="1" applyAlignment="1">
      <alignment vertical="center"/>
    </xf>
    <xf numFmtId="9" fontId="20" fillId="12" borderId="27" xfId="12" applyFont="1" applyFill="1" applyBorder="1" applyAlignment="1">
      <alignment horizontal="center" vertical="center"/>
    </xf>
    <xf numFmtId="0" fontId="19" fillId="0" borderId="15" xfId="1" applyFont="1" applyBorder="1">
      <alignment horizontal="left" vertical="center" indent="2"/>
    </xf>
    <xf numFmtId="9" fontId="20" fillId="0" borderId="15" xfId="12" applyFont="1" applyBorder="1" applyAlignment="1">
      <alignment horizontal="center" vertical="center"/>
    </xf>
    <xf numFmtId="168" fontId="19" fillId="0" borderId="15" xfId="3" applyFont="1" applyBorder="1">
      <alignment horizontal="center" vertical="center"/>
    </xf>
    <xf numFmtId="0" fontId="35" fillId="13" borderId="15" xfId="6" applyFont="1" applyFill="1" applyAlignment="1">
      <alignment horizontal="left" vertical="center" indent="1"/>
    </xf>
    <xf numFmtId="9" fontId="20" fillId="13" borderId="15" xfId="12" applyFont="1" applyFill="1" applyBorder="1" applyAlignment="1">
      <alignment horizontal="center" vertical="center"/>
    </xf>
    <xf numFmtId="168" fontId="36" fillId="13" borderId="15" xfId="6" applyNumberFormat="1" applyFont="1" applyFill="1" applyAlignment="1">
      <alignment horizontal="left" vertical="center"/>
    </xf>
    <xf numFmtId="168" fontId="20" fillId="13" borderId="15" xfId="6" applyNumberFormat="1" applyFont="1" applyFill="1" applyAlignment="1">
      <alignment horizontal="center" vertical="center"/>
    </xf>
    <xf numFmtId="0" fontId="34" fillId="13" borderId="22" xfId="6" applyFont="1" applyFill="1" applyBorder="1" applyAlignment="1">
      <alignment horizontal="center" vertical="center"/>
    </xf>
    <xf numFmtId="0" fontId="1" fillId="13" borderId="15" xfId="6" applyFill="1" applyAlignment="1">
      <alignment vertical="center"/>
    </xf>
    <xf numFmtId="0" fontId="1" fillId="0" borderId="15" xfId="6" applyAlignment="1">
      <alignment horizontal="right" vertical="center"/>
    </xf>
    <xf numFmtId="0" fontId="17" fillId="0" borderId="15" xfId="6" applyFont="1" applyAlignment="1">
      <alignment horizontal="center"/>
    </xf>
    <xf numFmtId="0" fontId="2" fillId="0" borderId="0" xfId="0" applyFont="1" applyAlignment="1">
      <alignment wrapText="1"/>
    </xf>
    <xf numFmtId="0" fontId="0" fillId="0" borderId="0" xfId="0"/>
    <xf numFmtId="165" fontId="8" fillId="2" borderId="4" xfId="0" applyNumberFormat="1" applyFont="1" applyFill="1" applyBorder="1" applyAlignment="1">
      <alignment horizontal="center" vertical="center" wrapText="1"/>
    </xf>
    <xf numFmtId="0" fontId="9" fillId="0" borderId="2" xfId="0" applyFont="1" applyBorder="1"/>
    <xf numFmtId="0" fontId="9" fillId="0" borderId="3" xfId="0" applyFont="1" applyBorder="1"/>
    <xf numFmtId="0" fontId="10" fillId="2" borderId="6" xfId="0" applyFont="1" applyFill="1" applyBorder="1" applyAlignment="1">
      <alignment horizontal="left" vertical="center"/>
    </xf>
    <xf numFmtId="0" fontId="9" fillId="0" borderId="10" xfId="0" applyFont="1" applyBorder="1"/>
    <xf numFmtId="0" fontId="10" fillId="2" borderId="6" xfId="0" applyFont="1" applyFill="1" applyBorder="1" applyAlignment="1">
      <alignment horizontal="center" vertical="center"/>
    </xf>
    <xf numFmtId="0" fontId="9" fillId="0" borderId="5" xfId="0" applyFont="1" applyBorder="1"/>
    <xf numFmtId="164" fontId="7" fillId="0" borderId="0" xfId="0" applyNumberFormat="1" applyFont="1" applyAlignment="1">
      <alignment horizontal="left"/>
    </xf>
    <xf numFmtId="0" fontId="5" fillId="0" borderId="0" xfId="0" applyFont="1" applyAlignment="1">
      <alignment horizontal="left"/>
    </xf>
    <xf numFmtId="0" fontId="7" fillId="0" borderId="0" xfId="0" applyFont="1" applyAlignment="1">
      <alignment horizontal="left"/>
    </xf>
    <xf numFmtId="165" fontId="8" fillId="2" borderId="1" xfId="0" applyNumberFormat="1" applyFont="1" applyFill="1" applyBorder="1" applyAlignment="1">
      <alignment horizontal="center" vertical="center" wrapText="1"/>
    </xf>
    <xf numFmtId="165" fontId="19" fillId="13" borderId="30" xfId="6" applyNumberFormat="1" applyFont="1" applyFill="1" applyBorder="1" applyAlignment="1">
      <alignment horizontal="center" vertical="center" wrapText="1"/>
    </xf>
    <xf numFmtId="165" fontId="19" fillId="13" borderId="31" xfId="6" applyNumberFormat="1" applyFont="1" applyFill="1" applyBorder="1" applyAlignment="1">
      <alignment horizontal="center" vertical="center" wrapText="1"/>
    </xf>
    <xf numFmtId="0" fontId="17" fillId="0" borderId="15" xfId="4" applyAlignment="1">
      <alignment wrapText="1"/>
    </xf>
    <xf numFmtId="0" fontId="31" fillId="14" borderId="32" xfId="6" applyFont="1" applyFill="1" applyBorder="1" applyAlignment="1">
      <alignment horizontal="left" vertical="center" indent="1"/>
    </xf>
    <xf numFmtId="0" fontId="1" fillId="13" borderId="34" xfId="6" applyFill="1" applyBorder="1" applyAlignment="1">
      <alignment horizontal="left" indent="1"/>
    </xf>
    <xf numFmtId="0" fontId="31" fillId="14" borderId="32" xfId="6" applyFont="1" applyFill="1" applyBorder="1" applyAlignment="1">
      <alignment horizontal="center" vertical="center"/>
    </xf>
    <xf numFmtId="0" fontId="1" fillId="13" borderId="34" xfId="6" applyFill="1" applyBorder="1"/>
    <xf numFmtId="0" fontId="21" fillId="10" borderId="15" xfId="7" applyFont="1" applyFill="1" applyAlignment="1">
      <alignment horizontal="left"/>
    </xf>
    <xf numFmtId="0" fontId="25" fillId="10" borderId="15" xfId="6" applyFont="1" applyFill="1"/>
    <xf numFmtId="164" fontId="21" fillId="10" borderId="15" xfId="8" applyFont="1" applyFill="1" applyBorder="1" applyAlignment="1">
      <alignment horizontal="left"/>
    </xf>
    <xf numFmtId="0" fontId="27" fillId="10" borderId="15" xfId="6" applyFont="1" applyFill="1" applyAlignment="1">
      <alignment horizontal="left"/>
    </xf>
    <xf numFmtId="0" fontId="28" fillId="10" borderId="15" xfId="6" applyFont="1" applyFill="1"/>
    <xf numFmtId="165" fontId="19" fillId="13" borderId="29" xfId="6" applyNumberFormat="1" applyFont="1" applyFill="1" applyBorder="1" applyAlignment="1">
      <alignment horizontal="center" vertical="center" wrapText="1"/>
    </xf>
  </cellXfs>
  <cellStyles count="13">
    <cellStyle name="Date" xfId="3" xr:uid="{B1FD284C-90F2-43BE-8FB7-BB89A7FE3546}"/>
    <cellStyle name="Heading 1 2" xfId="9" xr:uid="{403A434E-983F-4B04-AF13-FBF95697B9EA}"/>
    <cellStyle name="Heading 2 2" xfId="10" xr:uid="{F5855EAD-FBF7-43BA-808E-93D16839572A}"/>
    <cellStyle name="Heading 3 2" xfId="7" xr:uid="{FB8BC7B8-91F0-4630-929B-534032589774}"/>
    <cellStyle name="Hyperlink" xfId="11" builtinId="8"/>
    <cellStyle name="Name" xfId="2" xr:uid="{D2CE5323-EE09-418C-8129-4DB46DE983E2}"/>
    <cellStyle name="Normal" xfId="0" builtinId="0"/>
    <cellStyle name="Normal 2" xfId="6" xr:uid="{73C8C6A4-64E2-4718-9EB3-C1B40B79F325}"/>
    <cellStyle name="Percent 2" xfId="12" xr:uid="{19FB282A-FC32-4EF3-B4D0-EFF6D3A1AC80}"/>
    <cellStyle name="Project Start" xfId="8" xr:uid="{5ACC9E4F-05ED-4E2F-934A-6E214715F399}"/>
    <cellStyle name="Task" xfId="1" xr:uid="{4095849A-087D-4D3D-A39D-A3F98148B52E}"/>
    <cellStyle name="Title 2" xfId="5" xr:uid="{34BDC329-D959-4B15-A81A-F549988688EC}"/>
    <cellStyle name="zHiddenText" xfId="4" xr:uid="{60466F13-9BD3-479D-B9E8-8CD7BBFD757D}"/>
  </cellStyles>
  <dxfs count="13">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patternType="none"/>
      </fill>
      <border>
        <left style="thin">
          <color auto="1"/>
        </left>
        <right style="thin">
          <color auto="1"/>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J98"/>
  <sheetViews>
    <sheetView showGridLines="0" topLeftCell="A16" zoomScaleNormal="55" workbookViewId="0">
      <selection activeCell="C1" sqref="C1:C1048576"/>
    </sheetView>
  </sheetViews>
  <sheetFormatPr defaultColWidth="14.4140625" defaultRowHeight="15" customHeight="1" x14ac:dyDescent="0.3"/>
  <cols>
    <col min="1" max="1" width="2.6640625" customWidth="1"/>
    <col min="2" max="2" width="30.08203125" customWidth="1"/>
    <col min="3" max="4" width="10.6640625" customWidth="1"/>
    <col min="5" max="5" width="2.6640625" customWidth="1"/>
    <col min="6" max="6" width="6" hidden="1" customWidth="1"/>
    <col min="7" max="62" width="2.6640625" customWidth="1"/>
  </cols>
  <sheetData>
    <row r="1" spans="1:62" ht="39.75" customHeight="1" x14ac:dyDescent="1.7">
      <c r="A1" s="1"/>
      <c r="B1" s="2"/>
      <c r="C1" s="4"/>
      <c r="D1" s="5"/>
      <c r="F1" s="3"/>
      <c r="G1" s="140" t="s">
        <v>0</v>
      </c>
      <c r="H1" s="140"/>
      <c r="I1" s="140"/>
      <c r="J1" s="140"/>
      <c r="K1" s="140"/>
      <c r="L1" s="140"/>
      <c r="M1" s="140"/>
      <c r="N1" s="6"/>
      <c r="O1" s="139">
        <f>DATE(2025,5,28)</f>
        <v>45805</v>
      </c>
      <c r="P1" s="139"/>
      <c r="Q1" s="139"/>
      <c r="R1" s="139"/>
      <c r="S1" s="139"/>
      <c r="T1" s="139"/>
      <c r="U1" s="139"/>
      <c r="V1" s="139"/>
      <c r="W1" s="139"/>
      <c r="X1" s="139"/>
    </row>
    <row r="2" spans="1:62" ht="59.25" customHeight="1" x14ac:dyDescent="1.7">
      <c r="A2" s="7"/>
      <c r="B2" s="2"/>
      <c r="C2" s="8"/>
      <c r="D2" s="7"/>
      <c r="G2" s="140" t="s">
        <v>1</v>
      </c>
      <c r="H2" s="140"/>
      <c r="I2" s="140"/>
      <c r="J2" s="140"/>
      <c r="K2" s="140"/>
      <c r="L2" s="140"/>
      <c r="M2" s="140"/>
      <c r="N2" s="6"/>
      <c r="O2" s="141">
        <v>1</v>
      </c>
      <c r="P2" s="141"/>
      <c r="Q2" s="141"/>
      <c r="R2" s="141"/>
      <c r="S2" s="141"/>
      <c r="T2" s="141"/>
      <c r="U2" s="141"/>
      <c r="V2" s="141"/>
      <c r="W2" s="141"/>
      <c r="X2" s="141"/>
    </row>
    <row r="3" spans="1:62" ht="36" customHeight="1" x14ac:dyDescent="1.7">
      <c r="A3" s="7"/>
      <c r="B3" s="2"/>
      <c r="C3" s="8"/>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row>
    <row r="4" spans="1:62" ht="30" customHeight="1" x14ac:dyDescent="0.3">
      <c r="A4" s="1"/>
      <c r="B4" s="9"/>
      <c r="C4" s="10"/>
      <c r="D4" s="7"/>
      <c r="E4" s="7"/>
      <c r="F4" s="7"/>
      <c r="G4" s="142">
        <f>G5</f>
        <v>45803</v>
      </c>
      <c r="H4" s="133"/>
      <c r="I4" s="133"/>
      <c r="J4" s="133"/>
      <c r="K4" s="133"/>
      <c r="L4" s="133"/>
      <c r="M4" s="134"/>
      <c r="N4" s="132">
        <f>N5</f>
        <v>45810</v>
      </c>
      <c r="O4" s="133"/>
      <c r="P4" s="133"/>
      <c r="Q4" s="133"/>
      <c r="R4" s="133"/>
      <c r="S4" s="133"/>
      <c r="T4" s="134"/>
      <c r="U4" s="132">
        <f>U5</f>
        <v>45817</v>
      </c>
      <c r="V4" s="133"/>
      <c r="W4" s="133"/>
      <c r="X4" s="133"/>
      <c r="Y4" s="133"/>
      <c r="Z4" s="133"/>
      <c r="AA4" s="134"/>
      <c r="AB4" s="132">
        <f>AB5</f>
        <v>45824</v>
      </c>
      <c r="AC4" s="133"/>
      <c r="AD4" s="133"/>
      <c r="AE4" s="133"/>
      <c r="AF4" s="133"/>
      <c r="AG4" s="133"/>
      <c r="AH4" s="134"/>
      <c r="AI4" s="132">
        <f>AI5</f>
        <v>45831</v>
      </c>
      <c r="AJ4" s="133"/>
      <c r="AK4" s="133"/>
      <c r="AL4" s="133"/>
      <c r="AM4" s="133"/>
      <c r="AN4" s="133"/>
      <c r="AO4" s="134"/>
      <c r="AP4" s="132">
        <f>AP5</f>
        <v>45838</v>
      </c>
      <c r="AQ4" s="133"/>
      <c r="AR4" s="133"/>
      <c r="AS4" s="133"/>
      <c r="AT4" s="133"/>
      <c r="AU4" s="133"/>
      <c r="AV4" s="134"/>
      <c r="AW4" s="132">
        <f>AW5</f>
        <v>45845</v>
      </c>
      <c r="AX4" s="133"/>
      <c r="AY4" s="133"/>
      <c r="AZ4" s="133"/>
      <c r="BA4" s="133"/>
      <c r="BB4" s="133"/>
      <c r="BC4" s="134"/>
      <c r="BD4" s="132">
        <f>BD5</f>
        <v>45852</v>
      </c>
      <c r="BE4" s="133"/>
      <c r="BF4" s="133"/>
      <c r="BG4" s="133"/>
      <c r="BH4" s="133"/>
      <c r="BI4" s="133"/>
      <c r="BJ4" s="138"/>
    </row>
    <row r="5" spans="1:62" ht="15" customHeight="1" x14ac:dyDescent="0.3">
      <c r="A5" s="130"/>
      <c r="B5" s="135" t="s">
        <v>2</v>
      </c>
      <c r="C5" s="137" t="s">
        <v>4</v>
      </c>
      <c r="D5" s="137" t="s">
        <v>5</v>
      </c>
      <c r="E5" s="7"/>
      <c r="F5" s="7"/>
      <c r="G5" s="11">
        <f>'Project Schedule '!Project_Start-WEEKDAY('Project Schedule '!Project_Start,1)+2+7*('Project Schedule '!Display_Week-1)</f>
        <v>45803</v>
      </c>
      <c r="H5" s="11">
        <f t="shared" ref="H5:BJ5" si="0">G5+1</f>
        <v>45804</v>
      </c>
      <c r="I5" s="11">
        <f t="shared" si="0"/>
        <v>45805</v>
      </c>
      <c r="J5" s="11">
        <f t="shared" si="0"/>
        <v>45806</v>
      </c>
      <c r="K5" s="11">
        <f t="shared" si="0"/>
        <v>45807</v>
      </c>
      <c r="L5" s="11">
        <f t="shared" si="0"/>
        <v>45808</v>
      </c>
      <c r="M5" s="12">
        <f t="shared" si="0"/>
        <v>45809</v>
      </c>
      <c r="N5" s="13">
        <f t="shared" si="0"/>
        <v>45810</v>
      </c>
      <c r="O5" s="11">
        <f t="shared" si="0"/>
        <v>45811</v>
      </c>
      <c r="P5" s="11">
        <f t="shared" si="0"/>
        <v>45812</v>
      </c>
      <c r="Q5" s="11">
        <f t="shared" si="0"/>
        <v>45813</v>
      </c>
      <c r="R5" s="11">
        <f t="shared" si="0"/>
        <v>45814</v>
      </c>
      <c r="S5" s="11">
        <f t="shared" si="0"/>
        <v>45815</v>
      </c>
      <c r="T5" s="12">
        <f t="shared" si="0"/>
        <v>45816</v>
      </c>
      <c r="U5" s="13">
        <f t="shared" si="0"/>
        <v>45817</v>
      </c>
      <c r="V5" s="11">
        <f t="shared" si="0"/>
        <v>45818</v>
      </c>
      <c r="W5" s="11">
        <f t="shared" si="0"/>
        <v>45819</v>
      </c>
      <c r="X5" s="11">
        <f t="shared" si="0"/>
        <v>45820</v>
      </c>
      <c r="Y5" s="11">
        <f t="shared" si="0"/>
        <v>45821</v>
      </c>
      <c r="Z5" s="11">
        <f t="shared" si="0"/>
        <v>45822</v>
      </c>
      <c r="AA5" s="12">
        <f t="shared" si="0"/>
        <v>45823</v>
      </c>
      <c r="AB5" s="13">
        <f t="shared" si="0"/>
        <v>45824</v>
      </c>
      <c r="AC5" s="11">
        <f t="shared" si="0"/>
        <v>45825</v>
      </c>
      <c r="AD5" s="11">
        <f t="shared" si="0"/>
        <v>45826</v>
      </c>
      <c r="AE5" s="11">
        <f t="shared" si="0"/>
        <v>45827</v>
      </c>
      <c r="AF5" s="11">
        <f t="shared" si="0"/>
        <v>45828</v>
      </c>
      <c r="AG5" s="11">
        <f t="shared" si="0"/>
        <v>45829</v>
      </c>
      <c r="AH5" s="12">
        <f t="shared" si="0"/>
        <v>45830</v>
      </c>
      <c r="AI5" s="13">
        <f t="shared" si="0"/>
        <v>45831</v>
      </c>
      <c r="AJ5" s="11">
        <f t="shared" si="0"/>
        <v>45832</v>
      </c>
      <c r="AK5" s="11">
        <f t="shared" si="0"/>
        <v>45833</v>
      </c>
      <c r="AL5" s="11">
        <f t="shared" si="0"/>
        <v>45834</v>
      </c>
      <c r="AM5" s="11">
        <f t="shared" si="0"/>
        <v>45835</v>
      </c>
      <c r="AN5" s="11">
        <f t="shared" si="0"/>
        <v>45836</v>
      </c>
      <c r="AO5" s="12">
        <f t="shared" si="0"/>
        <v>45837</v>
      </c>
      <c r="AP5" s="13">
        <f t="shared" si="0"/>
        <v>45838</v>
      </c>
      <c r="AQ5" s="11">
        <f t="shared" si="0"/>
        <v>45839</v>
      </c>
      <c r="AR5" s="11">
        <f t="shared" si="0"/>
        <v>45840</v>
      </c>
      <c r="AS5" s="11">
        <f t="shared" si="0"/>
        <v>45841</v>
      </c>
      <c r="AT5" s="11">
        <f t="shared" si="0"/>
        <v>45842</v>
      </c>
      <c r="AU5" s="11">
        <f t="shared" si="0"/>
        <v>45843</v>
      </c>
      <c r="AV5" s="12">
        <f t="shared" si="0"/>
        <v>45844</v>
      </c>
      <c r="AW5" s="13">
        <f t="shared" si="0"/>
        <v>45845</v>
      </c>
      <c r="AX5" s="11">
        <f t="shared" si="0"/>
        <v>45846</v>
      </c>
      <c r="AY5" s="11">
        <f t="shared" si="0"/>
        <v>45847</v>
      </c>
      <c r="AZ5" s="11">
        <f t="shared" si="0"/>
        <v>45848</v>
      </c>
      <c r="BA5" s="11">
        <f t="shared" si="0"/>
        <v>45849</v>
      </c>
      <c r="BB5" s="11">
        <f t="shared" si="0"/>
        <v>45850</v>
      </c>
      <c r="BC5" s="12">
        <f t="shared" si="0"/>
        <v>45851</v>
      </c>
      <c r="BD5" s="13">
        <f t="shared" si="0"/>
        <v>45852</v>
      </c>
      <c r="BE5" s="11">
        <f t="shared" si="0"/>
        <v>45853</v>
      </c>
      <c r="BF5" s="11">
        <f t="shared" si="0"/>
        <v>45854</v>
      </c>
      <c r="BG5" s="11">
        <f t="shared" si="0"/>
        <v>45855</v>
      </c>
      <c r="BH5" s="11">
        <f t="shared" si="0"/>
        <v>45856</v>
      </c>
      <c r="BI5" s="11">
        <f t="shared" si="0"/>
        <v>45857</v>
      </c>
      <c r="BJ5" s="11">
        <f t="shared" si="0"/>
        <v>45858</v>
      </c>
    </row>
    <row r="6" spans="1:62" ht="15" customHeight="1" x14ac:dyDescent="0.3">
      <c r="A6" s="131"/>
      <c r="B6" s="136"/>
      <c r="C6" s="136"/>
      <c r="D6" s="136"/>
      <c r="E6" s="7"/>
      <c r="F6" s="7"/>
      <c r="G6" s="14" t="str">
        <f t="shared" ref="G6:BJ6" si="1">LEFT(TEXT(G5,"ddd"),1)</f>
        <v>M</v>
      </c>
      <c r="H6" s="15" t="str">
        <f t="shared" si="1"/>
        <v>T</v>
      </c>
      <c r="I6" s="15" t="str">
        <f t="shared" si="1"/>
        <v>W</v>
      </c>
      <c r="J6" s="15" t="str">
        <f t="shared" si="1"/>
        <v>T</v>
      </c>
      <c r="K6" s="15" t="str">
        <f t="shared" si="1"/>
        <v>F</v>
      </c>
      <c r="L6" s="15" t="str">
        <f t="shared" si="1"/>
        <v>S</v>
      </c>
      <c r="M6" s="15" t="str">
        <f t="shared" si="1"/>
        <v>S</v>
      </c>
      <c r="N6" s="15" t="str">
        <f t="shared" si="1"/>
        <v>M</v>
      </c>
      <c r="O6" s="15" t="str">
        <f t="shared" si="1"/>
        <v>T</v>
      </c>
      <c r="P6" s="15" t="str">
        <f t="shared" si="1"/>
        <v>W</v>
      </c>
      <c r="Q6" s="15" t="str">
        <f t="shared" si="1"/>
        <v>T</v>
      </c>
      <c r="R6" s="15" t="str">
        <f t="shared" si="1"/>
        <v>F</v>
      </c>
      <c r="S6" s="15" t="str">
        <f t="shared" si="1"/>
        <v>S</v>
      </c>
      <c r="T6" s="15" t="str">
        <f t="shared" si="1"/>
        <v>S</v>
      </c>
      <c r="U6" s="15" t="str">
        <f t="shared" si="1"/>
        <v>M</v>
      </c>
      <c r="V6" s="15" t="str">
        <f t="shared" si="1"/>
        <v>T</v>
      </c>
      <c r="W6" s="15" t="str">
        <f t="shared" si="1"/>
        <v>W</v>
      </c>
      <c r="X6" s="15" t="str">
        <f t="shared" si="1"/>
        <v>T</v>
      </c>
      <c r="Y6" s="15" t="str">
        <f t="shared" si="1"/>
        <v>F</v>
      </c>
      <c r="Z6" s="15" t="str">
        <f t="shared" si="1"/>
        <v>S</v>
      </c>
      <c r="AA6" s="15" t="str">
        <f t="shared" si="1"/>
        <v>S</v>
      </c>
      <c r="AB6" s="15" t="str">
        <f t="shared" si="1"/>
        <v>M</v>
      </c>
      <c r="AC6" s="15" t="str">
        <f t="shared" si="1"/>
        <v>T</v>
      </c>
      <c r="AD6" s="15" t="str">
        <f t="shared" si="1"/>
        <v>W</v>
      </c>
      <c r="AE6" s="15" t="str">
        <f t="shared" si="1"/>
        <v>T</v>
      </c>
      <c r="AF6" s="15" t="str">
        <f t="shared" si="1"/>
        <v>F</v>
      </c>
      <c r="AG6" s="15" t="str">
        <f t="shared" si="1"/>
        <v>S</v>
      </c>
      <c r="AH6" s="15" t="str">
        <f t="shared" si="1"/>
        <v>S</v>
      </c>
      <c r="AI6" s="15" t="str">
        <f t="shared" si="1"/>
        <v>M</v>
      </c>
      <c r="AJ6" s="15" t="str">
        <f t="shared" si="1"/>
        <v>T</v>
      </c>
      <c r="AK6" s="15" t="str">
        <f t="shared" si="1"/>
        <v>W</v>
      </c>
      <c r="AL6" s="15" t="str">
        <f t="shared" si="1"/>
        <v>T</v>
      </c>
      <c r="AM6" s="15" t="str">
        <f t="shared" si="1"/>
        <v>F</v>
      </c>
      <c r="AN6" s="15" t="str">
        <f t="shared" si="1"/>
        <v>S</v>
      </c>
      <c r="AO6" s="15" t="str">
        <f t="shared" si="1"/>
        <v>S</v>
      </c>
      <c r="AP6" s="15" t="str">
        <f t="shared" si="1"/>
        <v>M</v>
      </c>
      <c r="AQ6" s="15" t="str">
        <f t="shared" si="1"/>
        <v>T</v>
      </c>
      <c r="AR6" s="15" t="str">
        <f t="shared" si="1"/>
        <v>W</v>
      </c>
      <c r="AS6" s="15" t="str">
        <f t="shared" si="1"/>
        <v>T</v>
      </c>
      <c r="AT6" s="15" t="str">
        <f t="shared" si="1"/>
        <v>F</v>
      </c>
      <c r="AU6" s="15" t="str">
        <f t="shared" si="1"/>
        <v>S</v>
      </c>
      <c r="AV6" s="15" t="str">
        <f t="shared" si="1"/>
        <v>S</v>
      </c>
      <c r="AW6" s="15" t="str">
        <f t="shared" si="1"/>
        <v>M</v>
      </c>
      <c r="AX6" s="15" t="str">
        <f t="shared" si="1"/>
        <v>T</v>
      </c>
      <c r="AY6" s="15" t="str">
        <f t="shared" si="1"/>
        <v>W</v>
      </c>
      <c r="AZ6" s="15" t="str">
        <f t="shared" si="1"/>
        <v>T</v>
      </c>
      <c r="BA6" s="15" t="str">
        <f t="shared" si="1"/>
        <v>F</v>
      </c>
      <c r="BB6" s="15" t="str">
        <f t="shared" si="1"/>
        <v>S</v>
      </c>
      <c r="BC6" s="15" t="str">
        <f t="shared" si="1"/>
        <v>S</v>
      </c>
      <c r="BD6" s="15" t="str">
        <f t="shared" si="1"/>
        <v>M</v>
      </c>
      <c r="BE6" s="15" t="str">
        <f t="shared" si="1"/>
        <v>T</v>
      </c>
      <c r="BF6" s="15" t="str">
        <f t="shared" si="1"/>
        <v>W</v>
      </c>
      <c r="BG6" s="15" t="str">
        <f t="shared" si="1"/>
        <v>T</v>
      </c>
      <c r="BH6" s="15" t="str">
        <f t="shared" si="1"/>
        <v>F</v>
      </c>
      <c r="BI6" s="15" t="str">
        <f t="shared" si="1"/>
        <v>S</v>
      </c>
      <c r="BJ6" s="16" t="str">
        <f t="shared" si="1"/>
        <v>S</v>
      </c>
    </row>
    <row r="7" spans="1:62" ht="30" hidden="1" customHeight="1" x14ac:dyDescent="0.3">
      <c r="A7" s="7" t="s">
        <v>6</v>
      </c>
      <c r="B7" s="17"/>
      <c r="C7" s="17"/>
      <c r="D7" s="17"/>
      <c r="E7" s="7"/>
      <c r="F7" s="7" t="str">
        <f>IF(OR(ISBLANK('Project Schedule '!task_start),ISBLANK('Project Schedule '!task_end)),"",'Project Schedule '!task_end-'Project Schedule '!task_start+1)</f>
        <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row>
    <row r="8" spans="1:62" ht="30" customHeight="1" x14ac:dyDescent="0.3">
      <c r="A8" s="1"/>
      <c r="B8" s="19" t="s">
        <v>29</v>
      </c>
      <c r="C8" s="20"/>
      <c r="D8" s="21"/>
      <c r="E8" s="22"/>
      <c r="F8" s="23" t="str">
        <f>IF(OR(ISBLANK('Project Schedule '!task_start),ISBLANK('Project Schedule '!task_end)),"",'Project Schedule '!task_end-'Project Schedule '!task_start+1)</f>
        <v/>
      </c>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row>
    <row r="9" spans="1:62" ht="30" customHeight="1" x14ac:dyDescent="0.3">
      <c r="A9" s="7"/>
      <c r="B9" s="38" t="s">
        <v>10</v>
      </c>
      <c r="C9" s="39">
        <f>Project_Start</f>
        <v>45805</v>
      </c>
      <c r="D9" s="39">
        <f>C9+1</f>
        <v>45806</v>
      </c>
      <c r="E9" s="22"/>
      <c r="F9" s="23" t="str">
        <f>IF(OR(ISBLANK('Project Schedule '!task_start),ISBLANK('Project Schedule '!task_end)),"",'Project Schedule '!task_end-'Project Schedule '!task_start+1)</f>
        <v/>
      </c>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ht="30" customHeight="1" x14ac:dyDescent="0.3">
      <c r="A10" s="7"/>
      <c r="B10" s="40" t="s">
        <v>11</v>
      </c>
      <c r="C10" s="41">
        <f>D9</f>
        <v>45806</v>
      </c>
      <c r="D10" s="41">
        <f>C10+4</f>
        <v>45810</v>
      </c>
      <c r="E10" s="22"/>
      <c r="F10" s="23" t="str">
        <f>IF(OR(ISBLANK('Project Schedule '!task_start),ISBLANK('Project Schedule '!task_end)),"",'Project Schedule '!task_end-'Project Schedule '!task_start+1)</f>
        <v/>
      </c>
      <c r="G10" s="25"/>
      <c r="H10" s="25"/>
      <c r="I10" s="25"/>
      <c r="J10" s="25"/>
      <c r="K10" s="25"/>
      <c r="L10" s="25"/>
      <c r="M10" s="25"/>
      <c r="N10" s="25"/>
      <c r="O10" s="25"/>
      <c r="P10" s="25"/>
      <c r="Q10" s="25"/>
      <c r="R10" s="25"/>
      <c r="S10" s="25"/>
      <c r="T10" s="25"/>
      <c r="U10" s="25"/>
      <c r="V10" s="25"/>
      <c r="W10" s="26"/>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ht="30" customHeight="1" x14ac:dyDescent="0.3">
      <c r="A11" s="7"/>
      <c r="B11" s="40" t="s">
        <v>12</v>
      </c>
      <c r="C11" s="41">
        <f>C10</f>
        <v>45806</v>
      </c>
      <c r="D11" s="41">
        <f>C11+4</f>
        <v>45810</v>
      </c>
      <c r="E11" s="22"/>
      <c r="F11" s="23" t="str">
        <f>IF(OR(ISBLANK('Project Schedule '!task_start),ISBLANK('Project Schedule '!task_end)),"",'Project Schedule '!task_end-'Project Schedule '!task_start+1)</f>
        <v/>
      </c>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ht="30" customHeight="1" x14ac:dyDescent="0.3">
      <c r="A12" s="1"/>
      <c r="B12" s="40" t="s">
        <v>7</v>
      </c>
      <c r="C12" s="41">
        <f>C11</f>
        <v>45806</v>
      </c>
      <c r="D12" s="41">
        <f>C12+4</f>
        <v>45810</v>
      </c>
      <c r="E12" s="22"/>
      <c r="F12" s="23" t="str">
        <f>IF(OR(ISBLANK('Project Schedule '!task_start),ISBLANK('Project Schedule '!task_end)),"",'Project Schedule '!task_end-'Project Schedule '!task_start+1)</f>
        <v/>
      </c>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row>
    <row r="13" spans="1:62" ht="30" customHeight="1" x14ac:dyDescent="0.3">
      <c r="A13" s="1"/>
      <c r="B13" s="40" t="s">
        <v>13</v>
      </c>
      <c r="C13" s="41">
        <v>45806</v>
      </c>
      <c r="D13" s="41">
        <v>45810</v>
      </c>
      <c r="E13" s="22"/>
      <c r="F13" s="23" t="str">
        <f>IF(OR(ISBLANK('Project Schedule '!task_start),ISBLANK('Project Schedule '!task_end)),"",'Project Schedule '!task_end-'Project Schedule '!task_start+1)</f>
        <v/>
      </c>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ht="30" customHeight="1" x14ac:dyDescent="0.3">
      <c r="A14" s="7"/>
      <c r="B14" s="40" t="s">
        <v>14</v>
      </c>
      <c r="C14" s="41">
        <f>C13</f>
        <v>45806</v>
      </c>
      <c r="D14" s="41">
        <f>C14+4</f>
        <v>45810</v>
      </c>
      <c r="E14" s="22"/>
      <c r="F14" s="23" t="str">
        <f>IF(OR(ISBLANK('Project Schedule '!task_start),ISBLANK('Project Schedule '!task_end)),"",'Project Schedule '!task_end-'Project Schedule '!task_start+1)</f>
        <v/>
      </c>
      <c r="G14" s="25"/>
      <c r="H14" s="25"/>
      <c r="I14" s="25"/>
      <c r="J14" s="25"/>
      <c r="K14" s="25"/>
      <c r="L14" s="25"/>
      <c r="M14" s="25"/>
      <c r="N14" s="25"/>
      <c r="O14" s="25"/>
      <c r="P14" s="25"/>
      <c r="Q14" s="25"/>
      <c r="R14" s="25"/>
      <c r="S14" s="26"/>
      <c r="T14" s="26"/>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ht="30" customHeight="1" x14ac:dyDescent="0.3">
      <c r="A15" s="7"/>
      <c r="B15" s="42" t="s">
        <v>8</v>
      </c>
      <c r="C15" s="43"/>
      <c r="D15" s="44"/>
      <c r="E15" s="22"/>
      <c r="F15" s="23" t="str">
        <f>IF(OR(ISBLANK('Project Schedule '!task_start),ISBLANK('Project Schedule '!task_end)),"",'Project Schedule '!task_end-'Project Schedule '!task_start+1)</f>
        <v/>
      </c>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ht="30" customHeight="1" x14ac:dyDescent="0.3">
      <c r="A16" s="7"/>
      <c r="B16" s="45" t="s">
        <v>15</v>
      </c>
      <c r="C16" s="46">
        <f>D14</f>
        <v>45810</v>
      </c>
      <c r="D16" s="46">
        <f>C16+2</f>
        <v>45812</v>
      </c>
      <c r="E16" s="22"/>
      <c r="F16" s="23" t="str">
        <f>IF(OR(ISBLANK('Project Schedule '!task_start),ISBLANK('Project Schedule '!task_end)),"",'Project Schedule '!task_end-'Project Schedule '!task_start+1)</f>
        <v/>
      </c>
      <c r="G16" s="25"/>
      <c r="H16" s="25"/>
      <c r="I16" s="25"/>
      <c r="J16" s="25"/>
      <c r="K16" s="25"/>
      <c r="L16" s="25"/>
      <c r="M16" s="25"/>
      <c r="N16" s="25"/>
      <c r="O16" s="25"/>
      <c r="P16" s="25"/>
      <c r="Q16" s="25"/>
      <c r="R16" s="25"/>
      <c r="S16" s="25"/>
      <c r="T16" s="25"/>
      <c r="U16" s="25"/>
      <c r="V16" s="25"/>
      <c r="W16" s="26"/>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ht="30" customHeight="1" x14ac:dyDescent="0.3">
      <c r="A17" s="7"/>
      <c r="B17" s="45" t="s">
        <v>16</v>
      </c>
      <c r="C17" s="46">
        <f>C16</f>
        <v>45810</v>
      </c>
      <c r="D17" s="46">
        <f>C17+2</f>
        <v>45812</v>
      </c>
      <c r="E17" s="22"/>
      <c r="F17" s="23" t="str">
        <f>IF(OR(ISBLANK('Project Schedule '!task_start),ISBLANK('Project Schedule '!task_end)),"",'Project Schedule '!task_end-'Project Schedule '!task_start+1)</f>
        <v/>
      </c>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t="30" customHeight="1" x14ac:dyDescent="0.3">
      <c r="A18" s="7"/>
      <c r="B18" s="45" t="s">
        <v>17</v>
      </c>
      <c r="C18" s="46">
        <f>C16</f>
        <v>45810</v>
      </c>
      <c r="D18" s="46">
        <f>C18+2</f>
        <v>45812</v>
      </c>
      <c r="E18" s="22"/>
      <c r="F18" s="23" t="str">
        <f>IF(OR(ISBLANK('Project Schedule '!task_start),ISBLANK('Project Schedule '!task_end)),"",'Project Schedule '!task_end-'Project Schedule '!task_start+1)</f>
        <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row>
    <row r="19" spans="1:62" ht="30" customHeight="1" x14ac:dyDescent="0.3">
      <c r="A19" s="7"/>
      <c r="B19" s="45" t="s">
        <v>18</v>
      </c>
      <c r="C19" s="46">
        <f>C16</f>
        <v>45810</v>
      </c>
      <c r="D19" s="46">
        <f>C19+3</f>
        <v>45813</v>
      </c>
      <c r="E19" s="22"/>
      <c r="F19" s="23" t="str">
        <f>IF(OR(ISBLANK('Project Schedule '!task_start),ISBLANK('Project Schedule '!task_end)),"",'Project Schedule '!task_end-'Project Schedule '!task_start+1)</f>
        <v/>
      </c>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row>
    <row r="20" spans="1:62" ht="30" customHeight="1" x14ac:dyDescent="0.3">
      <c r="A20" s="7"/>
      <c r="B20" s="47" t="s">
        <v>19</v>
      </c>
      <c r="C20" s="48"/>
      <c r="D20" s="49"/>
      <c r="E20" s="22"/>
      <c r="F20" s="23" t="str">
        <f>IF(OR(ISBLANK('Project Schedule '!task_start),ISBLANK('Project Schedule '!task_end)),"",'Project Schedule '!task_end-'Project Schedule '!task_start+1)</f>
        <v/>
      </c>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row>
    <row r="21" spans="1:62" ht="30" customHeight="1" x14ac:dyDescent="0.3">
      <c r="A21" s="7"/>
      <c r="B21" s="50" t="s">
        <v>20</v>
      </c>
      <c r="C21" s="51">
        <f>D17+2</f>
        <v>45814</v>
      </c>
      <c r="D21" s="51">
        <f>C21+6</f>
        <v>45820</v>
      </c>
      <c r="E21" s="22"/>
      <c r="F21" s="23" t="str">
        <f>IF(OR(ISBLANK('Project Schedule '!task_start),ISBLANK('Project Schedule '!task_end)),"",'Project Schedule '!task_end-'Project Schedule '!task_start+1)</f>
        <v/>
      </c>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row>
    <row r="22" spans="1:62" ht="42" customHeight="1" x14ac:dyDescent="0.3">
      <c r="A22" s="7"/>
      <c r="B22" s="52" t="s">
        <v>21</v>
      </c>
      <c r="C22" s="51">
        <f>C21+2</f>
        <v>45816</v>
      </c>
      <c r="D22" s="51">
        <f>C22+6</f>
        <v>45822</v>
      </c>
      <c r="E22" s="22"/>
      <c r="F22" s="23" t="str">
        <f>IF(OR(ISBLANK('Project Schedule '!task_start),ISBLANK('Project Schedule '!task_end)),"",'Project Schedule '!task_end-'Project Schedule '!task_start+1)</f>
        <v/>
      </c>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row>
    <row r="23" spans="1:62" ht="52.25" customHeight="1" x14ac:dyDescent="0.3">
      <c r="A23" s="7"/>
      <c r="B23" s="52" t="s">
        <v>22</v>
      </c>
      <c r="C23" s="51">
        <f>C22</f>
        <v>45816</v>
      </c>
      <c r="D23" s="51">
        <f>D22</f>
        <v>45822</v>
      </c>
      <c r="E23" s="22"/>
      <c r="F23" s="23" t="str">
        <f>IF(OR(ISBLANK('Project Schedule '!task_start),ISBLANK('Project Schedule '!task_end)),"",'Project Schedule '!task_end-'Project Schedule '!task_start+1)</f>
        <v/>
      </c>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row>
    <row r="24" spans="1:62" ht="45.65" customHeight="1" x14ac:dyDescent="0.3">
      <c r="A24" s="7"/>
      <c r="B24" s="52" t="s">
        <v>23</v>
      </c>
      <c r="C24" s="51">
        <f>C23+5</f>
        <v>45821</v>
      </c>
      <c r="D24" s="51">
        <f>C24+2</f>
        <v>45823</v>
      </c>
      <c r="E24" s="22"/>
      <c r="F24" s="23" t="str">
        <f>IF(OR(ISBLANK('Project Schedule '!task_start),ISBLANK('Project Schedule '!task_end)),"",'Project Schedule '!task_end-'Project Schedule '!task_start+1)</f>
        <v/>
      </c>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row>
    <row r="25" spans="1:62" ht="30" customHeight="1" x14ac:dyDescent="0.3">
      <c r="A25" s="7"/>
      <c r="B25" s="53" t="s">
        <v>9</v>
      </c>
      <c r="C25" s="54"/>
      <c r="D25" s="55"/>
      <c r="E25" s="22"/>
      <c r="F25" s="23" t="str">
        <f>IF(OR(ISBLANK('Project Schedule '!task_start),ISBLANK('Project Schedule '!task_end)),"",'Project Schedule '!task_end-'Project Schedule '!task_start+1)</f>
        <v/>
      </c>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row>
    <row r="26" spans="1:62" ht="30" customHeight="1" x14ac:dyDescent="0.3">
      <c r="A26" s="7"/>
      <c r="B26" s="56" t="s">
        <v>24</v>
      </c>
      <c r="C26" s="57">
        <f>D24</f>
        <v>45823</v>
      </c>
      <c r="D26" s="57">
        <f>C26+2</f>
        <v>45825</v>
      </c>
      <c r="E26" s="22"/>
      <c r="F26" s="23" t="str">
        <f>IF(OR(ISBLANK('Project Schedule '!task_start),ISBLANK('Project Schedule '!task_end)),"",'Project Schedule '!task_end-'Project Schedule '!task_start+1)</f>
        <v/>
      </c>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row>
    <row r="27" spans="1:62" ht="30" customHeight="1" x14ac:dyDescent="0.3">
      <c r="A27" s="7"/>
      <c r="B27" s="56" t="s">
        <v>25</v>
      </c>
      <c r="C27" s="57">
        <f>D26</f>
        <v>45825</v>
      </c>
      <c r="D27" s="57">
        <f>C27+1</f>
        <v>45826</v>
      </c>
      <c r="E27" s="22"/>
      <c r="F27" s="23" t="str">
        <f>IF(OR(ISBLANK('Project Schedule '!task_start),ISBLANK('Project Schedule '!task_end)),"",'Project Schedule '!task_end-'Project Schedule '!task_start+1)</f>
        <v/>
      </c>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row>
    <row r="28" spans="1:62" ht="30" customHeight="1" x14ac:dyDescent="0.3">
      <c r="A28" s="7"/>
      <c r="B28" s="56" t="s">
        <v>26</v>
      </c>
      <c r="C28" s="57">
        <f>D27</f>
        <v>45826</v>
      </c>
      <c r="D28" s="57">
        <f>C28+1</f>
        <v>45827</v>
      </c>
      <c r="E28" s="22"/>
      <c r="F28" s="23" t="str">
        <f>IF(OR(ISBLANK('Project Schedule '!task_start),ISBLANK('Project Schedule '!task_end)),"",'Project Schedule '!task_end-'Project Schedule '!task_start+1)</f>
        <v/>
      </c>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row>
    <row r="29" spans="1:62" ht="30" customHeight="1" x14ac:dyDescent="0.3">
      <c r="A29" s="7"/>
      <c r="B29" s="56" t="s">
        <v>27</v>
      </c>
      <c r="C29" s="57">
        <f>D28</f>
        <v>45827</v>
      </c>
      <c r="D29" s="57">
        <f>C29+1</f>
        <v>45828</v>
      </c>
      <c r="E29" s="22"/>
      <c r="F29" s="23" t="str">
        <f>IF(OR(ISBLANK('Project Schedule '!task_start),ISBLANK('Project Schedule '!task_end)),"",'Project Schedule '!task_end-'Project Schedule '!task_start+1)</f>
        <v/>
      </c>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row>
    <row r="30" spans="1:62" ht="30" customHeight="1" x14ac:dyDescent="0.3">
      <c r="A30" s="7"/>
      <c r="B30" s="30"/>
      <c r="C30" s="31"/>
      <c r="D30" s="31"/>
      <c r="E30" s="22"/>
      <c r="F30" s="23" t="str">
        <f>IF(OR(ISBLANK('Project Schedule '!task_start),ISBLANK('Project Schedule '!task_end)),"",'Project Schedule '!task_end-'Project Schedule '!task_start+1)</f>
        <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row>
    <row r="31" spans="1:62" ht="30" customHeight="1" x14ac:dyDescent="0.3">
      <c r="A31" s="1"/>
      <c r="B31" s="32"/>
      <c r="C31" s="33"/>
      <c r="D31" s="34"/>
      <c r="E31" s="22"/>
      <c r="F31" s="35" t="str">
        <f>IF(OR(ISBLANK('Project Schedule '!task_start),ISBLANK('Project Schedule '!task_end)),"",'Project Schedule '!task_end-'Project Schedule '!task_start+1)</f>
        <v/>
      </c>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row>
    <row r="32" spans="1:62" ht="30" customHeight="1" x14ac:dyDescent="0.3">
      <c r="A32" s="7"/>
      <c r="C32" s="8"/>
      <c r="E32" s="37"/>
    </row>
    <row r="33" spans="1:4" ht="30" customHeight="1" x14ac:dyDescent="0.3">
      <c r="A33" s="7"/>
      <c r="C33" s="8"/>
      <c r="D33" s="8"/>
    </row>
    <row r="34" spans="1:4" ht="30" customHeight="1" x14ac:dyDescent="0.3">
      <c r="A34" s="7"/>
      <c r="C34" s="8"/>
    </row>
    <row r="35" spans="1:4" ht="30" customHeight="1" x14ac:dyDescent="0.3">
      <c r="A35" s="7"/>
      <c r="C35" s="8"/>
    </row>
    <row r="36" spans="1:4" ht="30" customHeight="1" x14ac:dyDescent="0.3">
      <c r="A36" s="7"/>
      <c r="C36" s="8"/>
    </row>
    <row r="37" spans="1:4" ht="30" customHeight="1" x14ac:dyDescent="0.3">
      <c r="A37" s="7"/>
      <c r="C37" s="8"/>
    </row>
    <row r="38" spans="1:4" ht="30" customHeight="1" x14ac:dyDescent="0.3">
      <c r="A38" s="7"/>
      <c r="C38" s="8"/>
    </row>
    <row r="39" spans="1:4" ht="30" customHeight="1" x14ac:dyDescent="0.3">
      <c r="A39" s="7"/>
      <c r="C39" s="8"/>
    </row>
    <row r="40" spans="1:4" ht="30" customHeight="1" x14ac:dyDescent="0.3">
      <c r="A40" s="7"/>
      <c r="C40" s="8"/>
    </row>
    <row r="41" spans="1:4" ht="30" customHeight="1" x14ac:dyDescent="0.3">
      <c r="A41" s="7"/>
      <c r="C41" s="8"/>
    </row>
    <row r="42" spans="1:4" ht="30" customHeight="1" x14ac:dyDescent="0.3">
      <c r="A42" s="7"/>
      <c r="C42" s="8"/>
    </row>
    <row r="43" spans="1:4" ht="30" customHeight="1" x14ac:dyDescent="0.3">
      <c r="A43" s="7"/>
      <c r="C43" s="8"/>
    </row>
    <row r="44" spans="1:4" ht="30" customHeight="1" x14ac:dyDescent="0.3">
      <c r="A44" s="7"/>
      <c r="C44" s="8"/>
    </row>
    <row r="45" spans="1:4" ht="30" customHeight="1" x14ac:dyDescent="0.3">
      <c r="A45" s="7"/>
      <c r="C45" s="8"/>
    </row>
    <row r="46" spans="1:4" ht="30" customHeight="1" x14ac:dyDescent="0.3">
      <c r="A46" s="7"/>
      <c r="C46" s="8"/>
    </row>
    <row r="47" spans="1:4" ht="30" customHeight="1" x14ac:dyDescent="0.3">
      <c r="A47" s="7"/>
      <c r="C47" s="8"/>
    </row>
    <row r="48" spans="1:4" ht="30" customHeight="1" x14ac:dyDescent="0.3">
      <c r="A48" s="7"/>
      <c r="C48" s="8"/>
    </row>
    <row r="49" spans="1:3" ht="30" customHeight="1" x14ac:dyDescent="0.3">
      <c r="A49" s="7"/>
      <c r="C49" s="8"/>
    </row>
    <row r="50" spans="1:3" ht="30" customHeight="1" x14ac:dyDescent="0.3">
      <c r="A50" s="7"/>
      <c r="C50" s="8"/>
    </row>
    <row r="51" spans="1:3" ht="30" customHeight="1" x14ac:dyDescent="0.3">
      <c r="A51" s="7"/>
      <c r="C51" s="8"/>
    </row>
    <row r="52" spans="1:3" ht="30" customHeight="1" x14ac:dyDescent="0.3">
      <c r="A52" s="7"/>
      <c r="C52" s="8"/>
    </row>
    <row r="53" spans="1:3" ht="30" customHeight="1" x14ac:dyDescent="0.3">
      <c r="A53" s="7"/>
      <c r="C53" s="8"/>
    </row>
    <row r="54" spans="1:3" ht="30" customHeight="1" x14ac:dyDescent="0.3">
      <c r="A54" s="7"/>
      <c r="C54" s="8"/>
    </row>
    <row r="55" spans="1:3" ht="30" customHeight="1" x14ac:dyDescent="0.3">
      <c r="A55" s="7"/>
      <c r="C55" s="8"/>
    </row>
    <row r="56" spans="1:3" ht="30" customHeight="1" x14ac:dyDescent="0.3">
      <c r="A56" s="7"/>
      <c r="C56" s="8"/>
    </row>
    <row r="57" spans="1:3" ht="30" customHeight="1" x14ac:dyDescent="0.3">
      <c r="A57" s="7"/>
      <c r="C57" s="8"/>
    </row>
    <row r="58" spans="1:3" ht="30" customHeight="1" x14ac:dyDescent="0.3">
      <c r="A58" s="7"/>
      <c r="C58" s="8"/>
    </row>
    <row r="59" spans="1:3" ht="30" customHeight="1" x14ac:dyDescent="0.3">
      <c r="A59" s="7"/>
      <c r="C59" s="8"/>
    </row>
    <row r="60" spans="1:3" ht="30" customHeight="1" x14ac:dyDescent="0.3">
      <c r="A60" s="7"/>
      <c r="C60" s="8"/>
    </row>
    <row r="61" spans="1:3" ht="30" customHeight="1" x14ac:dyDescent="0.3">
      <c r="A61" s="7"/>
      <c r="C61" s="8"/>
    </row>
    <row r="62" spans="1:3" ht="30" customHeight="1" x14ac:dyDescent="0.3">
      <c r="A62" s="7"/>
      <c r="C62" s="8"/>
    </row>
    <row r="63" spans="1:3" ht="30" customHeight="1" x14ac:dyDescent="0.3">
      <c r="A63" s="7"/>
      <c r="C63" s="8"/>
    </row>
    <row r="64" spans="1:3" ht="30" customHeight="1" x14ac:dyDescent="0.3">
      <c r="A64" s="7"/>
      <c r="C64" s="8"/>
    </row>
    <row r="65" spans="1:3" ht="30" customHeight="1" x14ac:dyDescent="0.3">
      <c r="A65" s="7"/>
      <c r="C65" s="8"/>
    </row>
    <row r="66" spans="1:3" ht="30" customHeight="1" x14ac:dyDescent="0.3">
      <c r="A66" s="7"/>
      <c r="C66" s="8"/>
    </row>
    <row r="67" spans="1:3" ht="30" customHeight="1" x14ac:dyDescent="0.3">
      <c r="A67" s="7"/>
      <c r="C67" s="8"/>
    </row>
    <row r="68" spans="1:3" ht="30" customHeight="1" x14ac:dyDescent="0.3">
      <c r="A68" s="7"/>
      <c r="C68" s="8"/>
    </row>
    <row r="69" spans="1:3" ht="30" customHeight="1" x14ac:dyDescent="0.3">
      <c r="A69" s="7"/>
      <c r="C69" s="8"/>
    </row>
    <row r="70" spans="1:3" ht="30" customHeight="1" x14ac:dyDescent="0.3">
      <c r="A70" s="7"/>
      <c r="C70" s="8"/>
    </row>
    <row r="71" spans="1:3" ht="30" customHeight="1" x14ac:dyDescent="0.3">
      <c r="A71" s="7"/>
      <c r="C71" s="8"/>
    </row>
    <row r="72" spans="1:3" ht="30" customHeight="1" x14ac:dyDescent="0.3">
      <c r="A72" s="7"/>
      <c r="C72" s="8"/>
    </row>
    <row r="73" spans="1:3" ht="30" customHeight="1" x14ac:dyDescent="0.3">
      <c r="A73" s="7"/>
      <c r="C73" s="8"/>
    </row>
    <row r="74" spans="1:3" ht="30" customHeight="1" x14ac:dyDescent="0.3">
      <c r="A74" s="7"/>
      <c r="C74" s="8"/>
    </row>
    <row r="75" spans="1:3" ht="30" customHeight="1" x14ac:dyDescent="0.3">
      <c r="A75" s="7"/>
      <c r="C75" s="8"/>
    </row>
    <row r="76" spans="1:3" ht="30" customHeight="1" x14ac:dyDescent="0.3">
      <c r="A76" s="7"/>
      <c r="C76" s="8"/>
    </row>
    <row r="77" spans="1:3" ht="30" customHeight="1" x14ac:dyDescent="0.3">
      <c r="A77" s="7"/>
      <c r="C77" s="8"/>
    </row>
    <row r="78" spans="1:3" ht="30" customHeight="1" x14ac:dyDescent="0.3">
      <c r="A78" s="7"/>
      <c r="C78" s="8"/>
    </row>
    <row r="79" spans="1:3" ht="30" customHeight="1" x14ac:dyDescent="0.3">
      <c r="A79" s="7"/>
      <c r="C79" s="8"/>
    </row>
    <row r="80" spans="1:3" ht="30" customHeight="1" x14ac:dyDescent="0.3">
      <c r="A80" s="7"/>
      <c r="C80" s="8"/>
    </row>
    <row r="81" spans="1:3" ht="30" customHeight="1" x14ac:dyDescent="0.3">
      <c r="A81" s="7"/>
      <c r="C81" s="8"/>
    </row>
    <row r="82" spans="1:3" ht="30" customHeight="1" x14ac:dyDescent="0.3">
      <c r="A82" s="7"/>
      <c r="C82" s="8"/>
    </row>
    <row r="83" spans="1:3" ht="30" customHeight="1" x14ac:dyDescent="0.3">
      <c r="A83" s="7"/>
      <c r="C83" s="8"/>
    </row>
    <row r="84" spans="1:3" ht="30" customHeight="1" x14ac:dyDescent="0.3">
      <c r="A84" s="7"/>
      <c r="C84" s="8"/>
    </row>
    <row r="85" spans="1:3" ht="30" customHeight="1" x14ac:dyDescent="0.3">
      <c r="A85" s="7"/>
      <c r="C85" s="8"/>
    </row>
    <row r="86" spans="1:3" ht="30" customHeight="1" x14ac:dyDescent="0.3">
      <c r="A86" s="7"/>
      <c r="C86" s="8"/>
    </row>
    <row r="87" spans="1:3" ht="30" customHeight="1" x14ac:dyDescent="0.3">
      <c r="A87" s="7"/>
      <c r="C87" s="8"/>
    </row>
    <row r="88" spans="1:3" ht="30" customHeight="1" x14ac:dyDescent="0.3">
      <c r="A88" s="7"/>
      <c r="C88" s="8"/>
    </row>
    <row r="89" spans="1:3" ht="30" customHeight="1" x14ac:dyDescent="0.3">
      <c r="A89" s="7"/>
      <c r="C89" s="8"/>
    </row>
    <row r="90" spans="1:3" ht="30" customHeight="1" x14ac:dyDescent="0.3">
      <c r="A90" s="7"/>
      <c r="C90" s="8"/>
    </row>
    <row r="91" spans="1:3" ht="30" customHeight="1" x14ac:dyDescent="0.3">
      <c r="A91" s="7"/>
      <c r="C91" s="8"/>
    </row>
    <row r="92" spans="1:3" ht="30" customHeight="1" x14ac:dyDescent="0.3">
      <c r="A92" s="7"/>
      <c r="C92" s="8"/>
    </row>
    <row r="93" spans="1:3" ht="30" customHeight="1" x14ac:dyDescent="0.3">
      <c r="A93" s="7"/>
      <c r="C93" s="8"/>
    </row>
    <row r="94" spans="1:3" ht="30" customHeight="1" x14ac:dyDescent="0.3">
      <c r="A94" s="7"/>
      <c r="C94" s="8"/>
    </row>
    <row r="95" spans="1:3" ht="30" customHeight="1" x14ac:dyDescent="0.3">
      <c r="A95" s="7"/>
      <c r="C95" s="8"/>
    </row>
    <row r="96" spans="1:3" ht="30" customHeight="1" x14ac:dyDescent="0.3">
      <c r="A96" s="7"/>
      <c r="C96" s="8"/>
    </row>
    <row r="97" spans="1:3" ht="30" customHeight="1" x14ac:dyDescent="0.3">
      <c r="A97" s="7"/>
      <c r="C97" s="8"/>
    </row>
    <row r="98" spans="1:3" ht="30" customHeight="1" x14ac:dyDescent="0.3">
      <c r="A98" s="7"/>
      <c r="C98" s="8"/>
    </row>
  </sheetData>
  <mergeCells count="16">
    <mergeCell ref="AW4:BC4"/>
    <mergeCell ref="BD4:BJ4"/>
    <mergeCell ref="O1:X1"/>
    <mergeCell ref="G2:M2"/>
    <mergeCell ref="O2:X2"/>
    <mergeCell ref="G4:M4"/>
    <mergeCell ref="N4:T4"/>
    <mergeCell ref="G1:M1"/>
    <mergeCell ref="A5:A6"/>
    <mergeCell ref="U4:AA4"/>
    <mergeCell ref="AB4:AH4"/>
    <mergeCell ref="AI4:AO4"/>
    <mergeCell ref="AP4:AV4"/>
    <mergeCell ref="B5:B6"/>
    <mergeCell ref="C5:C6"/>
    <mergeCell ref="D5:D6"/>
  </mergeCells>
  <conditionalFormatting sqref="G4:BJ29">
    <cfRule type="expression" dxfId="12" priority="2">
      <formula>AND(TODAY()&gt;=G$5, TODAY()&lt;H$5)</formula>
    </cfRule>
  </conditionalFormatting>
  <dataValidations count="1">
    <dataValidation type="decimal" operator="greaterThanOrEqual" allowBlank="1" showInputMessage="1" prompt="Display Week - Changing this number will scroll the Gantt Chart view." sqref="O2" xr:uid="{00000000-0002-0000-0000-000000000000}">
      <formula1>1</formula1>
    </dataValidation>
  </dataValidations>
  <printOptions horizontalCentered="1"/>
  <pageMargins left="0.35" right="0.35" top="0.3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0CD3-4E13-47EE-BC78-BECC4C5FFAB6}">
  <sheetPr>
    <pageSetUpPr fitToPage="1"/>
  </sheetPr>
  <dimension ref="A1:BK34"/>
  <sheetViews>
    <sheetView showGridLines="0" tabSelected="1" showRuler="0" topLeftCell="A16" zoomScale="48" zoomScaleNormal="48" zoomScalePageLayoutView="70" workbookViewId="0">
      <selection activeCell="P3" sqref="P3"/>
    </sheetView>
  </sheetViews>
  <sheetFormatPr defaultColWidth="8.6640625" defaultRowHeight="30" customHeight="1" x14ac:dyDescent="0.3"/>
  <cols>
    <col min="1" max="1" width="2.6640625" style="74" customWidth="1"/>
    <col min="2" max="2" width="28.25" style="67" customWidth="1"/>
    <col min="3" max="3" width="10.6640625" style="67" customWidth="1"/>
    <col min="4" max="4" width="10.6640625" style="77" customWidth="1"/>
    <col min="5" max="5" width="10.6640625" style="67" customWidth="1"/>
    <col min="6" max="6" width="2.6640625" style="67" customWidth="1"/>
    <col min="7" max="7" width="6" style="67" hidden="1" customWidth="1"/>
    <col min="8" max="64" width="2.6640625" style="67" customWidth="1"/>
    <col min="65" max="16384" width="8.6640625" style="67"/>
  </cols>
  <sheetData>
    <row r="1" spans="1:63" ht="42.75" customHeight="1" x14ac:dyDescent="0.7">
      <c r="A1" s="58"/>
      <c r="B1" s="59"/>
      <c r="C1" s="60"/>
      <c r="D1" s="61"/>
      <c r="E1" s="62"/>
      <c r="F1" s="63"/>
      <c r="G1" s="64"/>
      <c r="H1" s="150" t="s">
        <v>30</v>
      </c>
      <c r="I1" s="151"/>
      <c r="J1" s="151"/>
      <c r="K1" s="151"/>
      <c r="L1" s="151"/>
      <c r="M1" s="151"/>
      <c r="N1" s="151"/>
      <c r="O1" s="66"/>
      <c r="P1" s="152">
        <f>DATE(2025,5,28)</f>
        <v>45805</v>
      </c>
      <c r="Q1" s="151"/>
      <c r="R1" s="151"/>
      <c r="S1" s="151"/>
      <c r="T1" s="151"/>
      <c r="U1" s="151"/>
      <c r="V1" s="151"/>
      <c r="W1" s="151"/>
      <c r="X1" s="151"/>
      <c r="Y1" s="151"/>
    </row>
    <row r="2" spans="1:63" ht="36" customHeight="1" x14ac:dyDescent="0.5">
      <c r="A2" s="68"/>
      <c r="B2" s="69"/>
      <c r="C2" s="70"/>
      <c r="D2" s="71"/>
      <c r="E2" s="70"/>
      <c r="F2" s="63"/>
      <c r="G2" s="63"/>
      <c r="H2" s="150" t="s">
        <v>31</v>
      </c>
      <c r="I2" s="151"/>
      <c r="J2" s="151"/>
      <c r="K2" s="151"/>
      <c r="L2" s="151"/>
      <c r="M2" s="151"/>
      <c r="N2" s="151"/>
      <c r="O2" s="66"/>
      <c r="P2" s="153">
        <v>2</v>
      </c>
      <c r="Q2" s="154"/>
      <c r="R2" s="154"/>
      <c r="S2" s="154"/>
      <c r="T2" s="154"/>
      <c r="U2" s="154"/>
      <c r="V2" s="154"/>
      <c r="W2" s="154"/>
      <c r="X2" s="154"/>
      <c r="Y2" s="154"/>
    </row>
    <row r="3" spans="1:63" ht="12.75" customHeight="1" x14ac:dyDescent="0.5">
      <c r="A3" s="68"/>
      <c r="B3" s="69"/>
      <c r="C3" s="70"/>
      <c r="D3" s="71"/>
      <c r="E3" s="70"/>
      <c r="F3" s="63"/>
      <c r="G3" s="63"/>
      <c r="H3" s="65"/>
      <c r="I3" s="66"/>
      <c r="J3" s="66"/>
      <c r="K3" s="66"/>
      <c r="L3" s="66"/>
      <c r="M3" s="66"/>
      <c r="N3" s="66"/>
      <c r="O3" s="66"/>
      <c r="P3" s="72"/>
      <c r="Q3" s="73"/>
      <c r="R3" s="73"/>
      <c r="S3" s="73"/>
      <c r="T3" s="73"/>
      <c r="U3" s="73"/>
      <c r="V3" s="73"/>
      <c r="W3" s="73"/>
      <c r="X3" s="73"/>
      <c r="Y3" s="73"/>
    </row>
    <row r="4" spans="1:63" ht="30" customHeight="1" x14ac:dyDescent="0.3">
      <c r="B4" s="75"/>
      <c r="C4" s="76"/>
    </row>
    <row r="5" spans="1:63" ht="30" customHeight="1" x14ac:dyDescent="0.3">
      <c r="A5" s="78"/>
      <c r="B5" s="79"/>
      <c r="D5" s="80"/>
      <c r="H5" s="155">
        <f>H6</f>
        <v>45810</v>
      </c>
      <c r="I5" s="143"/>
      <c r="J5" s="143"/>
      <c r="K5" s="143"/>
      <c r="L5" s="143"/>
      <c r="M5" s="143"/>
      <c r="N5" s="143"/>
      <c r="O5" s="143">
        <f>O6</f>
        <v>45817</v>
      </c>
      <c r="P5" s="143"/>
      <c r="Q5" s="143"/>
      <c r="R5" s="143"/>
      <c r="S5" s="143"/>
      <c r="T5" s="143"/>
      <c r="U5" s="143"/>
      <c r="V5" s="143">
        <f>V6</f>
        <v>45824</v>
      </c>
      <c r="W5" s="143"/>
      <c r="X5" s="143"/>
      <c r="Y5" s="143"/>
      <c r="Z5" s="143"/>
      <c r="AA5" s="143"/>
      <c r="AB5" s="143"/>
      <c r="AC5" s="143">
        <f>AC6</f>
        <v>45831</v>
      </c>
      <c r="AD5" s="143"/>
      <c r="AE5" s="143"/>
      <c r="AF5" s="143"/>
      <c r="AG5" s="143"/>
      <c r="AH5" s="143"/>
      <c r="AI5" s="143"/>
      <c r="AJ5" s="143">
        <f>AJ6</f>
        <v>45838</v>
      </c>
      <c r="AK5" s="143"/>
      <c r="AL5" s="143"/>
      <c r="AM5" s="143"/>
      <c r="AN5" s="143"/>
      <c r="AO5" s="143"/>
      <c r="AP5" s="143"/>
      <c r="AQ5" s="143">
        <f>AQ6</f>
        <v>45845</v>
      </c>
      <c r="AR5" s="143"/>
      <c r="AS5" s="143"/>
      <c r="AT5" s="143"/>
      <c r="AU5" s="143"/>
      <c r="AV5" s="143"/>
      <c r="AW5" s="143"/>
      <c r="AX5" s="143">
        <f>AX6</f>
        <v>45852</v>
      </c>
      <c r="AY5" s="143"/>
      <c r="AZ5" s="143"/>
      <c r="BA5" s="143"/>
      <c r="BB5" s="143"/>
      <c r="BC5" s="143"/>
      <c r="BD5" s="143"/>
      <c r="BE5" s="143">
        <f>BE6</f>
        <v>45859</v>
      </c>
      <c r="BF5" s="143"/>
      <c r="BG5" s="143"/>
      <c r="BH5" s="143"/>
      <c r="BI5" s="143"/>
      <c r="BJ5" s="143"/>
      <c r="BK5" s="144"/>
    </row>
    <row r="6" spans="1:63" ht="15" customHeight="1" x14ac:dyDescent="0.3">
      <c r="A6" s="145"/>
      <c r="B6" s="146" t="s">
        <v>2</v>
      </c>
      <c r="C6" s="148" t="s">
        <v>3</v>
      </c>
      <c r="D6" s="148" t="s">
        <v>4</v>
      </c>
      <c r="E6" s="148" t="s">
        <v>5</v>
      </c>
      <c r="H6" s="81">
        <f>Project_Start-WEEKDAY(Project_Start,1)+2+7*(Display_Week-1)</f>
        <v>45810</v>
      </c>
      <c r="I6" s="81">
        <f>H6+1</f>
        <v>45811</v>
      </c>
      <c r="J6" s="81">
        <f t="shared" ref="J6:AW6" si="0">I6+1</f>
        <v>45812</v>
      </c>
      <c r="K6" s="81">
        <f t="shared" si="0"/>
        <v>45813</v>
      </c>
      <c r="L6" s="81">
        <f t="shared" si="0"/>
        <v>45814</v>
      </c>
      <c r="M6" s="81">
        <f t="shared" si="0"/>
        <v>45815</v>
      </c>
      <c r="N6" s="82">
        <f t="shared" si="0"/>
        <v>45816</v>
      </c>
      <c r="O6" s="83">
        <f>N6+1</f>
        <v>45817</v>
      </c>
      <c r="P6" s="81">
        <f>O6+1</f>
        <v>45818</v>
      </c>
      <c r="Q6" s="81">
        <f t="shared" si="0"/>
        <v>45819</v>
      </c>
      <c r="R6" s="81">
        <f t="shared" si="0"/>
        <v>45820</v>
      </c>
      <c r="S6" s="81">
        <f t="shared" si="0"/>
        <v>45821</v>
      </c>
      <c r="T6" s="81">
        <f t="shared" si="0"/>
        <v>45822</v>
      </c>
      <c r="U6" s="82">
        <f t="shared" si="0"/>
        <v>45823</v>
      </c>
      <c r="V6" s="83">
        <f>U6+1</f>
        <v>45824</v>
      </c>
      <c r="W6" s="81">
        <f>V6+1</f>
        <v>45825</v>
      </c>
      <c r="X6" s="81">
        <f t="shared" si="0"/>
        <v>45826</v>
      </c>
      <c r="Y6" s="81">
        <f t="shared" si="0"/>
        <v>45827</v>
      </c>
      <c r="Z6" s="81">
        <f t="shared" si="0"/>
        <v>45828</v>
      </c>
      <c r="AA6" s="81">
        <f t="shared" si="0"/>
        <v>45829</v>
      </c>
      <c r="AB6" s="82">
        <f t="shared" si="0"/>
        <v>45830</v>
      </c>
      <c r="AC6" s="83">
        <f>AB6+1</f>
        <v>45831</v>
      </c>
      <c r="AD6" s="81">
        <f>AC6+1</f>
        <v>45832</v>
      </c>
      <c r="AE6" s="81">
        <f t="shared" si="0"/>
        <v>45833</v>
      </c>
      <c r="AF6" s="81">
        <f t="shared" si="0"/>
        <v>45834</v>
      </c>
      <c r="AG6" s="81">
        <f t="shared" si="0"/>
        <v>45835</v>
      </c>
      <c r="AH6" s="81">
        <f t="shared" si="0"/>
        <v>45836</v>
      </c>
      <c r="AI6" s="82">
        <f t="shared" si="0"/>
        <v>45837</v>
      </c>
      <c r="AJ6" s="83">
        <f>AI6+1</f>
        <v>45838</v>
      </c>
      <c r="AK6" s="81">
        <f>AJ6+1</f>
        <v>45839</v>
      </c>
      <c r="AL6" s="81">
        <f t="shared" si="0"/>
        <v>45840</v>
      </c>
      <c r="AM6" s="81">
        <f t="shared" si="0"/>
        <v>45841</v>
      </c>
      <c r="AN6" s="81">
        <f t="shared" si="0"/>
        <v>45842</v>
      </c>
      <c r="AO6" s="81">
        <f t="shared" si="0"/>
        <v>45843</v>
      </c>
      <c r="AP6" s="82">
        <f t="shared" si="0"/>
        <v>45844</v>
      </c>
      <c r="AQ6" s="83">
        <f>AP6+1</f>
        <v>45845</v>
      </c>
      <c r="AR6" s="81">
        <f>AQ6+1</f>
        <v>45846</v>
      </c>
      <c r="AS6" s="81">
        <f t="shared" si="0"/>
        <v>45847</v>
      </c>
      <c r="AT6" s="81">
        <f t="shared" si="0"/>
        <v>45848</v>
      </c>
      <c r="AU6" s="81">
        <f t="shared" si="0"/>
        <v>45849</v>
      </c>
      <c r="AV6" s="81">
        <f t="shared" si="0"/>
        <v>45850</v>
      </c>
      <c r="AW6" s="82">
        <f t="shared" si="0"/>
        <v>45851</v>
      </c>
      <c r="AX6" s="83">
        <f>AW6+1</f>
        <v>45852</v>
      </c>
      <c r="AY6" s="81">
        <f>AX6+1</f>
        <v>45853</v>
      </c>
      <c r="AZ6" s="81">
        <f t="shared" ref="AZ6:BD6" si="1">AY6+1</f>
        <v>45854</v>
      </c>
      <c r="BA6" s="81">
        <f t="shared" si="1"/>
        <v>45855</v>
      </c>
      <c r="BB6" s="81">
        <f t="shared" si="1"/>
        <v>45856</v>
      </c>
      <c r="BC6" s="81">
        <f t="shared" si="1"/>
        <v>45857</v>
      </c>
      <c r="BD6" s="82">
        <f t="shared" si="1"/>
        <v>45858</v>
      </c>
      <c r="BE6" s="83">
        <f>BD6+1</f>
        <v>45859</v>
      </c>
      <c r="BF6" s="81">
        <f>BE6+1</f>
        <v>45860</v>
      </c>
      <c r="BG6" s="81">
        <f t="shared" ref="BG6:BK6" si="2">BF6+1</f>
        <v>45861</v>
      </c>
      <c r="BH6" s="81">
        <f t="shared" si="2"/>
        <v>45862</v>
      </c>
      <c r="BI6" s="81">
        <f t="shared" si="2"/>
        <v>45863</v>
      </c>
      <c r="BJ6" s="81">
        <f t="shared" si="2"/>
        <v>45864</v>
      </c>
      <c r="BK6" s="81">
        <f t="shared" si="2"/>
        <v>45865</v>
      </c>
    </row>
    <row r="7" spans="1:63" ht="15" customHeight="1" thickBot="1" x14ac:dyDescent="0.35">
      <c r="A7" s="145"/>
      <c r="B7" s="147"/>
      <c r="C7" s="149"/>
      <c r="D7" s="149"/>
      <c r="E7" s="149"/>
      <c r="H7" s="84" t="str">
        <f t="shared" ref="H7:BK7" si="3">LEFT(TEXT(H6,"ddd"),1)</f>
        <v>M</v>
      </c>
      <c r="I7" s="85" t="str">
        <f t="shared" si="3"/>
        <v>T</v>
      </c>
      <c r="J7" s="85" t="str">
        <f t="shared" si="3"/>
        <v>W</v>
      </c>
      <c r="K7" s="85" t="str">
        <f t="shared" si="3"/>
        <v>T</v>
      </c>
      <c r="L7" s="85" t="str">
        <f t="shared" si="3"/>
        <v>F</v>
      </c>
      <c r="M7" s="85" t="str">
        <f t="shared" si="3"/>
        <v>S</v>
      </c>
      <c r="N7" s="85" t="str">
        <f t="shared" si="3"/>
        <v>S</v>
      </c>
      <c r="O7" s="85" t="str">
        <f t="shared" si="3"/>
        <v>M</v>
      </c>
      <c r="P7" s="85" t="str">
        <f t="shared" si="3"/>
        <v>T</v>
      </c>
      <c r="Q7" s="85" t="str">
        <f t="shared" si="3"/>
        <v>W</v>
      </c>
      <c r="R7" s="85" t="str">
        <f t="shared" si="3"/>
        <v>T</v>
      </c>
      <c r="S7" s="85" t="str">
        <f t="shared" si="3"/>
        <v>F</v>
      </c>
      <c r="T7" s="85" t="str">
        <f t="shared" si="3"/>
        <v>S</v>
      </c>
      <c r="U7" s="85" t="str">
        <f t="shared" si="3"/>
        <v>S</v>
      </c>
      <c r="V7" s="85" t="str">
        <f t="shared" si="3"/>
        <v>M</v>
      </c>
      <c r="W7" s="85" t="str">
        <f t="shared" si="3"/>
        <v>T</v>
      </c>
      <c r="X7" s="85" t="str">
        <f t="shared" si="3"/>
        <v>W</v>
      </c>
      <c r="Y7" s="85" t="str">
        <f t="shared" si="3"/>
        <v>T</v>
      </c>
      <c r="Z7" s="85" t="str">
        <f t="shared" si="3"/>
        <v>F</v>
      </c>
      <c r="AA7" s="85" t="str">
        <f t="shared" si="3"/>
        <v>S</v>
      </c>
      <c r="AB7" s="85" t="str">
        <f t="shared" si="3"/>
        <v>S</v>
      </c>
      <c r="AC7" s="85" t="str">
        <f t="shared" si="3"/>
        <v>M</v>
      </c>
      <c r="AD7" s="85" t="str">
        <f t="shared" si="3"/>
        <v>T</v>
      </c>
      <c r="AE7" s="85" t="str">
        <f t="shared" si="3"/>
        <v>W</v>
      </c>
      <c r="AF7" s="85" t="str">
        <f t="shared" si="3"/>
        <v>T</v>
      </c>
      <c r="AG7" s="85" t="str">
        <f t="shared" si="3"/>
        <v>F</v>
      </c>
      <c r="AH7" s="85" t="str">
        <f t="shared" si="3"/>
        <v>S</v>
      </c>
      <c r="AI7" s="85" t="str">
        <f t="shared" si="3"/>
        <v>S</v>
      </c>
      <c r="AJ7" s="85" t="str">
        <f t="shared" si="3"/>
        <v>M</v>
      </c>
      <c r="AK7" s="85" t="str">
        <f t="shared" si="3"/>
        <v>T</v>
      </c>
      <c r="AL7" s="85" t="str">
        <f t="shared" si="3"/>
        <v>W</v>
      </c>
      <c r="AM7" s="85" t="str">
        <f t="shared" si="3"/>
        <v>T</v>
      </c>
      <c r="AN7" s="85" t="str">
        <f t="shared" si="3"/>
        <v>F</v>
      </c>
      <c r="AO7" s="85" t="str">
        <f t="shared" si="3"/>
        <v>S</v>
      </c>
      <c r="AP7" s="85" t="str">
        <f t="shared" si="3"/>
        <v>S</v>
      </c>
      <c r="AQ7" s="85" t="str">
        <f t="shared" si="3"/>
        <v>M</v>
      </c>
      <c r="AR7" s="85" t="str">
        <f t="shared" si="3"/>
        <v>T</v>
      </c>
      <c r="AS7" s="85" t="str">
        <f t="shared" si="3"/>
        <v>W</v>
      </c>
      <c r="AT7" s="85" t="str">
        <f t="shared" si="3"/>
        <v>T</v>
      </c>
      <c r="AU7" s="85" t="str">
        <f t="shared" si="3"/>
        <v>F</v>
      </c>
      <c r="AV7" s="85" t="str">
        <f t="shared" si="3"/>
        <v>S</v>
      </c>
      <c r="AW7" s="85" t="str">
        <f t="shared" si="3"/>
        <v>S</v>
      </c>
      <c r="AX7" s="85" t="str">
        <f t="shared" si="3"/>
        <v>M</v>
      </c>
      <c r="AY7" s="85" t="str">
        <f t="shared" si="3"/>
        <v>T</v>
      </c>
      <c r="AZ7" s="85" t="str">
        <f t="shared" si="3"/>
        <v>W</v>
      </c>
      <c r="BA7" s="85" t="str">
        <f t="shared" si="3"/>
        <v>T</v>
      </c>
      <c r="BB7" s="85" t="str">
        <f t="shared" si="3"/>
        <v>F</v>
      </c>
      <c r="BC7" s="85" t="str">
        <f t="shared" si="3"/>
        <v>S</v>
      </c>
      <c r="BD7" s="85" t="str">
        <f t="shared" si="3"/>
        <v>S</v>
      </c>
      <c r="BE7" s="85" t="str">
        <f t="shared" si="3"/>
        <v>M</v>
      </c>
      <c r="BF7" s="85" t="str">
        <f t="shared" si="3"/>
        <v>T</v>
      </c>
      <c r="BG7" s="85" t="str">
        <f t="shared" si="3"/>
        <v>W</v>
      </c>
      <c r="BH7" s="85" t="str">
        <f t="shared" si="3"/>
        <v>T</v>
      </c>
      <c r="BI7" s="85" t="str">
        <f t="shared" si="3"/>
        <v>F</v>
      </c>
      <c r="BJ7" s="85" t="str">
        <f t="shared" si="3"/>
        <v>S</v>
      </c>
      <c r="BK7" s="86" t="str">
        <f t="shared" si="3"/>
        <v>S</v>
      </c>
    </row>
    <row r="8" spans="1:63" ht="30" hidden="1" customHeight="1" thickBot="1" x14ac:dyDescent="0.35">
      <c r="A8" s="74" t="s">
        <v>6</v>
      </c>
      <c r="B8" s="87"/>
      <c r="C8" s="87"/>
      <c r="D8" s="87"/>
      <c r="E8" s="87"/>
      <c r="G8" s="67" t="str">
        <f>IF(OR(ISBLANK(task_start),ISBLANK(task_end)),"",task_end-task_start+1)</f>
        <v/>
      </c>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row>
    <row r="9" spans="1:63" s="96" customFormat="1" ht="30" customHeight="1" thickBot="1" x14ac:dyDescent="0.35">
      <c r="A9" s="78"/>
      <c r="B9" s="89" t="s">
        <v>28</v>
      </c>
      <c r="C9" s="90"/>
      <c r="D9" s="91"/>
      <c r="E9" s="92"/>
      <c r="F9" s="93"/>
      <c r="G9" s="94" t="str">
        <f t="shared" ref="G9:G32" si="4">IF(OR(ISBLANK(task_start),ISBLANK(task_end)),"",task_end-task_start+1)</f>
        <v/>
      </c>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row>
    <row r="10" spans="1:63" s="96" customFormat="1" ht="30" customHeight="1" thickBot="1" x14ac:dyDescent="0.35">
      <c r="A10" s="78"/>
      <c r="B10" s="38" t="s">
        <v>10</v>
      </c>
      <c r="C10" s="97">
        <v>1</v>
      </c>
      <c r="D10" s="39">
        <f>Project_Start</f>
        <v>45805</v>
      </c>
      <c r="E10" s="39">
        <f>D10+1</f>
        <v>45806</v>
      </c>
      <c r="F10" s="93"/>
      <c r="G10" s="94">
        <f t="shared" si="4"/>
        <v>2</v>
      </c>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row>
    <row r="11" spans="1:63" s="96" customFormat="1" ht="30" customHeight="1" thickBot="1" x14ac:dyDescent="0.35">
      <c r="A11" s="78"/>
      <c r="B11" s="40" t="s">
        <v>11</v>
      </c>
      <c r="C11" s="99">
        <v>1</v>
      </c>
      <c r="D11" s="41">
        <f>E10</f>
        <v>45806</v>
      </c>
      <c r="E11" s="41">
        <f>D11+4</f>
        <v>45810</v>
      </c>
      <c r="F11" s="93"/>
      <c r="G11" s="94">
        <f t="shared" si="4"/>
        <v>5</v>
      </c>
      <c r="H11" s="98"/>
      <c r="I11" s="98"/>
      <c r="J11" s="98"/>
      <c r="K11" s="98"/>
      <c r="L11" s="98"/>
      <c r="M11" s="98"/>
      <c r="N11" s="98"/>
      <c r="O11" s="98"/>
      <c r="P11" s="98"/>
      <c r="Q11" s="98"/>
      <c r="R11" s="98"/>
      <c r="S11" s="98"/>
      <c r="T11" s="100"/>
      <c r="U11" s="100"/>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row>
    <row r="12" spans="1:63" s="96" customFormat="1" ht="30" customHeight="1" thickBot="1" x14ac:dyDescent="0.35">
      <c r="A12" s="74"/>
      <c r="B12" s="40" t="s">
        <v>12</v>
      </c>
      <c r="C12" s="99">
        <v>1</v>
      </c>
      <c r="D12" s="41">
        <f>D11</f>
        <v>45806</v>
      </c>
      <c r="E12" s="41">
        <f>D12+4</f>
        <v>45810</v>
      </c>
      <c r="F12" s="93"/>
      <c r="G12" s="94">
        <f t="shared" si="4"/>
        <v>5</v>
      </c>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row>
    <row r="13" spans="1:63" s="96" customFormat="1" ht="30" customHeight="1" thickBot="1" x14ac:dyDescent="0.35">
      <c r="A13" s="74"/>
      <c r="B13" s="40" t="s">
        <v>7</v>
      </c>
      <c r="C13" s="99">
        <v>1</v>
      </c>
      <c r="D13" s="41">
        <f>D12</f>
        <v>45806</v>
      </c>
      <c r="E13" s="41">
        <f>D13+4</f>
        <v>45810</v>
      </c>
      <c r="F13" s="93"/>
      <c r="G13" s="94">
        <f t="shared" si="4"/>
        <v>5</v>
      </c>
      <c r="H13" s="98"/>
      <c r="I13" s="98"/>
      <c r="J13" s="98"/>
      <c r="K13" s="98"/>
      <c r="L13" s="98"/>
      <c r="M13" s="98"/>
      <c r="N13" s="98"/>
      <c r="O13" s="98"/>
      <c r="P13" s="98"/>
      <c r="Q13" s="98"/>
      <c r="R13" s="98"/>
      <c r="S13" s="98"/>
      <c r="T13" s="98"/>
      <c r="U13" s="98"/>
      <c r="V13" s="98"/>
      <c r="W13" s="98"/>
      <c r="X13" s="100"/>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row>
    <row r="14" spans="1:63" s="96" customFormat="1" ht="30" customHeight="1" thickBot="1" x14ac:dyDescent="0.35">
      <c r="A14" s="74"/>
      <c r="B14" s="40" t="s">
        <v>13</v>
      </c>
      <c r="C14" s="99">
        <v>1</v>
      </c>
      <c r="D14" s="41">
        <v>45806</v>
      </c>
      <c r="E14" s="41">
        <v>45810</v>
      </c>
      <c r="F14" s="93"/>
      <c r="G14" s="94"/>
      <c r="H14" s="98"/>
      <c r="I14" s="98"/>
      <c r="J14" s="98"/>
      <c r="K14" s="98"/>
      <c r="L14" s="98"/>
      <c r="M14" s="98"/>
      <c r="N14" s="98"/>
      <c r="O14" s="98"/>
      <c r="P14" s="98"/>
      <c r="Q14" s="98"/>
      <c r="R14" s="98"/>
      <c r="S14" s="98"/>
      <c r="T14" s="98"/>
      <c r="U14" s="98"/>
      <c r="V14" s="98"/>
      <c r="W14" s="98"/>
      <c r="X14" s="100"/>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row>
    <row r="15" spans="1:63" s="96" customFormat="1" ht="30" customHeight="1" thickBot="1" x14ac:dyDescent="0.35">
      <c r="A15" s="74"/>
      <c r="B15" s="40" t="s">
        <v>14</v>
      </c>
      <c r="C15" s="99">
        <v>1</v>
      </c>
      <c r="D15" s="41">
        <f>D14</f>
        <v>45806</v>
      </c>
      <c r="E15" s="41">
        <f>D15+4</f>
        <v>45810</v>
      </c>
      <c r="F15" s="93"/>
      <c r="G15" s="94">
        <f t="shared" si="4"/>
        <v>5</v>
      </c>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row>
    <row r="16" spans="1:63" s="96" customFormat="1" ht="30" customHeight="1" thickBot="1" x14ac:dyDescent="0.35">
      <c r="A16" s="78"/>
      <c r="B16" s="101" t="s">
        <v>8</v>
      </c>
      <c r="C16" s="102"/>
      <c r="D16" s="103"/>
      <c r="E16" s="104"/>
      <c r="F16" s="93"/>
      <c r="G16" s="94" t="str">
        <f t="shared" si="4"/>
        <v/>
      </c>
    </row>
    <row r="17" spans="1:63" s="96" customFormat="1" ht="30" customHeight="1" thickBot="1" x14ac:dyDescent="0.35">
      <c r="A17" s="78"/>
      <c r="B17" s="45" t="s">
        <v>15</v>
      </c>
      <c r="C17" s="105">
        <v>1</v>
      </c>
      <c r="D17" s="46">
        <f>E15</f>
        <v>45810</v>
      </c>
      <c r="E17" s="46">
        <f>D17+2</f>
        <v>45812</v>
      </c>
      <c r="F17" s="93"/>
      <c r="G17" s="94">
        <f t="shared" si="4"/>
        <v>3</v>
      </c>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row>
    <row r="18" spans="1:63" s="96" customFormat="1" ht="30" customHeight="1" thickBot="1" x14ac:dyDescent="0.35">
      <c r="A18" s="74"/>
      <c r="B18" s="45" t="s">
        <v>16</v>
      </c>
      <c r="C18" s="105">
        <v>1</v>
      </c>
      <c r="D18" s="46">
        <f>D17</f>
        <v>45810</v>
      </c>
      <c r="E18" s="46">
        <f>D18+2</f>
        <v>45812</v>
      </c>
      <c r="F18" s="93"/>
      <c r="G18" s="94">
        <f t="shared" si="4"/>
        <v>3</v>
      </c>
      <c r="H18" s="98"/>
      <c r="I18" s="98"/>
      <c r="J18" s="98"/>
      <c r="K18" s="98"/>
      <c r="L18" s="98"/>
      <c r="M18" s="98"/>
      <c r="N18" s="98"/>
      <c r="O18" s="98"/>
      <c r="P18" s="98"/>
      <c r="Q18" s="98"/>
      <c r="R18" s="98"/>
      <c r="S18" s="98"/>
      <c r="T18" s="100"/>
      <c r="U18" s="100"/>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row>
    <row r="19" spans="1:63" s="96" customFormat="1" ht="30" customHeight="1" thickBot="1" x14ac:dyDescent="0.35">
      <c r="A19" s="74"/>
      <c r="B19" s="45" t="s">
        <v>17</v>
      </c>
      <c r="C19" s="105">
        <v>1</v>
      </c>
      <c r="D19" s="46">
        <f>D17</f>
        <v>45810</v>
      </c>
      <c r="E19" s="46">
        <f>D19+2</f>
        <v>45812</v>
      </c>
      <c r="F19" s="93"/>
      <c r="G19" s="94">
        <f t="shared" si="4"/>
        <v>3</v>
      </c>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row>
    <row r="20" spans="1:63" s="96" customFormat="1" ht="30" customHeight="1" thickBot="1" x14ac:dyDescent="0.35">
      <c r="A20" s="74"/>
      <c r="B20" s="45" t="s">
        <v>18</v>
      </c>
      <c r="C20" s="105">
        <v>1</v>
      </c>
      <c r="D20" s="46">
        <f>D17</f>
        <v>45810</v>
      </c>
      <c r="E20" s="46">
        <f>D20+4</f>
        <v>45814</v>
      </c>
      <c r="F20" s="93"/>
      <c r="G20" s="94">
        <f t="shared" si="4"/>
        <v>5</v>
      </c>
      <c r="H20" s="98"/>
      <c r="I20" s="98"/>
      <c r="J20" s="98"/>
      <c r="K20" s="98"/>
      <c r="L20" s="98"/>
      <c r="M20" s="98"/>
      <c r="N20" s="98"/>
      <c r="O20" s="98"/>
      <c r="P20" s="98"/>
      <c r="Q20" s="98"/>
      <c r="R20" s="98"/>
      <c r="S20" s="98"/>
      <c r="T20" s="98"/>
      <c r="U20" s="98"/>
      <c r="V20" s="98"/>
      <c r="W20" s="98"/>
      <c r="X20" s="100"/>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row>
    <row r="21" spans="1:63" s="96" customFormat="1" ht="30" customHeight="1" thickBot="1" x14ac:dyDescent="0.35">
      <c r="A21" s="74"/>
      <c r="B21" s="106" t="s">
        <v>19</v>
      </c>
      <c r="C21" s="107"/>
      <c r="D21" s="108"/>
      <c r="E21" s="109"/>
      <c r="F21" s="93"/>
      <c r="G21" s="94" t="str">
        <f t="shared" si="4"/>
        <v/>
      </c>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row>
    <row r="22" spans="1:63" s="96" customFormat="1" ht="30" customHeight="1" thickBot="1" x14ac:dyDescent="0.35">
      <c r="A22" s="74"/>
      <c r="B22" s="50" t="s">
        <v>20</v>
      </c>
      <c r="C22" s="111">
        <v>1</v>
      </c>
      <c r="D22" s="51">
        <f>E18+2</f>
        <v>45814</v>
      </c>
      <c r="E22" s="51">
        <f>D22+6</f>
        <v>45820</v>
      </c>
      <c r="F22" s="93"/>
      <c r="G22" s="94">
        <f t="shared" si="4"/>
        <v>7</v>
      </c>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row>
    <row r="23" spans="1:63" s="96" customFormat="1" ht="30" customHeight="1" thickBot="1" x14ac:dyDescent="0.35">
      <c r="A23" s="74"/>
      <c r="B23" s="52" t="s">
        <v>21</v>
      </c>
      <c r="C23" s="111">
        <v>1</v>
      </c>
      <c r="D23" s="51">
        <f>D22+2</f>
        <v>45816</v>
      </c>
      <c r="E23" s="51">
        <f>D23+10</f>
        <v>45826</v>
      </c>
      <c r="F23" s="93"/>
      <c r="G23" s="94"/>
      <c r="H23" s="98"/>
      <c r="I23" s="98"/>
      <c r="J23" s="98"/>
      <c r="K23" s="98"/>
      <c r="L23" s="98"/>
      <c r="M23" s="98"/>
      <c r="N23" s="98"/>
      <c r="O23" s="98"/>
      <c r="P23" s="98"/>
      <c r="Q23" s="98"/>
      <c r="R23" s="98"/>
      <c r="S23" s="98"/>
      <c r="T23" s="98"/>
      <c r="U23" s="98"/>
      <c r="V23" s="98"/>
      <c r="W23" s="98"/>
      <c r="X23" s="98"/>
      <c r="Y23" s="98"/>
      <c r="Z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row>
    <row r="24" spans="1:63" s="96" customFormat="1" ht="30" customHeight="1" thickBot="1" x14ac:dyDescent="0.35">
      <c r="A24" s="74"/>
      <c r="B24" s="52" t="s">
        <v>22</v>
      </c>
      <c r="C24" s="111">
        <v>1</v>
      </c>
      <c r="D24" s="51">
        <f>D23</f>
        <v>45816</v>
      </c>
      <c r="E24" s="51">
        <f>E23</f>
        <v>45826</v>
      </c>
      <c r="F24" s="93"/>
      <c r="G24" s="94">
        <f t="shared" si="4"/>
        <v>11</v>
      </c>
      <c r="H24" s="98"/>
      <c r="I24" s="98"/>
      <c r="J24" s="98"/>
      <c r="K24" s="98"/>
      <c r="L24" s="98"/>
      <c r="M24" s="98"/>
      <c r="N24" s="98"/>
      <c r="O24" s="98"/>
      <c r="P24" s="98"/>
      <c r="Q24" s="98"/>
      <c r="R24" s="98"/>
      <c r="S24" s="98"/>
      <c r="T24" s="98"/>
      <c r="U24" s="98"/>
      <c r="V24" s="98"/>
      <c r="W24" s="98"/>
      <c r="X24" s="98"/>
      <c r="Y24" s="98"/>
      <c r="Z24" s="98"/>
      <c r="AB24" s="112"/>
      <c r="AC24" s="112"/>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row>
    <row r="25" spans="1:63" s="96" customFormat="1" ht="30" customHeight="1" thickBot="1" x14ac:dyDescent="0.35">
      <c r="A25" s="74"/>
      <c r="B25" s="52" t="s">
        <v>23</v>
      </c>
      <c r="C25" s="111">
        <v>1</v>
      </c>
      <c r="D25" s="51">
        <f>D24+5</f>
        <v>45821</v>
      </c>
      <c r="E25" s="51">
        <f>D25+3</f>
        <v>45824</v>
      </c>
      <c r="F25" s="93"/>
      <c r="G25" s="94">
        <f t="shared" si="4"/>
        <v>4</v>
      </c>
      <c r="H25" s="98"/>
      <c r="I25" s="98"/>
      <c r="J25" s="98"/>
      <c r="K25" s="98"/>
      <c r="L25" s="98"/>
      <c r="M25" s="98"/>
      <c r="N25" s="98"/>
      <c r="O25" s="98"/>
      <c r="P25" s="98"/>
      <c r="Q25" s="98"/>
      <c r="R25" s="98"/>
      <c r="S25" s="98"/>
      <c r="T25" s="98"/>
      <c r="U25" s="98"/>
      <c r="V25" s="98"/>
      <c r="W25" s="98"/>
      <c r="X25" s="98"/>
      <c r="Y25" s="98"/>
      <c r="Z25" s="112"/>
      <c r="AA25" s="98"/>
      <c r="AB25" s="112"/>
      <c r="AC25" s="112"/>
      <c r="AD25" s="112"/>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row>
    <row r="26" spans="1:63" s="96" customFormat="1" ht="30" customHeight="1" thickBot="1" x14ac:dyDescent="0.35">
      <c r="A26" s="74"/>
      <c r="B26" s="113" t="s">
        <v>9</v>
      </c>
      <c r="C26" s="114"/>
      <c r="D26" s="115"/>
      <c r="E26" s="116"/>
      <c r="F26" s="93"/>
      <c r="G26" s="94" t="str">
        <f t="shared" si="4"/>
        <v/>
      </c>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row>
    <row r="27" spans="1:63" s="96" customFormat="1" ht="30" customHeight="1" thickBot="1" x14ac:dyDescent="0.35">
      <c r="A27" s="74"/>
      <c r="B27" s="56" t="s">
        <v>24</v>
      </c>
      <c r="C27" s="118">
        <v>1</v>
      </c>
      <c r="D27" s="57">
        <f>E25</f>
        <v>45824</v>
      </c>
      <c r="E27" s="57">
        <f>D27+7</f>
        <v>45831</v>
      </c>
      <c r="F27" s="93"/>
      <c r="G27" s="94">
        <f t="shared" si="4"/>
        <v>8</v>
      </c>
      <c r="H27" s="98"/>
      <c r="I27" s="98"/>
      <c r="J27" s="98"/>
      <c r="K27" s="98"/>
      <c r="L27" s="98"/>
      <c r="M27" s="98"/>
      <c r="N27" s="98"/>
      <c r="O27" s="98"/>
      <c r="P27" s="98"/>
      <c r="Q27" s="98"/>
      <c r="R27" s="98"/>
      <c r="S27" s="98"/>
      <c r="T27" s="98"/>
      <c r="U27" s="98"/>
      <c r="V27" s="98"/>
      <c r="W27" s="98"/>
      <c r="X27" s="98"/>
      <c r="Y27" s="98"/>
      <c r="Z27" s="98"/>
      <c r="AA27" s="98"/>
      <c r="AB27" s="112"/>
      <c r="AC27" s="112"/>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row>
    <row r="28" spans="1:63" s="96" customFormat="1" ht="30" customHeight="1" thickBot="1" x14ac:dyDescent="0.35">
      <c r="A28" s="74"/>
      <c r="B28" s="56" t="s">
        <v>25</v>
      </c>
      <c r="C28" s="118">
        <v>1</v>
      </c>
      <c r="D28" s="57">
        <f>E27+2</f>
        <v>45833</v>
      </c>
      <c r="E28" s="57">
        <f>D28+8</f>
        <v>45841</v>
      </c>
      <c r="F28" s="93"/>
      <c r="G28" s="94">
        <f t="shared" si="4"/>
        <v>9</v>
      </c>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row>
    <row r="29" spans="1:63" s="96" customFormat="1" ht="30" customHeight="1" thickBot="1" x14ac:dyDescent="0.35">
      <c r="A29" s="74"/>
      <c r="B29" s="56" t="s">
        <v>26</v>
      </c>
      <c r="C29" s="118">
        <v>1</v>
      </c>
      <c r="D29" s="57">
        <f>E28+19</f>
        <v>45860</v>
      </c>
      <c r="E29" s="57">
        <f>D29+1</f>
        <v>45861</v>
      </c>
      <c r="F29" s="93"/>
      <c r="G29" s="94">
        <f t="shared" si="4"/>
        <v>2</v>
      </c>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row>
    <row r="30" spans="1:63" s="96" customFormat="1" ht="30" customHeight="1" thickBot="1" x14ac:dyDescent="0.35">
      <c r="A30" s="74"/>
      <c r="B30" s="56" t="s">
        <v>27</v>
      </c>
      <c r="C30" s="118">
        <v>1</v>
      </c>
      <c r="D30" s="57">
        <f>E29</f>
        <v>45861</v>
      </c>
      <c r="E30" s="57">
        <f>D30+9</f>
        <v>45870</v>
      </c>
      <c r="F30" s="93"/>
      <c r="G30" s="94">
        <f t="shared" si="4"/>
        <v>10</v>
      </c>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row>
    <row r="31" spans="1:63" s="96" customFormat="1" ht="30" customHeight="1" thickBot="1" x14ac:dyDescent="0.35">
      <c r="A31" s="74"/>
      <c r="B31" s="119"/>
      <c r="C31" s="120"/>
      <c r="D31" s="121"/>
      <c r="E31" s="121"/>
      <c r="F31" s="93"/>
      <c r="G31" s="94" t="str">
        <f t="shared" si="4"/>
        <v/>
      </c>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row>
    <row r="32" spans="1:63" s="96" customFormat="1" ht="30" customHeight="1" thickBot="1" x14ac:dyDescent="0.35">
      <c r="A32" s="78"/>
      <c r="B32" s="122" t="s">
        <v>32</v>
      </c>
      <c r="C32" s="123"/>
      <c r="D32" s="124"/>
      <c r="E32" s="125"/>
      <c r="F32" s="93"/>
      <c r="G32" s="126" t="str">
        <f t="shared" si="4"/>
        <v/>
      </c>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row>
    <row r="33" spans="5:6" ht="30" customHeight="1" x14ac:dyDescent="0.3">
      <c r="F33" s="128"/>
    </row>
    <row r="34" spans="5:6" ht="30" customHeight="1" x14ac:dyDescent="0.3">
      <c r="E34" s="129"/>
    </row>
  </sheetData>
  <mergeCells count="17">
    <mergeCell ref="H1:N1"/>
    <mergeCell ref="P1:Y1"/>
    <mergeCell ref="H2:N2"/>
    <mergeCell ref="P2:Y2"/>
    <mergeCell ref="H5:N5"/>
    <mergeCell ref="O5:U5"/>
    <mergeCell ref="V5:AB5"/>
    <mergeCell ref="BE5:BK5"/>
    <mergeCell ref="A6:A7"/>
    <mergeCell ref="B6:B7"/>
    <mergeCell ref="C6:C7"/>
    <mergeCell ref="D6:D7"/>
    <mergeCell ref="E6:E7"/>
    <mergeCell ref="AC5:AI5"/>
    <mergeCell ref="AJ5:AP5"/>
    <mergeCell ref="AQ5:AW5"/>
    <mergeCell ref="AX5:BD5"/>
  </mergeCells>
  <conditionalFormatting sqref="C8:C32">
    <cfRule type="dataBar" priority="8">
      <dataBar>
        <cfvo type="num" val="0"/>
        <cfvo type="num" val="1"/>
        <color theme="0"/>
      </dataBar>
      <extLst>
        <ext xmlns:x14="http://schemas.microsoft.com/office/spreadsheetml/2009/9/main" uri="{B025F937-C7B1-47D3-B67F-A62EFF666E3E}">
          <x14:id>{711B4429-EEC3-4ABF-B0E4-8574D2855D09}</x14:id>
        </ext>
      </extLst>
    </cfRule>
  </conditionalFormatting>
  <conditionalFormatting sqref="H5:BK22 AC23:BK23 H23:Z24 AD24:BK25 H25:AA25 H26:BK30">
    <cfRule type="expression" dxfId="11" priority="1">
      <formula>AND(TODAY()&gt;=H$6, TODAY()&lt;I$6)</formula>
    </cfRule>
  </conditionalFormatting>
  <conditionalFormatting sqref="H10:BK15">
    <cfRule type="expression" dxfId="10" priority="6">
      <formula>AND(task_start&lt;=H$6,ROUNDDOWN((task_end-task_start+1)*task_progress,0)+task_start-1&gt;=H$6)</formula>
    </cfRule>
    <cfRule type="expression" dxfId="9" priority="7" stopIfTrue="1">
      <formula>AND(task_end&gt;=H$6,task_start&lt;I$6)</formula>
    </cfRule>
  </conditionalFormatting>
  <conditionalFormatting sqref="H17:BK20">
    <cfRule type="expression" dxfId="8" priority="4">
      <formula>AND(task_start&lt;=H$6,ROUNDDOWN((task_end-task_start+1)*task_progress,0)+task_start-1&gt;=H$6)</formula>
    </cfRule>
    <cfRule type="expression" dxfId="7" priority="5" stopIfTrue="1">
      <formula>AND(task_end&gt;=H$6,task_start&lt;I$6)</formula>
    </cfRule>
  </conditionalFormatting>
  <conditionalFormatting sqref="H22:BK22 AC23:BK23 H23:Z24 AD24:BK25 H25:AA25">
    <cfRule type="expression" dxfId="6" priority="2">
      <formula>AND(task_start&lt;=H$6,ROUNDDOWN((task_end-task_start+1)*task_progress,0)+task_start-1&gt;=H$6)</formula>
    </cfRule>
    <cfRule type="expression" dxfId="5" priority="3" stopIfTrue="1">
      <formula>AND(task_end&gt;=H$6,task_start&lt;I$6)</formula>
    </cfRule>
  </conditionalFormatting>
  <conditionalFormatting sqref="H27:BK30">
    <cfRule type="expression" dxfId="4" priority="9">
      <formula>AND(task_start&lt;=H$6,ROUNDDOWN((task_end-task_start+1)*task_progress,0)+task_start-1&gt;=H$6)</formula>
    </cfRule>
    <cfRule type="expression" dxfId="3" priority="10" stopIfTrue="1">
      <formula>AND(task_end&gt;=H$6,task_start&lt;I$6)</formula>
    </cfRule>
  </conditionalFormatting>
  <conditionalFormatting sqref="AB24:AC25">
    <cfRule type="expression" dxfId="2" priority="11">
      <formula>AND(TODAY()&gt;=AA$6, TODAY()&lt;AB$6)</formula>
    </cfRule>
    <cfRule type="expression" dxfId="1" priority="12">
      <formula>AND(task_start&lt;=AA$6,ROUNDDOWN((task_end-task_start+1)*task_progress,0)+task_start-1&gt;=AA$6)</formula>
    </cfRule>
    <cfRule type="expression" dxfId="0" priority="13" stopIfTrue="1">
      <formula>AND(task_end&gt;=AA$6,task_start&lt;AB$6)</formula>
    </cfRule>
  </conditionalFormatting>
  <dataValidations count="13">
    <dataValidation type="whole" operator="greaterThanOrEqual" allowBlank="1" showInputMessage="1" promptTitle="Display Week" prompt="Changing this number will scroll the Gantt Chart view." sqref="P2:P3" xr:uid="{31D383E4-91AB-4C3F-BBEB-C38D1E92F98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0F133DB-A0B4-4EEC-B3BD-58E4BD698DC1}"/>
    <dataValidation allowBlank="1" showInputMessage="1" showErrorMessage="1" prompt="Enter Company name in cel B2." sqref="A2:A3" xr:uid="{CB8B0030-C9FB-44A0-A948-2E2F8146AD39}"/>
    <dataValidation allowBlank="1" showInputMessage="1" showErrorMessage="1" prompt="Enter the name of the Project Lead in cell C3. Enter the Project Start date in cell Q1. Project Start: label is in cell I1." sqref="A4" xr:uid="{968A34E6-904F-43BA-B637-27B2063572F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5872FCC7-9F25-46F8-8EC4-0F40A296C8F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A83502D4-EDC1-4522-9A18-815FA9E24E14}"/>
    <dataValidation allowBlank="1" showInputMessage="1" showErrorMessage="1" prompt="Cell B8 contains the Phase 1 sample title. Enter a new title in cell B8._x000a_To delete the phase and work only from tasks, simply delete this row." sqref="A9" xr:uid="{4F8D0928-A3DF-40D0-9B9A-697AAD789B6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D95DEED-21B4-4F00-9999-5CF58919C087}"/>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050CBF44-CCDE-4652-B436-EDD20A5E6CA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C5C79BED-6FB7-4BE9-96D2-12E828472354}"/>
    <dataValidation allowBlank="1" showInputMessage="1" showErrorMessage="1" prompt="Phase 3's sample block starts in cell B20." sqref="A21" xr:uid="{E0E1D253-629A-467A-9ED9-0F29CBDA3B85}"/>
    <dataValidation allowBlank="1" showInputMessage="1" showErrorMessage="1" prompt="Phase 4's sample block starts in cell B26." sqref="A26" xr:uid="{C587DF29-CE94-4486-8549-0094F26DE2F7}"/>
    <dataValidation allowBlank="1" showInputMessage="1" showErrorMessage="1" prompt="This row marks the end of the Project Schedule. DO NOT enter anything in this row. _x000a_Insert new rows ABOVE this one to continue building out your Project Schedule." sqref="A32" xr:uid="{9DE47EB5-8000-4A86-B1CE-075A83E9D59C}"/>
  </dataValidations>
  <printOptions horizontalCentered="1"/>
  <pageMargins left="0.35" right="0.35" top="0.35" bottom="0.5" header="0.3" footer="0.3"/>
  <pageSetup paperSize="9" scale="5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11B4429-EEC3-4ABF-B0E4-8574D2855D09}">
            <x14:dataBar minLength="0" maxLength="100" gradient="0">
              <x14:cfvo type="num">
                <xm:f>0</xm:f>
              </x14:cfvo>
              <x14:cfvo type="num">
                <xm:f>1</xm:f>
              </x14:cfvo>
              <x14:negativeFillColor rgb="FFFF0000"/>
              <x14:axisColor rgb="FF000000"/>
            </x14:dataBar>
          </x14:cfRule>
          <xm:sqref>C8:C32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Project Schedule </vt:lpstr>
      <vt:lpstr>Project actual</vt:lpstr>
      <vt:lpstr>'Project actual'!Display_Week</vt:lpstr>
      <vt:lpstr>'Project Schedule '!Display_Week</vt:lpstr>
      <vt:lpstr>'Project actual'!Print_Titles</vt:lpstr>
      <vt:lpstr>'Project actual'!Project_Start</vt:lpstr>
      <vt:lpstr>'Project Schedule '!Project_Start</vt:lpstr>
      <vt:lpstr>'Project actual'!task_end</vt:lpstr>
      <vt:lpstr>'Project Schedule '!task_end</vt:lpstr>
      <vt:lpstr>'Project actual'!task_progress</vt:lpstr>
      <vt:lpstr>'Project actual'!task_start</vt:lpstr>
      <vt:lpstr>'Project Schedule '!task_start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Yash Kannawar</dc:creator>
  <dc:description/>
  <cp:lastModifiedBy>shravanipidurkar21@outlook.com</cp:lastModifiedBy>
  <dcterms:created xsi:type="dcterms:W3CDTF">2022-03-11T22:41:12Z</dcterms:created>
  <dcterms:modified xsi:type="dcterms:W3CDTF">2025-07-28T05:26:30Z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