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deep Verma\Desktop\Nitin Soni, JSO\December 2023\Excel December 2023\"/>
    </mc:Choice>
  </mc:AlternateContent>
  <bookViews>
    <workbookView xWindow="0" yWindow="0" windowWidth="24000" windowHeight="9135"/>
  </bookViews>
  <sheets>
    <sheet name="Monthly_Template" sheetId="2" r:id="rId1"/>
    <sheet name="Sheet1" sheetId="1" r:id="rId2"/>
  </sheets>
  <externalReferences>
    <externalReference r:id="rId3"/>
  </externalReferences>
  <definedNames>
    <definedName name="\a" localSheetId="0">Monthly_Template!#REF!</definedName>
    <definedName name="\a">#REF!</definedName>
    <definedName name="\b" localSheetId="0">Monthly_Template!#REF!</definedName>
    <definedName name="\b">#REF!</definedName>
    <definedName name="\c">#N/A</definedName>
    <definedName name="\d" localSheetId="0">Monthly_Template!#REF!</definedName>
    <definedName name="\d">#REF!</definedName>
    <definedName name="\e" localSheetId="0">Monthly_Template!#REF!</definedName>
    <definedName name="\e">#REF!</definedName>
    <definedName name="\f" localSheetId="0">Monthly_Template!#REF!</definedName>
    <definedName name="\f">#REF!</definedName>
    <definedName name="\g" localSheetId="0">Monthly_Template!#REF!</definedName>
    <definedName name="\g">#REF!</definedName>
    <definedName name="\h" localSheetId="0">Monthly_Template!#REF!</definedName>
    <definedName name="\h">#REF!</definedName>
    <definedName name="\i" localSheetId="0">Monthly_Template!#REF!</definedName>
    <definedName name="\i">#REF!</definedName>
    <definedName name="\j" localSheetId="0">Monthly_Template!#REF!</definedName>
    <definedName name="\j">#REF!</definedName>
    <definedName name="\k" localSheetId="0">Monthly_Template!#REF!</definedName>
    <definedName name="\k">#REF!</definedName>
    <definedName name="\l">#N/A</definedName>
    <definedName name="\m" localSheetId="0">Monthly_Template!#REF!</definedName>
    <definedName name="\m">#REF!</definedName>
    <definedName name="\p" localSheetId="0">Monthly_Template!#REF!</definedName>
    <definedName name="\p">#REF!</definedName>
    <definedName name="\x" localSheetId="0">Monthly_Template!$C$172</definedName>
    <definedName name="\x">#REF!</definedName>
    <definedName name="_Regression_Int" localSheetId="0" hidden="1">1</definedName>
    <definedName name="airline">[1]Interface!$AT$7:$AT$34</definedName>
    <definedName name="data">[1]Interface!$AR$7:$AR$21</definedName>
    <definedName name="_xlnm.Print_Area" localSheetId="0">Monthly_Template!$A$1:$Q$76</definedName>
    <definedName name="Print_Area_MI" localSheetId="0">Monthly_Template!$A$1:$Q$17</definedName>
    <definedName name="row">[1]Interface!$AQ$7:$AQ$14</definedName>
    <definedName name="toatalpvt">#REF!</definedName>
    <definedName name="totalnat">#REF!</definedName>
    <definedName name="totalpv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3" i="2" l="1"/>
  <c r="N73" i="2"/>
  <c r="M73" i="2"/>
  <c r="L73" i="2"/>
  <c r="O73" i="2" s="1"/>
  <c r="Q73" i="2" s="1"/>
  <c r="J73" i="2"/>
  <c r="K73" i="2" s="1"/>
  <c r="I73" i="2"/>
  <c r="G73" i="2"/>
  <c r="F73" i="2"/>
  <c r="H73" i="2" s="1"/>
  <c r="E73" i="2"/>
  <c r="D73" i="2"/>
  <c r="C73" i="2"/>
  <c r="B73" i="2"/>
  <c r="O72" i="2"/>
  <c r="Q72" i="2" s="1"/>
  <c r="K72" i="2"/>
  <c r="H72" i="2"/>
  <c r="O71" i="2"/>
  <c r="Q71" i="2" s="1"/>
  <c r="K71" i="2"/>
  <c r="H71" i="2"/>
  <c r="O70" i="2"/>
  <c r="Q70" i="2" s="1"/>
  <c r="K70" i="2"/>
  <c r="H70" i="2"/>
  <c r="O69" i="2"/>
  <c r="Q69" i="2" s="1"/>
  <c r="K69" i="2"/>
  <c r="H69" i="2"/>
  <c r="O68" i="2"/>
  <c r="Q68" i="2" s="1"/>
  <c r="K68" i="2"/>
  <c r="H68" i="2"/>
  <c r="O67" i="2"/>
  <c r="Q67" i="2" s="1"/>
  <c r="K67" i="2"/>
  <c r="H67" i="2"/>
  <c r="O66" i="2"/>
  <c r="Q66" i="2" s="1"/>
  <c r="K66" i="2"/>
  <c r="H66" i="2"/>
  <c r="O65" i="2"/>
  <c r="Q65" i="2" s="1"/>
  <c r="K65" i="2"/>
  <c r="H65" i="2"/>
  <c r="O64" i="2"/>
  <c r="Q64" i="2" s="1"/>
  <c r="K64" i="2"/>
  <c r="H64" i="2"/>
  <c r="O63" i="2"/>
  <c r="Q63" i="2" s="1"/>
  <c r="K63" i="2"/>
  <c r="H63" i="2"/>
  <c r="O62" i="2"/>
  <c r="Q62" i="2" s="1"/>
  <c r="K62" i="2"/>
  <c r="H62" i="2"/>
  <c r="O61" i="2"/>
  <c r="Q61" i="2" s="1"/>
  <c r="K61" i="2"/>
  <c r="H61" i="2"/>
  <c r="P54" i="2"/>
  <c r="N54" i="2"/>
  <c r="O54" i="2" s="1"/>
  <c r="Q54" i="2" s="1"/>
  <c r="M54" i="2"/>
  <c r="L54" i="2"/>
  <c r="K54" i="2"/>
  <c r="J54" i="2"/>
  <c r="I54" i="2"/>
  <c r="G54" i="2"/>
  <c r="F54" i="2"/>
  <c r="H54" i="2" s="1"/>
  <c r="E54" i="2"/>
  <c r="D54" i="2"/>
  <c r="C54" i="2"/>
  <c r="B54" i="2"/>
  <c r="O53" i="2"/>
  <c r="Q53" i="2" s="1"/>
  <c r="K53" i="2"/>
  <c r="H53" i="2"/>
  <c r="O52" i="2"/>
  <c r="Q52" i="2" s="1"/>
  <c r="K52" i="2"/>
  <c r="H52" i="2"/>
  <c r="O51" i="2"/>
  <c r="Q51" i="2" s="1"/>
  <c r="K51" i="2"/>
  <c r="H51" i="2"/>
  <c r="O50" i="2"/>
  <c r="Q50" i="2" s="1"/>
  <c r="K50" i="2"/>
  <c r="H50" i="2"/>
  <c r="O49" i="2"/>
  <c r="Q49" i="2" s="1"/>
  <c r="K49" i="2"/>
  <c r="H49" i="2"/>
  <c r="O48" i="2"/>
  <c r="Q48" i="2" s="1"/>
  <c r="K48" i="2"/>
  <c r="H48" i="2"/>
  <c r="O47" i="2"/>
  <c r="Q47" i="2" s="1"/>
  <c r="K47" i="2"/>
  <c r="H47" i="2"/>
  <c r="O46" i="2"/>
  <c r="Q46" i="2" s="1"/>
  <c r="K46" i="2"/>
  <c r="H46" i="2"/>
  <c r="O45" i="2"/>
  <c r="Q45" i="2" s="1"/>
  <c r="K45" i="2"/>
  <c r="H45" i="2"/>
  <c r="O44" i="2"/>
  <c r="Q44" i="2" s="1"/>
  <c r="K44" i="2"/>
  <c r="H44" i="2"/>
  <c r="O43" i="2"/>
  <c r="Q43" i="2" s="1"/>
  <c r="K43" i="2"/>
  <c r="H43" i="2"/>
  <c r="O42" i="2"/>
  <c r="Q42" i="2" s="1"/>
  <c r="K42" i="2"/>
  <c r="H42" i="2"/>
  <c r="P35" i="2"/>
  <c r="N35" i="2"/>
  <c r="O35" i="2" s="1"/>
  <c r="Q35" i="2" s="1"/>
  <c r="M35" i="2"/>
  <c r="L35" i="2"/>
  <c r="K35" i="2"/>
  <c r="J35" i="2"/>
  <c r="I35" i="2"/>
  <c r="G35" i="2"/>
  <c r="F35" i="2"/>
  <c r="H35" i="2" s="1"/>
  <c r="E35" i="2"/>
  <c r="D35" i="2"/>
  <c r="C35" i="2"/>
  <c r="B35" i="2"/>
  <c r="O34" i="2"/>
  <c r="Q34" i="2" s="1"/>
  <c r="K34" i="2"/>
  <c r="H34" i="2"/>
  <c r="O33" i="2"/>
  <c r="Q33" i="2" s="1"/>
  <c r="K33" i="2"/>
  <c r="H33" i="2"/>
  <c r="O32" i="2"/>
  <c r="Q32" i="2" s="1"/>
  <c r="K32" i="2"/>
  <c r="H32" i="2"/>
  <c r="O31" i="2"/>
  <c r="Q31" i="2" s="1"/>
  <c r="K31" i="2"/>
  <c r="H31" i="2"/>
  <c r="O30" i="2"/>
  <c r="Q30" i="2" s="1"/>
  <c r="K30" i="2"/>
  <c r="H30" i="2"/>
  <c r="O29" i="2"/>
  <c r="Q29" i="2" s="1"/>
  <c r="K29" i="2"/>
  <c r="H29" i="2"/>
  <c r="O28" i="2"/>
  <c r="Q28" i="2" s="1"/>
  <c r="K28" i="2"/>
  <c r="H28" i="2"/>
  <c r="O27" i="2"/>
  <c r="Q27" i="2" s="1"/>
  <c r="K27" i="2"/>
  <c r="H27" i="2"/>
  <c r="O26" i="2"/>
  <c r="Q26" i="2" s="1"/>
  <c r="K26" i="2"/>
  <c r="H26" i="2"/>
  <c r="O25" i="2"/>
  <c r="Q25" i="2" s="1"/>
  <c r="K25" i="2"/>
  <c r="H25" i="2"/>
  <c r="O24" i="2"/>
  <c r="Q24" i="2" s="1"/>
  <c r="K24" i="2"/>
  <c r="H24" i="2"/>
  <c r="O23" i="2"/>
  <c r="Q23" i="2" s="1"/>
  <c r="K23" i="2"/>
  <c r="H23" i="2"/>
  <c r="P16" i="2"/>
  <c r="N16" i="2"/>
  <c r="O16" i="2" s="1"/>
  <c r="Q16" i="2" s="1"/>
  <c r="M16" i="2"/>
  <c r="L16" i="2"/>
  <c r="K16" i="2"/>
  <c r="J16" i="2"/>
  <c r="I16" i="2"/>
  <c r="G16" i="2"/>
  <c r="F16" i="2"/>
  <c r="H16" i="2" s="1"/>
  <c r="E16" i="2"/>
  <c r="D16" i="2"/>
  <c r="C16" i="2"/>
  <c r="B16" i="2"/>
  <c r="O15" i="2"/>
  <c r="Q15" i="2" s="1"/>
  <c r="K15" i="2"/>
  <c r="H15" i="2"/>
  <c r="O14" i="2"/>
  <c r="Q14" i="2" s="1"/>
  <c r="K14" i="2"/>
  <c r="H14" i="2"/>
  <c r="O13" i="2"/>
  <c r="Q13" i="2" s="1"/>
  <c r="K13" i="2"/>
  <c r="H13" i="2"/>
  <c r="O12" i="2"/>
  <c r="Q12" i="2" s="1"/>
  <c r="K12" i="2"/>
  <c r="H12" i="2"/>
  <c r="O11" i="2"/>
  <c r="Q11" i="2" s="1"/>
  <c r="K11" i="2"/>
  <c r="H11" i="2"/>
  <c r="O10" i="2"/>
  <c r="Q10" i="2" s="1"/>
  <c r="K10" i="2"/>
  <c r="H10" i="2"/>
  <c r="O9" i="2"/>
  <c r="Q9" i="2" s="1"/>
  <c r="K9" i="2"/>
  <c r="H9" i="2"/>
  <c r="O8" i="2"/>
  <c r="Q8" i="2" s="1"/>
  <c r="K8" i="2"/>
  <c r="H8" i="2"/>
  <c r="O7" i="2"/>
  <c r="Q7" i="2" s="1"/>
  <c r="K7" i="2"/>
  <c r="H7" i="2"/>
  <c r="O6" i="2"/>
  <c r="Q6" i="2" s="1"/>
  <c r="K6" i="2"/>
  <c r="H6" i="2"/>
  <c r="O5" i="2"/>
  <c r="Q5" i="2" s="1"/>
  <c r="K5" i="2"/>
  <c r="H5" i="2"/>
  <c r="O4" i="2"/>
  <c r="Q4" i="2" s="1"/>
  <c r="K4" i="2"/>
  <c r="H4" i="2"/>
</calcChain>
</file>

<file path=xl/sharedStrings.xml><?xml version="1.0" encoding="utf-8"?>
<sst xmlns="http://schemas.openxmlformats.org/spreadsheetml/2006/main" count="153" uniqueCount="42">
  <si>
    <r>
      <t xml:space="preserve">Monthly Traffic And Operating Statistics (Provisional)
 </t>
    </r>
    <r>
      <rPr>
        <b/>
        <sz val="16"/>
        <color indexed="8"/>
        <rFont val="Cambria"/>
        <family val="1"/>
      </rPr>
      <t>( Scheduled Domestic Services)</t>
    </r>
  </si>
  <si>
    <t>INDIGO</t>
  </si>
  <si>
    <t>MONTH</t>
  </si>
  <si>
    <t>AIRCRAFT FLOWN</t>
  </si>
  <si>
    <t>PASSENGERS CARRIED
(IN NUMBER)</t>
  </si>
  <si>
    <t>PASSENGER KMS.PERFORMED
(IN THOUSAND)</t>
  </si>
  <si>
    <t>AVAILABLE SEAT KILOMETRE
(IN THOUSAND)</t>
  </si>
  <si>
    <t xml:space="preserve"> PAX.LOAD FACTOR#
(IN %)</t>
  </si>
  <si>
    <t xml:space="preserve"> CARGO CARRIED </t>
  </si>
  <si>
    <t xml:space="preserve">    TONNE  KILOMETRE PERFORMED </t>
  </si>
  <si>
    <t>AVAILABLE TONNE KILOMETRE
(IN THOUSAND)</t>
  </si>
  <si>
    <t xml:space="preserve"> WEIGHT LOAD FACTOR##
(IN %)</t>
  </si>
  <si>
    <t>DEPARTURES
(IN NUMBER)</t>
  </si>
  <si>
    <t>HOURS
(IN NUMBER)</t>
  </si>
  <si>
    <t>KILOMETRE
(IN THOUSAND)</t>
  </si>
  <si>
    <t xml:space="preserve"> FREIGHT
(IN TONNE)</t>
  </si>
  <si>
    <t>MAIL
(IN TONNE)</t>
  </si>
  <si>
    <t xml:space="preserve"> TOTAL
(IN TONNE)</t>
  </si>
  <si>
    <t xml:space="preserve"> PASSENGER
(IN THOUSAND)</t>
  </si>
  <si>
    <t>FREIGHT
(IN THOUSAND)</t>
  </si>
  <si>
    <t xml:space="preserve"> MAIL
(IN THOUSAND)</t>
  </si>
  <si>
    <t xml:space="preserve"> TOTAL
(IN THOUSAND)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</si>
  <si>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</si>
  <si>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</si>
  <si>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</si>
  <si>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</si>
  <si>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</si>
  <si>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</si>
  <si>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</si>
  <si>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</si>
  <si>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</si>
  <si>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</si>
  <si>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</si>
  <si>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</si>
  <si>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TOTAL</t>
  </si>
  <si>
    <t>SOURCE:-ICAO ATR FORM A FURNISHED BY INDIGO</t>
  </si>
  <si>
    <t>NOTE:- # PAX LOAD FACTOR = (PAX KM PERFORMED/AVAILABLE SEAT KMS)*100</t>
  </si>
  <si>
    <t xml:space="preserve">          # # WEIGHT LOAD FACTOR = (TONNE KMS PERFORMED/ AVAILABLE TONNE KMS)*100</t>
  </si>
  <si>
    <r>
      <rPr>
        <b/>
        <sz val="13"/>
        <color indexed="8"/>
        <rFont val="Cambria"/>
        <family val="1"/>
      </rPr>
      <t>Monthly Traffic And Operating Statistics</t>
    </r>
    <r>
      <rPr>
        <b/>
        <sz val="13"/>
        <color indexed="8"/>
        <rFont val="Cambria"/>
        <family val="1"/>
      </rPr>
      <t xml:space="preserve"> (Provisional)</t>
    </r>
    <r>
      <rPr>
        <b/>
        <sz val="12"/>
        <color indexed="8"/>
        <rFont val="Cambria"/>
        <family val="1"/>
      </rPr>
      <t xml:space="preserve">
 </t>
    </r>
    <r>
      <rPr>
        <b/>
        <sz val="16"/>
        <color indexed="8"/>
        <rFont val="Cambria"/>
        <family val="1"/>
      </rPr>
      <t>( Scheduled International 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</si>
  <si>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Domestic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</si>
  <si>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International Services)</t>
    </r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</si>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</sst>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_)"/>
  </numFmts>
  <fonts count="22" x14ac:knownFonts="1">
    <font>
      <sz val="11"/>
      <color theme="1"/>
      <name val="Calibri"/>
      <family val="2"/>
      <scheme val="minor"/>
    </font>
    <font>
      <sz val="10"/>
      <name val="Courier"/>
    </font>
    <font>
      <b/>
      <sz val="18"/>
      <color theme="1"/>
      <name val="Calibri Light"/>
      <family val="1"/>
      <scheme val="major"/>
    </font>
    <font>
      <b/>
      <sz val="11"/>
      <color indexed="8"/>
      <name val="Cambria"/>
      <family val="1"/>
    </font>
    <font>
      <b/>
      <sz val="16"/>
      <color indexed="8"/>
      <name val="Cambria"/>
      <family val="1"/>
    </font>
    <font>
      <sz val="14"/>
      <name val="Calibri Light"/>
      <family val="1"/>
      <scheme val="major"/>
    </font>
    <font>
      <b/>
      <sz val="11"/>
      <color theme="0" tint="-4.9989318521683403E-2"/>
      <name val="Calibri Light"/>
      <family val="1"/>
      <scheme val="major"/>
    </font>
    <font>
      <sz val="1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color theme="0" tint="-4.9989318521683403E-2"/>
      <name val="Calibri Light"/>
      <family val="1"/>
      <scheme val="major"/>
    </font>
    <font>
      <sz val="12"/>
      <color theme="0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8"/>
      <name val="Calibri Light"/>
      <family val="1"/>
      <scheme val="major"/>
    </font>
    <font>
      <b/>
      <sz val="13"/>
      <color indexed="8"/>
      <name val="Cambria"/>
      <family val="1"/>
    </font>
    <font>
      <b/>
      <sz val="12"/>
      <color indexed="8"/>
      <name val="Cambria"/>
      <family val="1"/>
    </font>
    <font>
      <b/>
      <sz val="12"/>
      <name val="Cambria"/>
      <family val="1"/>
    </font>
    <font>
      <b/>
      <sz val="13"/>
      <name val="Cambria"/>
      <family val="1"/>
    </font>
    <font>
      <b/>
      <sz val="16"/>
      <name val="Cambria"/>
      <family val="1"/>
    </font>
    <font>
      <sz val="12"/>
      <name val="Calibri"/>
      <family val="2"/>
      <scheme val="minor"/>
    </font>
    <font>
      <sz val="12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2"/>
      <color theme="0" tint="-4.9989318521683403E-2"/>
      <name val="Calibri Light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49" fontId="2" fillId="2" borderId="1" xfId="1" applyNumberFormat="1" applyFont="1" applyFill="1" applyBorder="1" applyAlignment="1" applyProtection="1">
      <alignment horizontal="center" vertical="center" wrapText="1"/>
    </xf>
    <xf numFmtId="3" fontId="3" fillId="2" borderId="1" xfId="1" applyNumberFormat="1" applyFont="1" applyFill="1" applyBorder="1" applyAlignment="1" applyProtection="1">
      <alignment horizontal="center" vertical="center" wrapText="1"/>
    </xf>
    <xf numFmtId="3" fontId="2" fillId="2" borderId="1" xfId="1" applyNumberFormat="1" applyFont="1" applyFill="1" applyBorder="1" applyAlignment="1" applyProtection="1">
      <alignment horizontal="center" vertical="center" wrapText="1"/>
    </xf>
    <xf numFmtId="0" fontId="5" fillId="3" borderId="0" xfId="1" applyFont="1" applyFill="1"/>
    <xf numFmtId="0" fontId="6" fillId="4" borderId="2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textRotation="90" wrapText="1"/>
    </xf>
    <xf numFmtId="0" fontId="6" fillId="4" borderId="4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textRotation="90" wrapText="1"/>
    </xf>
    <xf numFmtId="0" fontId="6" fillId="4" borderId="3" xfId="1" quotePrefix="1" applyFont="1" applyFill="1" applyBorder="1" applyAlignment="1" applyProtection="1">
      <alignment horizontal="center" vertical="center" textRotation="90" wrapText="1"/>
    </xf>
    <xf numFmtId="3" fontId="7" fillId="2" borderId="2" xfId="1" applyNumberFormat="1" applyFont="1" applyFill="1" applyBorder="1" applyAlignment="1" applyProtection="1">
      <alignment horizontal="center" vertical="center" wrapText="1"/>
    </xf>
    <xf numFmtId="3" fontId="7" fillId="2" borderId="5" xfId="1" applyNumberFormat="1" applyFont="1" applyFill="1" applyBorder="1" applyAlignment="1" applyProtection="1">
      <alignment horizontal="center" vertical="center" wrapText="1"/>
    </xf>
    <xf numFmtId="3" fontId="7" fillId="2" borderId="6" xfId="1" applyNumberFormat="1" applyFont="1" applyFill="1" applyBorder="1" applyAlignment="1" applyProtection="1">
      <alignment horizontal="center" vertical="center" wrapText="1"/>
    </xf>
    <xf numFmtId="3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6" xfId="1" applyNumberFormat="1" applyFont="1" applyFill="1" applyBorder="1" applyAlignment="1" applyProtection="1">
      <alignment horizontal="center" vertical="center" wrapText="1"/>
    </xf>
    <xf numFmtId="164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5" xfId="1" applyNumberFormat="1" applyFont="1" applyFill="1" applyBorder="1" applyAlignment="1" applyProtection="1">
      <alignment horizontal="center" vertical="center" wrapText="1"/>
    </xf>
    <xf numFmtId="3" fontId="7" fillId="3" borderId="8" xfId="1" applyNumberFormat="1" applyFont="1" applyFill="1" applyBorder="1" applyAlignment="1" applyProtection="1">
      <alignment horizontal="center" vertical="center" wrapText="1"/>
    </xf>
    <xf numFmtId="3" fontId="7" fillId="3" borderId="0" xfId="1" applyNumberFormat="1" applyFont="1" applyFill="1" applyBorder="1" applyAlignment="1" applyProtection="1">
      <alignment horizontal="center" vertical="center" wrapText="1"/>
    </xf>
    <xf numFmtId="3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8" xfId="1" applyNumberFormat="1" applyFont="1" applyFill="1" applyBorder="1" applyAlignment="1" applyProtection="1">
      <alignment horizontal="center" vertical="center" wrapText="1"/>
    </xf>
    <xf numFmtId="164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0" xfId="1" applyNumberFormat="1" applyFont="1" applyFill="1" applyBorder="1" applyAlignment="1" applyProtection="1">
      <alignment horizontal="center" vertical="center" wrapText="1"/>
    </xf>
    <xf numFmtId="3" fontId="7" fillId="2" borderId="8" xfId="1" applyNumberFormat="1" applyFont="1" applyFill="1" applyBorder="1" applyAlignment="1" applyProtection="1">
      <alignment horizontal="center" vertical="center" wrapText="1"/>
    </xf>
    <xf numFmtId="3" fontId="7" fillId="2" borderId="0" xfId="1" applyNumberFormat="1" applyFont="1" applyFill="1" applyBorder="1" applyAlignment="1" applyProtection="1">
      <alignment horizontal="center" vertical="center" wrapText="1"/>
    </xf>
    <xf numFmtId="3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8" xfId="1" applyNumberFormat="1" applyFont="1" applyFill="1" applyBorder="1" applyAlignment="1" applyProtection="1">
      <alignment horizontal="center" vertical="center" wrapText="1"/>
    </xf>
    <xf numFmtId="164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0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/>
    <xf numFmtId="3" fontId="7" fillId="3" borderId="10" xfId="1" applyNumberFormat="1" applyFont="1" applyFill="1" applyBorder="1" applyAlignment="1" applyProtection="1">
      <alignment horizontal="center" vertical="center" wrapText="1"/>
    </xf>
    <xf numFmtId="3" fontId="7" fillId="3" borderId="1" xfId="1" applyNumberFormat="1" applyFont="1" applyFill="1" applyBorder="1" applyAlignment="1" applyProtection="1">
      <alignment horizontal="center" vertical="center" wrapText="1"/>
    </xf>
    <xf numFmtId="3" fontId="7" fillId="3" borderId="11" xfId="1" applyNumberFormat="1" applyFont="1" applyFill="1" applyBorder="1" applyAlignment="1" applyProtection="1">
      <alignment horizontal="center" vertical="center" wrapText="1"/>
    </xf>
    <xf numFmtId="3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1" xfId="1" applyNumberFormat="1" applyFont="1" applyFill="1" applyBorder="1" applyAlignment="1" applyProtection="1">
      <alignment horizontal="center" vertical="center" wrapText="1"/>
    </xf>
    <xf numFmtId="164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0" fontId="9" fillId="5" borderId="3" xfId="1" applyFont="1" applyFill="1" applyBorder="1" applyAlignment="1" applyProtection="1">
      <alignment horizontal="center" vertical="center" wrapText="1"/>
    </xf>
    <xf numFmtId="3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3" xfId="1" applyNumberFormat="1" applyFont="1" applyFill="1" applyBorder="1" applyAlignment="1" applyProtection="1">
      <alignment horizontal="center" vertical="center" wrapText="1"/>
    </xf>
    <xf numFmtId="0" fontId="11" fillId="3" borderId="3" xfId="1" applyFont="1" applyFill="1" applyBorder="1" applyAlignment="1" applyProtection="1">
      <alignment horizontal="left" vertical="center" wrapText="1"/>
    </xf>
    <xf numFmtId="0" fontId="11" fillId="0" borderId="3" xfId="1" applyFont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/>
    </xf>
    <xf numFmtId="0" fontId="5" fillId="3" borderId="0" xfId="1" applyFont="1" applyFill="1" applyAlignment="1">
      <alignment vertical="center"/>
    </xf>
    <xf numFmtId="49" fontId="12" fillId="6" borderId="13" xfId="1" applyNumberFormat="1" applyFont="1" applyFill="1" applyBorder="1" applyAlignment="1" applyProtection="1">
      <alignment horizontal="center" vertical="center" wrapText="1"/>
    </xf>
    <xf numFmtId="164" fontId="3" fillId="6" borderId="13" xfId="1" applyNumberFormat="1" applyFont="1" applyFill="1" applyBorder="1" applyAlignment="1" applyProtection="1">
      <alignment horizontal="center" vertical="center" wrapText="1"/>
    </xf>
    <xf numFmtId="164" fontId="12" fillId="6" borderId="13" xfId="1" applyNumberFormat="1" applyFont="1" applyFill="1" applyBorder="1" applyAlignment="1" applyProtection="1">
      <alignment horizontal="center" vertical="center" wrapText="1"/>
    </xf>
    <xf numFmtId="164" fontId="12" fillId="6" borderId="14" xfId="1" applyNumberFormat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3" xfId="1" quotePrefix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3" fontId="7" fillId="6" borderId="0" xfId="1" applyNumberFormat="1" applyFont="1" applyFill="1" applyBorder="1" applyAlignment="1" applyProtection="1">
      <alignment horizontal="center" vertical="center" wrapText="1"/>
    </xf>
    <xf numFmtId="3" fontId="7" fillId="6" borderId="7" xfId="1" applyNumberFormat="1" applyFont="1" applyFill="1" applyBorder="1" applyAlignment="1" applyProtection="1">
      <alignment horizontal="center" vertical="center" wrapText="1"/>
    </xf>
    <xf numFmtId="3" fontId="7" fillId="6" borderId="5" xfId="1" applyNumberFormat="1" applyFont="1" applyFill="1" applyBorder="1" applyAlignment="1" applyProtection="1">
      <alignment horizontal="center" vertical="center" wrapText="1"/>
    </xf>
    <xf numFmtId="3" fontId="7" fillId="6" borderId="6" xfId="1" applyNumberFormat="1" applyFont="1" applyFill="1" applyBorder="1" applyAlignment="1" applyProtection="1">
      <alignment horizontal="center" vertical="center" wrapText="1"/>
    </xf>
    <xf numFmtId="164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5" xfId="1" applyNumberFormat="1" applyFont="1" applyFill="1" applyBorder="1" applyAlignment="1" applyProtection="1">
      <alignment horizontal="center" vertical="center" wrapText="1"/>
    </xf>
    <xf numFmtId="164" fontId="7" fillId="6" borderId="7" xfId="1" applyNumberFormat="1" applyFont="1" applyFill="1" applyBorder="1" applyAlignment="1" applyProtection="1">
      <alignment horizontal="center" vertical="center" wrapText="1"/>
    </xf>
    <xf numFmtId="164" fontId="7" fillId="6" borderId="6" xfId="1" applyNumberFormat="1" applyFont="1" applyFill="1" applyBorder="1" applyAlignment="1" applyProtection="1">
      <alignment horizontal="center" vertical="center" wrapText="1"/>
    </xf>
    <xf numFmtId="3" fontId="7" fillId="8" borderId="0" xfId="1" applyNumberFormat="1" applyFont="1" applyFill="1" applyBorder="1" applyAlignment="1" applyProtection="1">
      <alignment horizontal="center" vertical="center" wrapText="1"/>
    </xf>
    <xf numFmtId="3" fontId="7" fillId="8" borderId="9" xfId="1" applyNumberFormat="1" applyFont="1" applyFill="1" applyBorder="1" applyAlignment="1" applyProtection="1">
      <alignment horizontal="center" vertical="center" wrapText="1"/>
    </xf>
    <xf numFmtId="3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0" xfId="1" applyNumberFormat="1" applyFont="1" applyFill="1" applyBorder="1" applyAlignment="1" applyProtection="1">
      <alignment horizontal="center" vertical="center" wrapText="1"/>
    </xf>
    <xf numFmtId="164" fontId="7" fillId="8" borderId="9" xfId="1" applyNumberFormat="1" applyFont="1" applyFill="1" applyBorder="1" applyAlignment="1" applyProtection="1">
      <alignment horizontal="center" vertical="center" wrapText="1"/>
    </xf>
    <xf numFmtId="3" fontId="7" fillId="6" borderId="9" xfId="1" applyNumberFormat="1" applyFont="1" applyFill="1" applyBorder="1" applyAlignment="1" applyProtection="1">
      <alignment horizontal="center" vertical="center" wrapText="1"/>
    </xf>
    <xf numFmtId="3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0" xfId="1" applyNumberFormat="1" applyFont="1" applyFill="1" applyBorder="1" applyAlignment="1" applyProtection="1">
      <alignment horizontal="center" vertical="center" wrapText="1"/>
    </xf>
    <xf numFmtId="164" fontId="7" fillId="6" borderId="9" xfId="1" applyNumberFormat="1" applyFont="1" applyFill="1" applyBorder="1" applyAlignment="1" applyProtection="1">
      <alignment horizontal="center" vertical="center" wrapText="1"/>
    </xf>
    <xf numFmtId="3" fontId="7" fillId="8" borderId="12" xfId="1" applyNumberFormat="1" applyFont="1" applyFill="1" applyBorder="1" applyAlignment="1" applyProtection="1">
      <alignment horizontal="center" vertical="center" wrapText="1"/>
    </xf>
    <xf numFmtId="3" fontId="7" fillId="8" borderId="1" xfId="1" applyNumberFormat="1" applyFont="1" applyFill="1" applyBorder="1" applyAlignment="1" applyProtection="1">
      <alignment horizontal="center" vertical="center" wrapText="1"/>
    </xf>
    <xf numFmtId="3" fontId="7" fillId="8" borderId="11" xfId="1" applyNumberFormat="1" applyFont="1" applyFill="1" applyBorder="1" applyAlignment="1" applyProtection="1">
      <alignment horizontal="center" vertical="center" wrapText="1"/>
    </xf>
    <xf numFmtId="164" fontId="7" fillId="8" borderId="1" xfId="1" applyNumberFormat="1" applyFont="1" applyFill="1" applyBorder="1" applyAlignment="1" applyProtection="1">
      <alignment horizontal="center" vertical="center" wrapText="1"/>
    </xf>
    <xf numFmtId="164" fontId="7" fillId="8" borderId="12" xfId="1" applyNumberFormat="1" applyFont="1" applyFill="1" applyBorder="1" applyAlignment="1" applyProtection="1">
      <alignment horizontal="center" vertical="center" wrapText="1"/>
    </xf>
    <xf numFmtId="164" fontId="7" fillId="8" borderId="11" xfId="1" applyNumberFormat="1" applyFont="1" applyFill="1" applyBorder="1" applyAlignment="1" applyProtection="1">
      <alignment horizontal="center" vertical="center" wrapText="1"/>
    </xf>
    <xf numFmtId="0" fontId="9" fillId="7" borderId="10" xfId="1" applyFont="1" applyFill="1" applyBorder="1" applyAlignment="1" applyProtection="1">
      <alignment horizontal="center" vertical="center" wrapText="1"/>
    </xf>
    <xf numFmtId="3" fontId="10" fillId="7" borderId="4" xfId="1" applyNumberFormat="1" applyFont="1" applyFill="1" applyBorder="1" applyAlignment="1" applyProtection="1">
      <alignment horizontal="center" vertical="center" wrapText="1"/>
    </xf>
    <xf numFmtId="164" fontId="10" fillId="7" borderId="3" xfId="1" applyNumberFormat="1" applyFont="1" applyFill="1" applyBorder="1" applyAlignment="1" applyProtection="1">
      <alignment horizontal="center" vertical="center" wrapText="1"/>
    </xf>
    <xf numFmtId="164" fontId="10" fillId="7" borderId="4" xfId="1" applyNumberFormat="1" applyFont="1" applyFill="1" applyBorder="1" applyAlignment="1" applyProtection="1">
      <alignment horizontal="center" vertical="center" wrapText="1"/>
    </xf>
    <xf numFmtId="49" fontId="12" fillId="9" borderId="13" xfId="1" applyNumberFormat="1" applyFont="1" applyFill="1" applyBorder="1" applyAlignment="1" applyProtection="1">
      <alignment horizontal="center" vertical="center" wrapText="1"/>
    </xf>
    <xf numFmtId="3" fontId="15" fillId="9" borderId="13" xfId="1" applyNumberFormat="1" applyFont="1" applyFill="1" applyBorder="1" applyAlignment="1" applyProtection="1">
      <alignment horizontal="center" vertical="center" wrapText="1"/>
    </xf>
    <xf numFmtId="3" fontId="12" fillId="9" borderId="13" xfId="1" applyNumberFormat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textRotation="90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0" fontId="9" fillId="10" borderId="2" xfId="1" quotePrefix="1" applyFont="1" applyFill="1" applyBorder="1" applyAlignment="1" applyProtection="1">
      <alignment horizontal="center" vertical="center" textRotation="90" wrapText="1"/>
    </xf>
    <xf numFmtId="0" fontId="8" fillId="9" borderId="0" xfId="1" applyFont="1" applyFill="1" applyBorder="1" applyAlignment="1" applyProtection="1">
      <alignment horizontal="center" vertical="center" wrapText="1"/>
    </xf>
    <xf numFmtId="3" fontId="8" fillId="9" borderId="7" xfId="1" applyNumberFormat="1" applyFont="1" applyFill="1" applyBorder="1" applyAlignment="1" applyProtection="1">
      <alignment horizontal="center" vertical="center" wrapText="1"/>
    </xf>
    <xf numFmtId="3" fontId="8" fillId="9" borderId="5" xfId="1" applyNumberFormat="1" applyFont="1" applyFill="1" applyBorder="1" applyAlignment="1" applyProtection="1">
      <alignment horizontal="center" vertical="center" wrapText="1"/>
    </xf>
    <xf numFmtId="3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7" xfId="1" applyNumberFormat="1" applyFont="1" applyFill="1" applyBorder="1" applyAlignment="1" applyProtection="1">
      <alignment horizontal="center" vertical="center" wrapText="1"/>
    </xf>
    <xf numFmtId="164" fontId="8" fillId="9" borderId="5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 applyBorder="1" applyAlignment="1" applyProtection="1">
      <alignment horizontal="center" vertical="center" wrapText="1"/>
    </xf>
    <xf numFmtId="3" fontId="18" fillId="3" borderId="9" xfId="1" applyNumberFormat="1" applyFont="1" applyFill="1" applyBorder="1" applyAlignment="1" applyProtection="1">
      <alignment horizontal="center" vertical="center" wrapText="1"/>
    </xf>
    <xf numFmtId="3" fontId="18" fillId="3" borderId="0" xfId="1" applyNumberFormat="1" applyFont="1" applyFill="1" applyBorder="1" applyAlignment="1" applyProtection="1">
      <alignment horizontal="center" vertical="center" wrapText="1"/>
    </xf>
    <xf numFmtId="3" fontId="18" fillId="3" borderId="8" xfId="1" applyNumberFormat="1" applyFont="1" applyFill="1" applyBorder="1" applyAlignment="1" applyProtection="1">
      <alignment horizontal="center" vertical="center" wrapText="1"/>
    </xf>
    <xf numFmtId="164" fontId="8" fillId="3" borderId="8" xfId="1" applyNumberFormat="1" applyFont="1" applyFill="1" applyBorder="1" applyAlignment="1" applyProtection="1">
      <alignment horizontal="center" vertical="center" wrapText="1"/>
    </xf>
    <xf numFmtId="164" fontId="18" fillId="3" borderId="9" xfId="1" applyNumberFormat="1" applyFont="1" applyFill="1" applyBorder="1" applyAlignment="1" applyProtection="1">
      <alignment horizontal="center" vertical="center" wrapText="1"/>
    </xf>
    <xf numFmtId="164" fontId="18" fillId="3" borderId="0" xfId="1" applyNumberFormat="1" applyFont="1" applyFill="1" applyBorder="1" applyAlignment="1" applyProtection="1">
      <alignment horizontal="center" vertical="center" wrapText="1"/>
    </xf>
    <xf numFmtId="3" fontId="18" fillId="9" borderId="9" xfId="1" applyNumberFormat="1" applyFont="1" applyFill="1" applyBorder="1" applyAlignment="1" applyProtection="1">
      <alignment horizontal="center" vertical="center" wrapText="1"/>
    </xf>
    <xf numFmtId="3" fontId="18" fillId="9" borderId="0" xfId="1" applyNumberFormat="1" applyFont="1" applyFill="1" applyBorder="1" applyAlignment="1" applyProtection="1">
      <alignment horizontal="center" vertical="center" wrapText="1"/>
    </xf>
    <xf numFmtId="3" fontId="18" fillId="9" borderId="8" xfId="1" applyNumberFormat="1" applyFont="1" applyFill="1" applyBorder="1" applyAlignment="1" applyProtection="1">
      <alignment horizontal="center" vertical="center" wrapText="1"/>
    </xf>
    <xf numFmtId="164" fontId="8" fillId="9" borderId="8" xfId="1" applyNumberFormat="1" applyFont="1" applyFill="1" applyBorder="1" applyAlignment="1" applyProtection="1">
      <alignment horizontal="center" vertical="center" wrapText="1"/>
    </xf>
    <xf numFmtId="164" fontId="18" fillId="9" borderId="9" xfId="1" applyNumberFormat="1" applyFont="1" applyFill="1" applyBorder="1" applyAlignment="1" applyProtection="1">
      <alignment horizontal="center" vertical="center" wrapText="1"/>
    </xf>
    <xf numFmtId="164" fontId="18" fillId="9" borderId="0" xfId="1" applyNumberFormat="1" applyFont="1" applyFill="1" applyBorder="1" applyAlignment="1" applyProtection="1">
      <alignment horizontal="center" vertical="center" wrapText="1"/>
    </xf>
    <xf numFmtId="4" fontId="18" fillId="3" borderId="0" xfId="1" applyNumberFormat="1" applyFont="1" applyFill="1" applyBorder="1" applyAlignment="1" applyProtection="1">
      <alignment horizontal="center" vertical="center" wrapText="1"/>
    </xf>
    <xf numFmtId="4" fontId="18" fillId="9" borderId="0" xfId="1" applyNumberFormat="1" applyFont="1" applyFill="1" applyBorder="1" applyAlignment="1" applyProtection="1">
      <alignment horizontal="center" vertical="center" wrapText="1"/>
    </xf>
    <xf numFmtId="3" fontId="8" fillId="3" borderId="9" xfId="1" applyNumberFormat="1" applyFont="1" applyFill="1" applyBorder="1" applyAlignment="1" applyProtection="1">
      <alignment horizontal="center" vertical="center" wrapText="1"/>
    </xf>
    <xf numFmtId="3" fontId="8" fillId="3" borderId="0" xfId="1" applyNumberFormat="1" applyFont="1" applyFill="1" applyBorder="1" applyAlignment="1" applyProtection="1">
      <alignment horizontal="center" vertical="center" wrapText="1"/>
    </xf>
    <xf numFmtId="164" fontId="8" fillId="3" borderId="9" xfId="1" applyNumberFormat="1" applyFont="1" applyFill="1" applyBorder="1" applyAlignment="1" applyProtection="1">
      <alignment horizontal="center" vertical="center" wrapText="1"/>
    </xf>
    <xf numFmtId="164" fontId="8" fillId="3" borderId="0" xfId="1" applyNumberFormat="1" applyFont="1" applyFill="1" applyBorder="1" applyAlignment="1" applyProtection="1">
      <alignment horizontal="center" vertical="center" wrapText="1"/>
    </xf>
    <xf numFmtId="0" fontId="19" fillId="9" borderId="0" xfId="1" applyFont="1" applyFill="1" applyBorder="1" applyAlignment="1" applyProtection="1">
      <alignment horizontal="center" vertical="center" wrapText="1"/>
    </xf>
    <xf numFmtId="3" fontId="19" fillId="9" borderId="9" xfId="1" applyNumberFormat="1" applyFont="1" applyFill="1" applyBorder="1" applyAlignment="1" applyProtection="1">
      <alignment horizontal="center" vertical="center" wrapText="1"/>
    </xf>
    <xf numFmtId="3" fontId="19" fillId="9" borderId="0" xfId="1" applyNumberFormat="1" applyFont="1" applyFill="1" applyBorder="1" applyAlignment="1" applyProtection="1">
      <alignment horizontal="center" vertical="center" wrapText="1"/>
    </xf>
    <xf numFmtId="3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9" xfId="1" applyNumberFormat="1" applyFont="1" applyFill="1" applyBorder="1" applyAlignment="1" applyProtection="1">
      <alignment horizontal="center" vertical="center" wrapText="1"/>
    </xf>
    <xf numFmtId="164" fontId="19" fillId="9" borderId="0" xfId="1" applyNumberFormat="1" applyFont="1" applyFill="1" applyBorder="1" applyAlignment="1" applyProtection="1">
      <alignment horizontal="center" vertical="center" wrapText="1"/>
    </xf>
    <xf numFmtId="0" fontId="20" fillId="3" borderId="0" xfId="1" applyFont="1" applyFill="1"/>
    <xf numFmtId="3" fontId="8" fillId="3" borderId="8" xfId="1" applyNumberFormat="1" applyFont="1" applyFill="1" applyBorder="1" applyAlignment="1" applyProtection="1">
      <alignment horizontal="center" vertical="center" wrapText="1"/>
    </xf>
    <xf numFmtId="3" fontId="8" fillId="9" borderId="9" xfId="1" applyNumberFormat="1" applyFont="1" applyFill="1" applyBorder="1" applyAlignment="1" applyProtection="1">
      <alignment horizontal="center" vertical="center" wrapText="1"/>
    </xf>
    <xf numFmtId="3" fontId="8" fillId="9" borderId="0" xfId="1" applyNumberFormat="1" applyFont="1" applyFill="1" applyBorder="1" applyAlignment="1" applyProtection="1">
      <alignment horizontal="center" vertical="center" wrapText="1"/>
    </xf>
    <xf numFmtId="3" fontId="8" fillId="9" borderId="8" xfId="1" applyNumberFormat="1" applyFont="1" applyFill="1" applyBorder="1" applyAlignment="1" applyProtection="1">
      <alignment horizontal="center" vertical="center" wrapText="1"/>
    </xf>
    <xf numFmtId="164" fontId="8" fillId="9" borderId="9" xfId="1" applyNumberFormat="1" applyFont="1" applyFill="1" applyBorder="1" applyAlignment="1" applyProtection="1">
      <alignment horizontal="center" vertical="center" wrapText="1"/>
    </xf>
    <xf numFmtId="164" fontId="8" fillId="9" borderId="0" xfId="1" applyNumberFormat="1" applyFont="1" applyFill="1" applyBorder="1" applyAlignment="1" applyProtection="1">
      <alignment horizontal="center" vertical="center" wrapText="1"/>
    </xf>
    <xf numFmtId="3" fontId="8" fillId="3" borderId="12" xfId="1" applyNumberFormat="1" applyFont="1" applyFill="1" applyBorder="1" applyAlignment="1" applyProtection="1">
      <alignment horizontal="center" vertical="center" wrapText="1"/>
    </xf>
    <xf numFmtId="3" fontId="8" fillId="3" borderId="1" xfId="1" applyNumberFormat="1" applyFont="1" applyFill="1" applyBorder="1" applyAlignment="1" applyProtection="1">
      <alignment horizontal="center" vertical="center" wrapText="1"/>
    </xf>
    <xf numFmtId="3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2" xfId="1" applyNumberFormat="1" applyFont="1" applyFill="1" applyBorder="1" applyAlignment="1" applyProtection="1">
      <alignment horizontal="center" vertical="center" wrapText="1"/>
    </xf>
    <xf numFmtId="164" fontId="8" fillId="3" borderId="1" xfId="1" applyNumberFormat="1" applyFont="1" applyFill="1" applyBorder="1" applyAlignment="1" applyProtection="1">
      <alignment horizontal="center" vertical="center" wrapText="1"/>
    </xf>
    <xf numFmtId="0" fontId="9" fillId="11" borderId="3" xfId="1" applyFont="1" applyFill="1" applyBorder="1" applyAlignment="1" applyProtection="1">
      <alignment horizontal="center" vertical="center" wrapText="1"/>
    </xf>
    <xf numFmtId="3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3" xfId="1" applyNumberFormat="1" applyFont="1" applyFill="1" applyBorder="1" applyAlignment="1" applyProtection="1">
      <alignment horizontal="center" vertical="center" wrapText="1"/>
    </xf>
    <xf numFmtId="49" fontId="12" fillId="12" borderId="13" xfId="1" applyNumberFormat="1" applyFont="1" applyFill="1" applyBorder="1" applyAlignment="1" applyProtection="1">
      <alignment horizontal="center" vertical="center" wrapText="1"/>
    </xf>
    <xf numFmtId="3" fontId="15" fillId="12" borderId="13" xfId="1" applyNumberFormat="1" applyFont="1" applyFill="1" applyBorder="1" applyAlignment="1" applyProtection="1">
      <alignment horizontal="center" vertical="center" wrapText="1"/>
    </xf>
    <xf numFmtId="3" fontId="12" fillId="12" borderId="13" xfId="1" applyNumberFormat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textRotation="90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9" fillId="13" borderId="2" xfId="1" quotePrefix="1" applyFont="1" applyFill="1" applyBorder="1" applyAlignment="1" applyProtection="1">
      <alignment horizontal="center" vertical="center" textRotation="90" wrapText="1"/>
    </xf>
    <xf numFmtId="0" fontId="8" fillId="12" borderId="0" xfId="1" applyFont="1" applyFill="1" applyBorder="1" applyAlignment="1" applyProtection="1">
      <alignment horizontal="center" vertical="center" wrapText="1"/>
    </xf>
    <xf numFmtId="3" fontId="8" fillId="12" borderId="7" xfId="1" applyNumberFormat="1" applyFont="1" applyFill="1" applyBorder="1" applyAlignment="1" applyProtection="1">
      <alignment horizontal="center" vertical="center" wrapText="1"/>
    </xf>
    <xf numFmtId="3" fontId="8" fillId="12" borderId="5" xfId="1" applyNumberFormat="1" applyFont="1" applyFill="1" applyBorder="1" applyAlignment="1" applyProtection="1">
      <alignment horizontal="center" vertical="center" wrapText="1"/>
    </xf>
    <xf numFmtId="3" fontId="8" fillId="12" borderId="6" xfId="1" applyNumberFormat="1" applyFont="1" applyFill="1" applyBorder="1" applyAlignment="1" applyProtection="1">
      <alignment horizontal="center" vertical="center" wrapText="1"/>
    </xf>
    <xf numFmtId="164" fontId="8" fillId="12" borderId="6" xfId="1" quotePrefix="1" applyNumberFormat="1" applyFont="1" applyFill="1" applyBorder="1" applyAlignment="1" applyProtection="1">
      <alignment horizontal="center" vertical="center" wrapText="1"/>
    </xf>
    <xf numFmtId="164" fontId="8" fillId="12" borderId="7" xfId="1" applyNumberFormat="1" applyFont="1" applyFill="1" applyBorder="1" applyAlignment="1" applyProtection="1">
      <alignment horizontal="center" vertical="center" wrapText="1"/>
    </xf>
    <xf numFmtId="164" fontId="8" fillId="12" borderId="5" xfId="1" applyNumberFormat="1" applyFont="1" applyFill="1" applyBorder="1" applyAlignment="1" applyProtection="1">
      <alignment horizontal="center" vertical="center" wrapText="1"/>
    </xf>
    <xf numFmtId="164" fontId="8" fillId="12" borderId="6" xfId="1" applyNumberFormat="1" applyFont="1" applyFill="1" applyBorder="1" applyAlignment="1" applyProtection="1">
      <alignment horizontal="center" vertical="center" wrapText="1"/>
    </xf>
    <xf numFmtId="164" fontId="8" fillId="3" borderId="8" xfId="1" quotePrefix="1" applyNumberFormat="1" applyFont="1" applyFill="1" applyBorder="1" applyAlignment="1" applyProtection="1">
      <alignment horizontal="center" vertical="center" wrapText="1"/>
    </xf>
    <xf numFmtId="3" fontId="8" fillId="12" borderId="9" xfId="1" applyNumberFormat="1" applyFont="1" applyFill="1" applyBorder="1" applyAlignment="1" applyProtection="1">
      <alignment horizontal="center" vertical="center" wrapText="1"/>
    </xf>
    <xf numFmtId="3" fontId="8" fillId="12" borderId="0" xfId="1" applyNumberFormat="1" applyFont="1" applyFill="1" applyBorder="1" applyAlignment="1" applyProtection="1">
      <alignment horizontal="center" vertical="center" wrapText="1"/>
    </xf>
    <xf numFmtId="3" fontId="8" fillId="12" borderId="8" xfId="1" applyNumberFormat="1" applyFont="1" applyFill="1" applyBorder="1" applyAlignment="1" applyProtection="1">
      <alignment horizontal="center" vertical="center" wrapText="1"/>
    </xf>
    <xf numFmtId="164" fontId="8" fillId="12" borderId="8" xfId="1" quotePrefix="1" applyNumberFormat="1" applyFont="1" applyFill="1" applyBorder="1" applyAlignment="1" applyProtection="1">
      <alignment horizontal="center" vertical="center" wrapText="1"/>
    </xf>
    <xf numFmtId="164" fontId="8" fillId="12" borderId="9" xfId="1" applyNumberFormat="1" applyFont="1" applyFill="1" applyBorder="1" applyAlignment="1" applyProtection="1">
      <alignment horizontal="center" vertical="center" wrapText="1"/>
    </xf>
    <xf numFmtId="164" fontId="8" fillId="12" borderId="0" xfId="1" applyNumberFormat="1" applyFont="1" applyFill="1" applyBorder="1" applyAlignment="1" applyProtection="1">
      <alignment horizontal="center" vertical="center" wrapText="1"/>
    </xf>
    <xf numFmtId="164" fontId="8" fillId="12" borderId="8" xfId="1" applyNumberFormat="1" applyFont="1" applyFill="1" applyBorder="1" applyAlignment="1" applyProtection="1">
      <alignment horizontal="center" vertical="center" wrapText="1"/>
    </xf>
    <xf numFmtId="0" fontId="9" fillId="13" borderId="10" xfId="1" applyFont="1" applyFill="1" applyBorder="1" applyAlignment="1" applyProtection="1">
      <alignment horizontal="center" vertical="center" wrapText="1"/>
    </xf>
    <xf numFmtId="3" fontId="21" fillId="13" borderId="10" xfId="1" applyNumberFormat="1" applyFont="1" applyFill="1" applyBorder="1" applyAlignment="1" applyProtection="1">
      <alignment horizontal="center" vertical="center" wrapText="1"/>
    </xf>
    <xf numFmtId="164" fontId="21" fillId="13" borderId="10" xfId="1" quotePrefix="1" applyNumberFormat="1" applyFont="1" applyFill="1" applyBorder="1" applyAlignment="1" applyProtection="1">
      <alignment horizontal="center" vertical="center" wrapText="1"/>
    </xf>
    <xf numFmtId="164" fontId="21" fillId="13" borderId="10" xfId="1" applyNumberFormat="1" applyFont="1" applyFill="1" applyBorder="1" applyAlignment="1" applyProtection="1">
      <alignment horizontal="center" vertical="center" wrapText="1"/>
    </xf>
    <xf numFmtId="165" fontId="5" fillId="3" borderId="0" xfId="1" applyNumberFormat="1" applyFont="1" applyFill="1" applyProtection="1"/>
    <xf numFmtId="0" fontId="5" fillId="3" borderId="0" xfId="1" applyFont="1" applyFill="1" applyAlignment="1" applyProtection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eep%20Verma/Desktop/Nitin%20Soni,%20JSO/December%202023/SOFTWARE1_v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Window"/>
      <sheetName val="Sheet1"/>
      <sheetName val="Sheet5"/>
      <sheetName val="Interface"/>
      <sheetName val="Sheet2"/>
      <sheetName val="Sheet3"/>
      <sheetName val="Data"/>
      <sheetName val="Sheet6"/>
      <sheetName val="PivotTable"/>
      <sheetName val="Monthly_Template"/>
      <sheetName val="Sheet15"/>
      <sheetName val="DOMESTIC"/>
      <sheetName val="INTERNATIONAL"/>
    </sheetNames>
    <sheetDataSet>
      <sheetData sheetId="0"/>
      <sheetData sheetId="1"/>
      <sheetData sheetId="2"/>
      <sheetData sheetId="3">
        <row r="7">
          <cell r="AQ7" t="str">
            <v>SECTOR</v>
          </cell>
          <cell r="AR7" t="str">
            <v xml:space="preserve">DEPARTURES </v>
          </cell>
          <cell r="AT7" t="str">
            <v>AIR ASIA</v>
          </cell>
        </row>
        <row r="8">
          <cell r="AQ8" t="str">
            <v>AIRLINE</v>
          </cell>
          <cell r="AR8" t="str">
            <v xml:space="preserve">HOURS </v>
          </cell>
          <cell r="AT8" t="str">
            <v>AIR CARNIVAL</v>
          </cell>
        </row>
        <row r="9">
          <cell r="AQ9" t="str">
            <v>SERVICE</v>
          </cell>
          <cell r="AR9" t="str">
            <v xml:space="preserve">  KMS. </v>
          </cell>
          <cell r="AT9" t="str">
            <v>AIR COSTA</v>
          </cell>
        </row>
        <row r="10">
          <cell r="AQ10" t="str">
            <v>Carrier</v>
          </cell>
          <cell r="AR10" t="str">
            <v>PAX</v>
          </cell>
          <cell r="AT10" t="str">
            <v>AIR DECCAN</v>
          </cell>
        </row>
        <row r="11">
          <cell r="AQ11" t="str">
            <v>YEAR</v>
          </cell>
          <cell r="AR11" t="str">
            <v xml:space="preserve">RPKM </v>
          </cell>
          <cell r="AT11" t="str">
            <v>AIR HERITAGE</v>
          </cell>
        </row>
        <row r="12">
          <cell r="AQ12" t="str">
            <v>MONTH</v>
          </cell>
          <cell r="AR12" t="str">
            <v>ASKM</v>
          </cell>
          <cell r="AT12" t="str">
            <v>AIR INDIA</v>
          </cell>
        </row>
        <row r="13">
          <cell r="AQ13" t="str">
            <v>FY</v>
          </cell>
          <cell r="AR13" t="str">
            <v xml:space="preserve"> FREIGHT</v>
          </cell>
          <cell r="AT13" t="str">
            <v>AIR INDIA EXPRESS</v>
          </cell>
        </row>
        <row r="14">
          <cell r="AR14" t="str">
            <v>MAIL</v>
          </cell>
          <cell r="AT14" t="str">
            <v>AIR ODISHA</v>
          </cell>
        </row>
        <row r="15">
          <cell r="AR15" t="str">
            <v>CARGO</v>
          </cell>
          <cell r="AT15" t="str">
            <v>AIR PEGASUS</v>
          </cell>
        </row>
        <row r="16">
          <cell r="AR16" t="str">
            <v>PTKM</v>
          </cell>
          <cell r="AT16" t="str">
            <v>ALLIANCE AIR</v>
          </cell>
        </row>
        <row r="17">
          <cell r="AR17" t="str">
            <v>FTKM</v>
          </cell>
          <cell r="AT17" t="str">
            <v>BLUEDART</v>
          </cell>
        </row>
        <row r="18">
          <cell r="AR18" t="str">
            <v>MTKM</v>
          </cell>
          <cell r="AT18" t="str">
            <v>DECCAN</v>
          </cell>
        </row>
        <row r="19">
          <cell r="AR19" t="str">
            <v>RTKM</v>
          </cell>
          <cell r="AT19" t="str">
            <v>GO AIR</v>
          </cell>
        </row>
        <row r="20">
          <cell r="AR20" t="str">
            <v>ATKM</v>
          </cell>
          <cell r="AT20" t="str">
            <v>INDIGO</v>
          </cell>
        </row>
        <row r="21">
          <cell r="AT21" t="str">
            <v>JET AIRWAYS</v>
          </cell>
        </row>
        <row r="22">
          <cell r="AT22" t="str">
            <v>JETLITE</v>
          </cell>
        </row>
        <row r="23">
          <cell r="AT23" t="str">
            <v>FLYBIG</v>
          </cell>
        </row>
        <row r="24">
          <cell r="AT24" t="str">
            <v>KINGFISHER</v>
          </cell>
        </row>
        <row r="25">
          <cell r="AT25" t="str">
            <v>AIR TAXI</v>
          </cell>
        </row>
        <row r="26">
          <cell r="AT26" t="str">
            <v>MDLR</v>
          </cell>
        </row>
        <row r="27">
          <cell r="AT27" t="str">
            <v>PARAMOUNT</v>
          </cell>
        </row>
        <row r="28">
          <cell r="AT28" t="str">
            <v>QUIKJET CARGO</v>
          </cell>
        </row>
        <row r="29">
          <cell r="AT29" t="str">
            <v>SPICEJET</v>
          </cell>
        </row>
        <row r="30">
          <cell r="AT30" t="str">
            <v>STAR AIR</v>
          </cell>
        </row>
        <row r="31">
          <cell r="AT31" t="str">
            <v>TRUJET</v>
          </cell>
        </row>
        <row r="32">
          <cell r="AT32" t="str">
            <v>VISTARA</v>
          </cell>
        </row>
        <row r="33">
          <cell r="AT33" t="str">
            <v>ZOOM AIR</v>
          </cell>
        </row>
        <row r="34">
          <cell r="AT34" t="str">
            <v>PAWAN HANS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transitionEntry="1" codeName="Sheet12"/>
  <dimension ref="A1:Q494"/>
  <sheetViews>
    <sheetView showGridLines="0" tabSelected="1" view="pageBreakPreview" zoomScale="55" zoomScaleNormal="85" zoomScaleSheetLayoutView="55" workbookViewId="0">
      <selection activeCell="P61" sqref="P61:P72"/>
    </sheetView>
  </sheetViews>
  <sheetFormatPr defaultColWidth="9.7109375" defaultRowHeight="18.75" x14ac:dyDescent="0.3"/>
  <cols>
    <col min="1" max="1" width="10.42578125" style="4" customWidth="1"/>
    <col min="2" max="2" width="9.7109375" style="4" bestFit="1" customWidth="1"/>
    <col min="3" max="3" width="10.28515625" style="4" customWidth="1"/>
    <col min="4" max="4" width="10.85546875" style="4" customWidth="1"/>
    <col min="5" max="5" width="12.7109375" style="4" customWidth="1"/>
    <col min="6" max="6" width="12.42578125" style="4" customWidth="1"/>
    <col min="7" max="7" width="12.140625" style="4" customWidth="1"/>
    <col min="8" max="8" width="6.7109375" style="4" customWidth="1"/>
    <col min="9" max="9" width="11.28515625" style="4" bestFit="1" customWidth="1"/>
    <col min="10" max="10" width="9.42578125" style="4" bestFit="1" customWidth="1"/>
    <col min="11" max="11" width="11.28515625" style="4" bestFit="1" customWidth="1"/>
    <col min="12" max="12" width="12.85546875" style="4" bestFit="1" customWidth="1"/>
    <col min="13" max="13" width="11.28515625" style="4" bestFit="1" customWidth="1"/>
    <col min="14" max="14" width="9.140625" style="4" customWidth="1"/>
    <col min="15" max="15" width="12.85546875" style="4" bestFit="1" customWidth="1"/>
    <col min="16" max="16" width="12.7109375" style="4" customWidth="1"/>
    <col min="17" max="17" width="6.7109375" style="4" customWidth="1"/>
    <col min="18" max="16384" width="9.7109375" style="4"/>
  </cols>
  <sheetData>
    <row r="1" spans="1:17" ht="46.5" customHeight="1" x14ac:dyDescent="0.3">
      <c r="A1" s="1">
        <v>2023</v>
      </c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</v>
      </c>
      <c r="P1" s="3"/>
      <c r="Q1" s="3"/>
    </row>
    <row r="2" spans="1:17" ht="33" customHeight="1" x14ac:dyDescent="0.3">
      <c r="A2" s="5" t="s">
        <v>2</v>
      </c>
      <c r="B2" s="6" t="s">
        <v>3</v>
      </c>
      <c r="C2" s="6"/>
      <c r="D2" s="6"/>
      <c r="E2" s="7" t="s">
        <v>4</v>
      </c>
      <c r="F2" s="7" t="s">
        <v>5</v>
      </c>
      <c r="G2" s="7" t="s">
        <v>6</v>
      </c>
      <c r="H2" s="7" t="s">
        <v>7</v>
      </c>
      <c r="I2" s="6" t="s">
        <v>8</v>
      </c>
      <c r="J2" s="6"/>
      <c r="K2" s="6"/>
      <c r="L2" s="6" t="s">
        <v>9</v>
      </c>
      <c r="M2" s="6"/>
      <c r="N2" s="6"/>
      <c r="O2" s="6"/>
      <c r="P2" s="7" t="s">
        <v>10</v>
      </c>
      <c r="Q2" s="7" t="s">
        <v>11</v>
      </c>
    </row>
    <row r="3" spans="1:17" ht="155.25" customHeight="1" x14ac:dyDescent="0.3">
      <c r="A3" s="8"/>
      <c r="B3" s="9" t="s">
        <v>12</v>
      </c>
      <c r="C3" s="9" t="s">
        <v>13</v>
      </c>
      <c r="D3" s="9" t="s">
        <v>14</v>
      </c>
      <c r="E3" s="7"/>
      <c r="F3" s="7"/>
      <c r="G3" s="7"/>
      <c r="H3" s="7"/>
      <c r="I3" s="9" t="s">
        <v>15</v>
      </c>
      <c r="J3" s="10" t="s">
        <v>16</v>
      </c>
      <c r="K3" s="9" t="s">
        <v>17</v>
      </c>
      <c r="L3" s="9" t="s">
        <v>18</v>
      </c>
      <c r="M3" s="9" t="s">
        <v>19</v>
      </c>
      <c r="N3" s="9" t="s">
        <v>20</v>
      </c>
      <c r="O3" s="9" t="s">
        <v>21</v>
      </c>
      <c r="P3" s="7"/>
      <c r="Q3" s="7"/>
    </row>
    <row r="4" spans="1:17" ht="23.1" customHeight="1" x14ac:dyDescent="0.3">
      <c r="A4" s="11" t="s">
        <v>22</v>
      </c>
      <c r="B4" s="12">
        <v>47977</v>
      </c>
      <c r="C4" s="12">
        <v>83764.166666666672</v>
      </c>
      <c r="D4" s="13">
        <v>41826.54</v>
      </c>
      <c r="E4" s="14">
        <v>6847384</v>
      </c>
      <c r="F4" s="12">
        <v>6423447</v>
      </c>
      <c r="G4" s="12">
        <v>7832254</v>
      </c>
      <c r="H4" s="15">
        <f>IFERROR(F4/G4*100," ")</f>
        <v>82.01275137399783</v>
      </c>
      <c r="I4" s="16">
        <v>16881.651000000002</v>
      </c>
      <c r="J4" s="17">
        <v>2043.5059999999996</v>
      </c>
      <c r="K4" s="15">
        <f>IF(AND(ISBLANK(I4),ISBLANK(J4))=TRUE,"",I4+J4)</f>
        <v>18925.157000000003</v>
      </c>
      <c r="L4" s="16">
        <v>578001.77864999988</v>
      </c>
      <c r="M4" s="17">
        <v>19808.250427999959</v>
      </c>
      <c r="N4" s="17">
        <v>1867.8550419999983</v>
      </c>
      <c r="O4" s="15">
        <f>IF(AND(ISBLANK(L4),ISBLANK(M4),ISBLANK(N4))=TRUE,"",L4+M4+N4)</f>
        <v>599677.88411999983</v>
      </c>
      <c r="P4" s="17">
        <v>875406.18365399982</v>
      </c>
      <c r="Q4" s="15">
        <f>IFERROR(O4/P4*100," ")</f>
        <v>68.50281564346588</v>
      </c>
    </row>
    <row r="5" spans="1:17" ht="23.1" customHeight="1" x14ac:dyDescent="0.3">
      <c r="A5" s="18" t="s">
        <v>23</v>
      </c>
      <c r="B5" s="19">
        <v>44905</v>
      </c>
      <c r="C5" s="19">
        <v>77935.816666666666</v>
      </c>
      <c r="D5" s="18">
        <v>39121.08</v>
      </c>
      <c r="E5" s="20">
        <v>6741948</v>
      </c>
      <c r="F5" s="19">
        <v>6347814</v>
      </c>
      <c r="G5" s="19">
        <v>7336614</v>
      </c>
      <c r="H5" s="21">
        <f t="shared" ref="H5:H16" si="0">IFERROR(F5/G5*100," ")</f>
        <v>86.522393027628269</v>
      </c>
      <c r="I5" s="22">
        <v>17439.29</v>
      </c>
      <c r="J5" s="23">
        <v>2086.69</v>
      </c>
      <c r="K5" s="21">
        <f t="shared" ref="K5:K16" si="1">IF(AND(ISBLANK(I5),ISBLANK(J5))=TRUE,"",I5+J5)</f>
        <v>19525.98</v>
      </c>
      <c r="L5" s="22">
        <v>571249.80000000005</v>
      </c>
      <c r="M5" s="23">
        <v>20537.82</v>
      </c>
      <c r="N5" s="23">
        <v>1932.5619999999999</v>
      </c>
      <c r="O5" s="21">
        <f t="shared" ref="O5:O16" si="2">IF(AND(ISBLANK(L5),ISBLANK(M5),ISBLANK(N5))=TRUE,"",L5+M5+N5)</f>
        <v>593720.18200000003</v>
      </c>
      <c r="P5" s="23">
        <v>820563.6</v>
      </c>
      <c r="Q5" s="21">
        <f t="shared" ref="Q5:Q16" si="3">IFERROR(O5/P5*100," ")</f>
        <v>72.355169300709903</v>
      </c>
    </row>
    <row r="6" spans="1:17" ht="23.1" customHeight="1" x14ac:dyDescent="0.3">
      <c r="A6" s="24" t="s">
        <v>24</v>
      </c>
      <c r="B6" s="25">
        <v>50389</v>
      </c>
      <c r="C6" s="25">
        <v>87295.8</v>
      </c>
      <c r="D6" s="24">
        <v>43792.726999999999</v>
      </c>
      <c r="E6" s="26">
        <v>7317288</v>
      </c>
      <c r="F6" s="25">
        <v>6903032</v>
      </c>
      <c r="G6" s="25">
        <v>8215681</v>
      </c>
      <c r="H6" s="27">
        <f t="shared" si="0"/>
        <v>84.02263914579936</v>
      </c>
      <c r="I6" s="28">
        <v>20208.400000000001</v>
      </c>
      <c r="J6" s="29">
        <v>2310.0801199999987</v>
      </c>
      <c r="K6" s="27">
        <f t="shared" si="1"/>
        <v>22518.48012</v>
      </c>
      <c r="L6" s="28">
        <v>621217.01439999999</v>
      </c>
      <c r="M6" s="29">
        <v>23377.940120879954</v>
      </c>
      <c r="N6" s="29">
        <v>2100.2345365000001</v>
      </c>
      <c r="O6" s="27">
        <f t="shared" si="2"/>
        <v>646695.18905737984</v>
      </c>
      <c r="P6" s="29">
        <v>919504.62062600104</v>
      </c>
      <c r="Q6" s="27">
        <f t="shared" si="3"/>
        <v>70.330825376071317</v>
      </c>
    </row>
    <row r="7" spans="1:17" ht="23.1" customHeight="1" x14ac:dyDescent="0.3">
      <c r="A7" s="18" t="s">
        <v>25</v>
      </c>
      <c r="B7" s="19">
        <v>48752</v>
      </c>
      <c r="C7" s="19">
        <v>84231.566666666666</v>
      </c>
      <c r="D7" s="18">
        <v>42615</v>
      </c>
      <c r="E7" s="20">
        <v>7406440</v>
      </c>
      <c r="F7" s="19">
        <v>6997867</v>
      </c>
      <c r="G7" s="19">
        <v>8005648</v>
      </c>
      <c r="H7" s="21">
        <f t="shared" si="0"/>
        <v>87.411624892825671</v>
      </c>
      <c r="I7" s="22">
        <v>19432.773000000001</v>
      </c>
      <c r="J7" s="23">
        <v>2102.9459999999999</v>
      </c>
      <c r="K7" s="21">
        <f t="shared" si="1"/>
        <v>21535.719000000001</v>
      </c>
      <c r="L7" s="22">
        <v>629631.5</v>
      </c>
      <c r="M7" s="23">
        <v>22665.55</v>
      </c>
      <c r="N7" s="23">
        <v>1888.3979999999999</v>
      </c>
      <c r="O7" s="21">
        <f t="shared" si="2"/>
        <v>654185.44800000009</v>
      </c>
      <c r="P7" s="23">
        <v>898125.4</v>
      </c>
      <c r="Q7" s="21">
        <f t="shared" si="3"/>
        <v>72.838987517778705</v>
      </c>
    </row>
    <row r="8" spans="1:17" s="30" customFormat="1" ht="30" customHeight="1" x14ac:dyDescent="0.25">
      <c r="A8" s="24" t="s">
        <v>26</v>
      </c>
      <c r="B8" s="25">
        <v>50956</v>
      </c>
      <c r="C8" s="25">
        <v>87917.28333333334</v>
      </c>
      <c r="D8" s="24">
        <v>44505.18</v>
      </c>
      <c r="E8" s="26">
        <v>8109626</v>
      </c>
      <c r="F8" s="25">
        <v>7662400</v>
      </c>
      <c r="G8" s="25">
        <v>8375201</v>
      </c>
      <c r="H8" s="27">
        <f t="shared" si="0"/>
        <v>91.489147544041032</v>
      </c>
      <c r="I8" s="28">
        <v>24165.147000000001</v>
      </c>
      <c r="J8" s="29">
        <v>2102.4180000000001</v>
      </c>
      <c r="K8" s="27">
        <f t="shared" si="1"/>
        <v>26267.565000000002</v>
      </c>
      <c r="L8" s="28">
        <v>689569.51581000001</v>
      </c>
      <c r="M8" s="29">
        <v>28734.201437</v>
      </c>
      <c r="N8" s="29">
        <v>1986.7377859999999</v>
      </c>
      <c r="O8" s="27">
        <f t="shared" si="2"/>
        <v>720290.45503299998</v>
      </c>
      <c r="P8" s="29">
        <v>941689.16852500301</v>
      </c>
      <c r="Q8" s="27">
        <f t="shared" si="3"/>
        <v>76.489194004558129</v>
      </c>
    </row>
    <row r="9" spans="1:17" ht="23.1" customHeight="1" x14ac:dyDescent="0.3">
      <c r="A9" s="18" t="s">
        <v>27</v>
      </c>
      <c r="B9" s="19">
        <v>49989</v>
      </c>
      <c r="C9" s="19">
        <v>86217.35</v>
      </c>
      <c r="D9" s="18">
        <v>43738.8</v>
      </c>
      <c r="E9" s="20">
        <v>7893296</v>
      </c>
      <c r="F9" s="19">
        <v>7501735</v>
      </c>
      <c r="G9" s="19">
        <v>8254272</v>
      </c>
      <c r="H9" s="21">
        <f t="shared" si="0"/>
        <v>90.883060311072867</v>
      </c>
      <c r="I9" s="22">
        <v>23522.604000000018</v>
      </c>
      <c r="J9" s="23">
        <v>2382.9899999999989</v>
      </c>
      <c r="K9" s="21">
        <f t="shared" si="1"/>
        <v>25905.594000000016</v>
      </c>
      <c r="L9" s="22">
        <v>674889.32300000009</v>
      </c>
      <c r="M9" s="23">
        <v>28014.95599999998</v>
      </c>
      <c r="N9" s="23">
        <v>2200.4980000000005</v>
      </c>
      <c r="O9" s="21">
        <f t="shared" si="2"/>
        <v>705104.77700000012</v>
      </c>
      <c r="P9" s="23">
        <v>928704.9339999978</v>
      </c>
      <c r="Q9" s="21">
        <f t="shared" si="3"/>
        <v>75.92344470089806</v>
      </c>
    </row>
    <row r="10" spans="1:17" ht="23.1" customHeight="1" x14ac:dyDescent="0.3">
      <c r="A10" s="24" t="s">
        <v>28</v>
      </c>
      <c r="B10" s="25">
        <v>52127</v>
      </c>
      <c r="C10" s="25">
        <v>90528.266666666663</v>
      </c>
      <c r="D10" s="24">
        <v>45403.724999999999</v>
      </c>
      <c r="E10" s="26">
        <v>7674890</v>
      </c>
      <c r="F10" s="25">
        <v>7174855</v>
      </c>
      <c r="G10" s="25">
        <v>8577184</v>
      </c>
      <c r="H10" s="27">
        <f t="shared" si="0"/>
        <v>83.650473162287298</v>
      </c>
      <c r="I10" s="28">
        <v>24885.787</v>
      </c>
      <c r="J10" s="29">
        <v>2585.0050000000001</v>
      </c>
      <c r="K10" s="27">
        <f t="shared" si="1"/>
        <v>27470.792000000001</v>
      </c>
      <c r="L10" s="28">
        <v>645637.20507000003</v>
      </c>
      <c r="M10" s="29">
        <v>29714.61866</v>
      </c>
      <c r="N10" s="29">
        <v>2284.1855799999998</v>
      </c>
      <c r="O10" s="27">
        <f t="shared" si="2"/>
        <v>677636.00931000011</v>
      </c>
      <c r="P10" s="29">
        <v>965720.26768000005</v>
      </c>
      <c r="Q10" s="27">
        <f t="shared" si="3"/>
        <v>70.168974597366613</v>
      </c>
    </row>
    <row r="11" spans="1:17" ht="23.1" customHeight="1" x14ac:dyDescent="0.3">
      <c r="A11" s="18" t="s">
        <v>29</v>
      </c>
      <c r="B11" s="19">
        <v>53021</v>
      </c>
      <c r="C11" s="19">
        <v>91324.45</v>
      </c>
      <c r="D11" s="18">
        <v>46180.841</v>
      </c>
      <c r="E11" s="20">
        <v>7867259</v>
      </c>
      <c r="F11" s="19">
        <v>7329671</v>
      </c>
      <c r="G11" s="19">
        <v>8768287</v>
      </c>
      <c r="H11" s="21">
        <f t="shared" si="0"/>
        <v>83.592964053297976</v>
      </c>
      <c r="I11" s="22">
        <v>23954.042000000001</v>
      </c>
      <c r="J11" s="23">
        <v>2608.1209999999987</v>
      </c>
      <c r="K11" s="21">
        <f t="shared" si="1"/>
        <v>26562.163</v>
      </c>
      <c r="L11" s="22">
        <v>659602.79414999997</v>
      </c>
      <c r="M11" s="23">
        <v>28323.981520000001</v>
      </c>
      <c r="N11" s="23">
        <v>2376.3945600000002</v>
      </c>
      <c r="O11" s="21">
        <f t="shared" si="2"/>
        <v>690303.17023000005</v>
      </c>
      <c r="P11" s="23">
        <v>987290.31039</v>
      </c>
      <c r="Q11" s="21">
        <f t="shared" si="3"/>
        <v>69.918965370714119</v>
      </c>
    </row>
    <row r="12" spans="1:17" ht="23.1" customHeight="1" x14ac:dyDescent="0.3">
      <c r="A12" s="24" t="s">
        <v>30</v>
      </c>
      <c r="B12" s="25">
        <v>51992</v>
      </c>
      <c r="C12" s="25">
        <v>90536.383333333331</v>
      </c>
      <c r="D12" s="24">
        <v>45232.328999999998</v>
      </c>
      <c r="E12" s="26">
        <v>7769790</v>
      </c>
      <c r="F12" s="25">
        <v>7273812</v>
      </c>
      <c r="G12" s="25">
        <v>8587877</v>
      </c>
      <c r="H12" s="27">
        <f t="shared" si="0"/>
        <v>84.698604789053221</v>
      </c>
      <c r="I12" s="28">
        <v>22609.412</v>
      </c>
      <c r="J12" s="29">
        <v>2197.9830000000002</v>
      </c>
      <c r="K12" s="27">
        <f t="shared" si="1"/>
        <v>24807.395</v>
      </c>
      <c r="L12" s="28">
        <v>654511.00677999959</v>
      </c>
      <c r="M12" s="29">
        <v>26554.344187000006</v>
      </c>
      <c r="N12" s="29">
        <v>1980.4719699999998</v>
      </c>
      <c r="O12" s="27">
        <f t="shared" si="2"/>
        <v>683045.8229369995</v>
      </c>
      <c r="P12" s="29">
        <v>966250.89818999998</v>
      </c>
      <c r="Q12" s="27">
        <f t="shared" si="3"/>
        <v>70.69031699908318</v>
      </c>
    </row>
    <row r="13" spans="1:17" ht="23.1" customHeight="1" x14ac:dyDescent="0.3">
      <c r="A13" s="18" t="s">
        <v>31</v>
      </c>
      <c r="B13" s="19">
        <v>54616</v>
      </c>
      <c r="C13" s="19">
        <v>94505.5</v>
      </c>
      <c r="D13" s="18">
        <v>47611.531000000003</v>
      </c>
      <c r="E13" s="20">
        <v>7907253</v>
      </c>
      <c r="F13" s="19">
        <v>7524483</v>
      </c>
      <c r="G13" s="19">
        <v>9033506</v>
      </c>
      <c r="H13" s="21">
        <f t="shared" si="0"/>
        <v>83.295267640271675</v>
      </c>
      <c r="I13" s="22">
        <v>22976.003000000001</v>
      </c>
      <c r="J13" s="23">
        <v>2163.4250000000002</v>
      </c>
      <c r="K13" s="21">
        <f t="shared" si="1"/>
        <v>25139.428</v>
      </c>
      <c r="L13" s="22">
        <v>677136.50612999999</v>
      </c>
      <c r="M13" s="23">
        <v>26822.407459999999</v>
      </c>
      <c r="N13" s="23">
        <v>1947.4966199999999</v>
      </c>
      <c r="O13" s="21">
        <f t="shared" si="2"/>
        <v>705906.41021</v>
      </c>
      <c r="P13" s="23">
        <v>1015647.8686099985</v>
      </c>
      <c r="Q13" s="21">
        <f t="shared" si="3"/>
        <v>69.503066173524658</v>
      </c>
    </row>
    <row r="14" spans="1:17" ht="23.1" customHeight="1" x14ac:dyDescent="0.3">
      <c r="A14" s="24" t="s">
        <v>32</v>
      </c>
      <c r="B14" s="25">
        <v>52764</v>
      </c>
      <c r="C14" s="25">
        <v>91728.733333333337</v>
      </c>
      <c r="D14" s="24">
        <v>45602.377</v>
      </c>
      <c r="E14" s="26">
        <v>7876294</v>
      </c>
      <c r="F14" s="25">
        <v>7438226</v>
      </c>
      <c r="G14" s="25">
        <v>8686021</v>
      </c>
      <c r="H14" s="27">
        <f t="shared" si="0"/>
        <v>85.634446428347346</v>
      </c>
      <c r="I14" s="28">
        <v>22315.360000000001</v>
      </c>
      <c r="J14" s="29">
        <v>2301.9540000000002</v>
      </c>
      <c r="K14" s="27">
        <f t="shared" si="1"/>
        <v>24617.314000000002</v>
      </c>
      <c r="L14" s="28">
        <v>669370.48236000002</v>
      </c>
      <c r="M14" s="29">
        <v>25880.46961</v>
      </c>
      <c r="N14" s="29">
        <v>2032.53214</v>
      </c>
      <c r="O14" s="27">
        <f t="shared" si="2"/>
        <v>697283.48411000008</v>
      </c>
      <c r="P14" s="29">
        <v>973710.72311000002</v>
      </c>
      <c r="Q14" s="27">
        <f t="shared" si="3"/>
        <v>71.610948463512813</v>
      </c>
    </row>
    <row r="15" spans="1:17" ht="23.1" customHeight="1" x14ac:dyDescent="0.3">
      <c r="A15" s="31" t="s">
        <v>33</v>
      </c>
      <c r="B15" s="32">
        <v>53881</v>
      </c>
      <c r="C15" s="32">
        <v>93873.46666666666</v>
      </c>
      <c r="D15" s="33">
        <v>46801.985999999997</v>
      </c>
      <c r="E15" s="34">
        <v>8526055</v>
      </c>
      <c r="F15" s="32">
        <v>8081248</v>
      </c>
      <c r="G15" s="32">
        <v>8913277</v>
      </c>
      <c r="H15" s="35">
        <f t="shared" si="0"/>
        <v>90.665285057336376</v>
      </c>
      <c r="I15" s="36">
        <v>23462.149000000001</v>
      </c>
      <c r="J15" s="37">
        <v>2431.8330000000001</v>
      </c>
      <c r="K15" s="35">
        <f t="shared" si="1"/>
        <v>25893.982</v>
      </c>
      <c r="L15" s="36">
        <v>727180.68788999994</v>
      </c>
      <c r="M15" s="37">
        <v>27321.91</v>
      </c>
      <c r="N15" s="37">
        <v>2109.3401699999999</v>
      </c>
      <c r="O15" s="35">
        <f t="shared" si="2"/>
        <v>756611.93805999996</v>
      </c>
      <c r="P15" s="23">
        <v>999346.35363999999</v>
      </c>
      <c r="Q15" s="21">
        <f t="shared" si="3"/>
        <v>75.710681817583179</v>
      </c>
    </row>
    <row r="16" spans="1:17" ht="23.1" customHeight="1" x14ac:dyDescent="0.3">
      <c r="A16" s="38" t="s">
        <v>34</v>
      </c>
      <c r="B16" s="39">
        <f t="shared" ref="B16:G16" si="4">SUM(B4:B15)</f>
        <v>611369</v>
      </c>
      <c r="C16" s="39">
        <f t="shared" si="4"/>
        <v>1059858.7833333332</v>
      </c>
      <c r="D16" s="39">
        <f t="shared" si="4"/>
        <v>532432.11599999992</v>
      </c>
      <c r="E16" s="39">
        <f t="shared" si="4"/>
        <v>91937523</v>
      </c>
      <c r="F16" s="39">
        <f t="shared" si="4"/>
        <v>86658590</v>
      </c>
      <c r="G16" s="39">
        <f t="shared" si="4"/>
        <v>100585822</v>
      </c>
      <c r="H16" s="40">
        <f t="shared" si="0"/>
        <v>86.153881607688206</v>
      </c>
      <c r="I16" s="40">
        <f>SUM(I4:I15)</f>
        <v>261852.61800000005</v>
      </c>
      <c r="J16" s="40">
        <f>SUM(J4:J15)</f>
        <v>27316.951119999998</v>
      </c>
      <c r="K16" s="40">
        <f t="shared" si="1"/>
        <v>289169.56912000006</v>
      </c>
      <c r="L16" s="40">
        <f>SUM(L4:L15)</f>
        <v>7797997.6142399991</v>
      </c>
      <c r="M16" s="40">
        <f>SUM(M4:M15)</f>
        <v>307756.4494228799</v>
      </c>
      <c r="N16" s="40">
        <f>SUM(N4:N15)</f>
        <v>24706.706404499993</v>
      </c>
      <c r="O16" s="40">
        <f t="shared" si="2"/>
        <v>8130460.7700673789</v>
      </c>
      <c r="P16" s="41">
        <f>SUM(P4:P15)</f>
        <v>11291960.328424999</v>
      </c>
      <c r="Q16" s="41">
        <f t="shared" si="3"/>
        <v>72.002208063030054</v>
      </c>
    </row>
    <row r="17" spans="1:17" ht="20.100000000000001" customHeight="1" x14ac:dyDescent="0.3">
      <c r="A17" s="42" t="s">
        <v>35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</row>
    <row r="18" spans="1:17" s="45" customFormat="1" x14ac:dyDescent="0.25">
      <c r="A18" s="44" t="s">
        <v>36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1:17" s="45" customFormat="1" x14ac:dyDescent="0.25">
      <c r="A19" s="44" t="s">
        <v>37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1:17" ht="51.75" customHeight="1" x14ac:dyDescent="0.3">
      <c r="A20" s="46">
        <v>2023</v>
      </c>
      <c r="B20" s="46"/>
      <c r="C20" s="47" t="s">
        <v>38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8" t="s">
        <v>1</v>
      </c>
      <c r="P20" s="48"/>
      <c r="Q20" s="49"/>
    </row>
    <row r="21" spans="1:17" ht="33" customHeight="1" x14ac:dyDescent="0.3">
      <c r="A21" s="50" t="s">
        <v>2</v>
      </c>
      <c r="B21" s="50" t="s">
        <v>3</v>
      </c>
      <c r="C21" s="50"/>
      <c r="D21" s="50"/>
      <c r="E21" s="51" t="s">
        <v>4</v>
      </c>
      <c r="F21" s="51" t="s">
        <v>5</v>
      </c>
      <c r="G21" s="51" t="s">
        <v>6</v>
      </c>
      <c r="H21" s="51" t="s">
        <v>7</v>
      </c>
      <c r="I21" s="50" t="s">
        <v>8</v>
      </c>
      <c r="J21" s="50"/>
      <c r="K21" s="50"/>
      <c r="L21" s="50" t="s">
        <v>9</v>
      </c>
      <c r="M21" s="50"/>
      <c r="N21" s="50"/>
      <c r="O21" s="50"/>
      <c r="P21" s="51" t="s">
        <v>10</v>
      </c>
      <c r="Q21" s="51" t="s">
        <v>11</v>
      </c>
    </row>
    <row r="22" spans="1:17" ht="150.75" customHeight="1" x14ac:dyDescent="0.3">
      <c r="A22" s="50"/>
      <c r="B22" s="52" t="s">
        <v>12</v>
      </c>
      <c r="C22" s="52" t="s">
        <v>13</v>
      </c>
      <c r="D22" s="52" t="s">
        <v>14</v>
      </c>
      <c r="E22" s="51"/>
      <c r="F22" s="51"/>
      <c r="G22" s="51"/>
      <c r="H22" s="51"/>
      <c r="I22" s="52" t="s">
        <v>15</v>
      </c>
      <c r="J22" s="53" t="s">
        <v>16</v>
      </c>
      <c r="K22" s="52" t="s">
        <v>17</v>
      </c>
      <c r="L22" s="54" t="s">
        <v>18</v>
      </c>
      <c r="M22" s="54" t="s">
        <v>19</v>
      </c>
      <c r="N22" s="54" t="s">
        <v>20</v>
      </c>
      <c r="O22" s="54" t="s">
        <v>21</v>
      </c>
      <c r="P22" s="55"/>
      <c r="Q22" s="55"/>
    </row>
    <row r="23" spans="1:17" ht="23.1" customHeight="1" x14ac:dyDescent="0.3">
      <c r="A23" s="56" t="s">
        <v>22</v>
      </c>
      <c r="B23" s="57">
        <v>4891</v>
      </c>
      <c r="C23" s="58">
        <v>18903.05</v>
      </c>
      <c r="D23" s="59">
        <v>11860.23</v>
      </c>
      <c r="E23" s="57">
        <v>816888</v>
      </c>
      <c r="F23" s="58">
        <v>1981265</v>
      </c>
      <c r="G23" s="58">
        <v>2320478</v>
      </c>
      <c r="H23" s="60">
        <f t="shared" ref="H23:H35" si="5">IFERROR(F23/G23*100," ")</f>
        <v>85.381761861133782</v>
      </c>
      <c r="I23" s="61">
        <v>2409.2849999999999</v>
      </c>
      <c r="J23" s="61"/>
      <c r="K23" s="61">
        <f>IF(AND(ISBLANK(I23),ISBLANK(J23))=TRUE,"",I23+J23)</f>
        <v>2409.2849999999999</v>
      </c>
      <c r="L23" s="62">
        <v>175705.69041000004</v>
      </c>
      <c r="M23" s="61">
        <v>5682.5196710000018</v>
      </c>
      <c r="N23" s="61">
        <v>0</v>
      </c>
      <c r="O23" s="63">
        <f>IF(AND(ISBLANK(L23),ISBLANK(M23),ISBLANK(N23))=TRUE,"",L23+M23+N23)</f>
        <v>181388.21008100006</v>
      </c>
      <c r="P23" s="62">
        <v>256810.41206399995</v>
      </c>
      <c r="Q23" s="63">
        <f>IFERROR(O23/P23*100," ")</f>
        <v>70.631174422864191</v>
      </c>
    </row>
    <row r="24" spans="1:17" ht="23.1" customHeight="1" x14ac:dyDescent="0.3">
      <c r="A24" s="64" t="s">
        <v>23</v>
      </c>
      <c r="B24" s="65">
        <v>4438</v>
      </c>
      <c r="C24" s="64">
        <v>16303.916666666701</v>
      </c>
      <c r="D24" s="66">
        <v>10771.75</v>
      </c>
      <c r="E24" s="65">
        <v>762694</v>
      </c>
      <c r="F24" s="64">
        <v>1860062</v>
      </c>
      <c r="G24" s="64">
        <v>2156351</v>
      </c>
      <c r="H24" s="67">
        <f t="shared" si="5"/>
        <v>86.259704472973084</v>
      </c>
      <c r="I24" s="68">
        <v>2675.703</v>
      </c>
      <c r="J24" s="68"/>
      <c r="K24" s="68">
        <f t="shared" ref="K24:K35" si="6">IF(AND(ISBLANK(I24),ISBLANK(J24))=TRUE,"",I24+J24)</f>
        <v>2675.703</v>
      </c>
      <c r="L24" s="69">
        <v>165114.5</v>
      </c>
      <c r="M24" s="68">
        <v>6646.0320000000002</v>
      </c>
      <c r="N24" s="68">
        <v>0</v>
      </c>
      <c r="O24" s="67">
        <f t="shared" ref="O24:O35" si="7">IF(AND(ISBLANK(L24),ISBLANK(M24),ISBLANK(N24))=TRUE,"",L24+M24+N24)</f>
        <v>171760.53200000001</v>
      </c>
      <c r="P24" s="69">
        <v>231234.1</v>
      </c>
      <c r="Q24" s="67">
        <f t="shared" ref="Q24:Q35" si="8">IFERROR(O24/P24*100," ")</f>
        <v>74.279931895857914</v>
      </c>
    </row>
    <row r="25" spans="1:17" ht="23.1" customHeight="1" x14ac:dyDescent="0.3">
      <c r="A25" s="56" t="s">
        <v>24</v>
      </c>
      <c r="B25" s="70">
        <v>5053</v>
      </c>
      <c r="C25" s="56">
        <v>18706.316666666666</v>
      </c>
      <c r="D25" s="71">
        <v>12417.591</v>
      </c>
      <c r="E25" s="70">
        <v>833843</v>
      </c>
      <c r="F25" s="56">
        <v>2044017</v>
      </c>
      <c r="G25" s="56">
        <v>2490691</v>
      </c>
      <c r="H25" s="60">
        <f t="shared" si="5"/>
        <v>82.066261932933472</v>
      </c>
      <c r="I25" s="72">
        <v>3290.4847599999998</v>
      </c>
      <c r="J25" s="72"/>
      <c r="K25" s="72">
        <f t="shared" si="6"/>
        <v>3290.4847599999998</v>
      </c>
      <c r="L25" s="73">
        <v>181177.8512</v>
      </c>
      <c r="M25" s="72">
        <v>7994</v>
      </c>
      <c r="N25" s="72">
        <v>0</v>
      </c>
      <c r="O25" s="60">
        <f t="shared" si="7"/>
        <v>189171.8512</v>
      </c>
      <c r="P25" s="73">
        <v>267876.76181300002</v>
      </c>
      <c r="Q25" s="60">
        <f t="shared" si="8"/>
        <v>70.618985357176115</v>
      </c>
    </row>
    <row r="26" spans="1:17" ht="23.1" customHeight="1" x14ac:dyDescent="0.3">
      <c r="A26" s="64" t="s">
        <v>25</v>
      </c>
      <c r="B26" s="65">
        <v>5172</v>
      </c>
      <c r="C26" s="64">
        <v>19164.650000000001</v>
      </c>
      <c r="D26" s="66">
        <v>12784.05</v>
      </c>
      <c r="E26" s="65">
        <v>809996</v>
      </c>
      <c r="F26" s="64">
        <v>2017314</v>
      </c>
      <c r="G26" s="64">
        <v>2475139</v>
      </c>
      <c r="H26" s="67">
        <f t="shared" si="5"/>
        <v>81.503059020119679</v>
      </c>
      <c r="I26" s="68">
        <v>3095.7629999999999</v>
      </c>
      <c r="J26" s="68">
        <v>0</v>
      </c>
      <c r="K26" s="68">
        <f t="shared" si="6"/>
        <v>3095.7629999999999</v>
      </c>
      <c r="L26" s="69">
        <v>179085.4</v>
      </c>
      <c r="M26" s="68">
        <v>8464.57</v>
      </c>
      <c r="N26" s="68">
        <v>0</v>
      </c>
      <c r="O26" s="67">
        <f t="shared" si="7"/>
        <v>187549.97</v>
      </c>
      <c r="P26" s="69">
        <v>271609.3</v>
      </c>
      <c r="Q26" s="67">
        <f t="shared" si="8"/>
        <v>69.051380052155793</v>
      </c>
    </row>
    <row r="27" spans="1:17" s="30" customFormat="1" ht="30" customHeight="1" x14ac:dyDescent="0.25">
      <c r="A27" s="56" t="s">
        <v>26</v>
      </c>
      <c r="B27" s="70">
        <v>5445</v>
      </c>
      <c r="C27" s="56">
        <v>19972.533333333333</v>
      </c>
      <c r="D27" s="71">
        <v>13420.5</v>
      </c>
      <c r="E27" s="70">
        <v>930414</v>
      </c>
      <c r="F27" s="56">
        <v>2324782</v>
      </c>
      <c r="G27" s="56">
        <v>2696188</v>
      </c>
      <c r="H27" s="60">
        <f t="shared" si="5"/>
        <v>86.224773643380942</v>
      </c>
      <c r="I27" s="72">
        <v>3353.127</v>
      </c>
      <c r="J27" s="72"/>
      <c r="K27" s="72">
        <f t="shared" si="6"/>
        <v>3353.127</v>
      </c>
      <c r="L27" s="73">
        <v>207936.27531</v>
      </c>
      <c r="M27" s="72">
        <v>9408.5713450000003</v>
      </c>
      <c r="N27" s="72">
        <v>0</v>
      </c>
      <c r="O27" s="60">
        <f t="shared" si="7"/>
        <v>217344.846655</v>
      </c>
      <c r="P27" s="73">
        <v>285587.62715700001</v>
      </c>
      <c r="Q27" s="60">
        <f t="shared" si="8"/>
        <v>76.104433801509202</v>
      </c>
    </row>
    <row r="28" spans="1:17" ht="23.1" customHeight="1" x14ac:dyDescent="0.3">
      <c r="A28" s="64" t="s">
        <v>27</v>
      </c>
      <c r="B28" s="65">
        <v>5497</v>
      </c>
      <c r="C28" s="64">
        <v>20353.849999999999</v>
      </c>
      <c r="D28" s="66">
        <v>13758</v>
      </c>
      <c r="E28" s="65">
        <v>945202</v>
      </c>
      <c r="F28" s="64">
        <v>2407633</v>
      </c>
      <c r="G28" s="64">
        <v>2816275</v>
      </c>
      <c r="H28" s="67">
        <f t="shared" si="5"/>
        <v>85.489982334821704</v>
      </c>
      <c r="I28" s="68">
        <v>2577.3339999999994</v>
      </c>
      <c r="J28" s="68"/>
      <c r="K28" s="68">
        <f t="shared" si="6"/>
        <v>2577.3339999999994</v>
      </c>
      <c r="L28" s="69">
        <v>215567.99799999985</v>
      </c>
      <c r="M28" s="68">
        <v>6149.1350000000029</v>
      </c>
      <c r="N28" s="68">
        <v>0</v>
      </c>
      <c r="O28" s="67">
        <f t="shared" si="7"/>
        <v>221717.13299999986</v>
      </c>
      <c r="P28" s="69">
        <v>289337.32899999997</v>
      </c>
      <c r="Q28" s="67">
        <f t="shared" si="8"/>
        <v>76.629287263517895</v>
      </c>
    </row>
    <row r="29" spans="1:17" ht="23.1" customHeight="1" x14ac:dyDescent="0.3">
      <c r="A29" s="56" t="s">
        <v>28</v>
      </c>
      <c r="B29" s="70">
        <v>5828</v>
      </c>
      <c r="C29" s="56">
        <v>21706.516666666666</v>
      </c>
      <c r="D29" s="71">
        <v>14693.313</v>
      </c>
      <c r="E29" s="70">
        <v>991209</v>
      </c>
      <c r="F29" s="56">
        <v>2546874</v>
      </c>
      <c r="G29" s="56">
        <v>3034170</v>
      </c>
      <c r="H29" s="60">
        <f t="shared" si="5"/>
        <v>83.93972651499422</v>
      </c>
      <c r="I29" s="72">
        <v>2257.5819999999999</v>
      </c>
      <c r="J29" s="72">
        <v>0</v>
      </c>
      <c r="K29" s="72">
        <f t="shared" si="6"/>
        <v>2257.5819999999999</v>
      </c>
      <c r="L29" s="73">
        <v>229218.24716999999</v>
      </c>
      <c r="M29" s="72">
        <v>5423.8633499999996</v>
      </c>
      <c r="N29" s="72">
        <v>0</v>
      </c>
      <c r="O29" s="60">
        <f t="shared" si="7"/>
        <v>234642.11051999999</v>
      </c>
      <c r="P29" s="73">
        <v>310738.94149</v>
      </c>
      <c r="Q29" s="60">
        <f t="shared" si="8"/>
        <v>75.511009143201022</v>
      </c>
    </row>
    <row r="30" spans="1:17" ht="23.1" customHeight="1" x14ac:dyDescent="0.3">
      <c r="A30" s="64" t="s">
        <v>29</v>
      </c>
      <c r="B30" s="65">
        <v>6116</v>
      </c>
      <c r="C30" s="64">
        <v>23072.966666666667</v>
      </c>
      <c r="D30" s="66">
        <v>15655.561</v>
      </c>
      <c r="E30" s="65">
        <v>991173</v>
      </c>
      <c r="F30" s="64">
        <v>2594303</v>
      </c>
      <c r="G30" s="64">
        <v>3199091</v>
      </c>
      <c r="H30" s="67">
        <f t="shared" si="5"/>
        <v>81.095004799800947</v>
      </c>
      <c r="I30" s="68">
        <v>2344.7620000000002</v>
      </c>
      <c r="J30" s="68"/>
      <c r="K30" s="68">
        <f t="shared" si="6"/>
        <v>2344.7620000000002</v>
      </c>
      <c r="L30" s="69">
        <v>233487.09684000001</v>
      </c>
      <c r="M30" s="68">
        <v>5547.8667800000003</v>
      </c>
      <c r="N30" s="68">
        <v>0</v>
      </c>
      <c r="O30" s="67">
        <f t="shared" si="7"/>
        <v>239034.96362000002</v>
      </c>
      <c r="P30" s="69">
        <v>329829.87079999998</v>
      </c>
      <c r="Q30" s="67">
        <f t="shared" si="8"/>
        <v>72.47219999820588</v>
      </c>
    </row>
    <row r="31" spans="1:17" ht="23.1" customHeight="1" x14ac:dyDescent="0.3">
      <c r="A31" s="56" t="s">
        <v>30</v>
      </c>
      <c r="B31" s="70">
        <v>5916</v>
      </c>
      <c r="C31" s="56">
        <v>22420.033333333333</v>
      </c>
      <c r="D31" s="71">
        <v>15109.861000000001</v>
      </c>
      <c r="E31" s="70">
        <v>942018</v>
      </c>
      <c r="F31" s="56">
        <v>2435947</v>
      </c>
      <c r="G31" s="56">
        <v>3096337</v>
      </c>
      <c r="H31" s="60">
        <f t="shared" si="5"/>
        <v>78.671895210372782</v>
      </c>
      <c r="I31" s="72">
        <v>2060.1869999999999</v>
      </c>
      <c r="J31" s="72"/>
      <c r="K31" s="72">
        <f t="shared" si="6"/>
        <v>2060.1869999999999</v>
      </c>
      <c r="L31" s="73">
        <v>219234.72279999996</v>
      </c>
      <c r="M31" s="72">
        <v>4791.04997</v>
      </c>
      <c r="N31" s="72">
        <v>0</v>
      </c>
      <c r="O31" s="60">
        <f t="shared" si="7"/>
        <v>224025.77276999995</v>
      </c>
      <c r="P31" s="73">
        <v>317843.00348999997</v>
      </c>
      <c r="Q31" s="60">
        <f t="shared" si="8"/>
        <v>70.483153730029585</v>
      </c>
    </row>
    <row r="32" spans="1:17" ht="23.1" customHeight="1" x14ac:dyDescent="0.3">
      <c r="A32" s="64" t="s">
        <v>31</v>
      </c>
      <c r="B32" s="65">
        <v>6017</v>
      </c>
      <c r="C32" s="64">
        <v>22888.133333333335</v>
      </c>
      <c r="D32" s="66">
        <v>15341.665999999999</v>
      </c>
      <c r="E32" s="65">
        <v>979883</v>
      </c>
      <c r="F32" s="64">
        <v>2526128</v>
      </c>
      <c r="G32" s="64">
        <v>3169415</v>
      </c>
      <c r="H32" s="67">
        <f t="shared" si="5"/>
        <v>79.7032890927821</v>
      </c>
      <c r="I32" s="68">
        <v>2181.6790000000001</v>
      </c>
      <c r="J32" s="68">
        <v>0</v>
      </c>
      <c r="K32" s="68">
        <f t="shared" si="6"/>
        <v>2181.6790000000001</v>
      </c>
      <c r="L32" s="69">
        <v>227351.1271500001</v>
      </c>
      <c r="M32" s="68">
        <v>5226.9029499999997</v>
      </c>
      <c r="N32" s="68">
        <v>0</v>
      </c>
      <c r="O32" s="67">
        <f t="shared" si="7"/>
        <v>232578.03010000009</v>
      </c>
      <c r="P32" s="69">
        <v>323664.40840000001</v>
      </c>
      <c r="Q32" s="67">
        <f t="shared" si="8"/>
        <v>71.857771217331063</v>
      </c>
    </row>
    <row r="33" spans="1:17" ht="23.1" customHeight="1" x14ac:dyDescent="0.3">
      <c r="A33" s="56" t="s">
        <v>32</v>
      </c>
      <c r="B33" s="70">
        <v>6180</v>
      </c>
      <c r="C33" s="56">
        <v>23793.65</v>
      </c>
      <c r="D33" s="71">
        <v>15778.056</v>
      </c>
      <c r="E33" s="70">
        <v>1045823</v>
      </c>
      <c r="F33" s="56">
        <v>2728572</v>
      </c>
      <c r="G33" s="56">
        <v>3257403</v>
      </c>
      <c r="H33" s="60">
        <f t="shared" si="5"/>
        <v>83.765257169591848</v>
      </c>
      <c r="I33" s="72">
        <v>2196.0210000000002</v>
      </c>
      <c r="J33" s="72"/>
      <c r="K33" s="72">
        <f t="shared" si="6"/>
        <v>2196.0210000000002</v>
      </c>
      <c r="L33" s="73">
        <v>245571.38667000001</v>
      </c>
      <c r="M33" s="72">
        <v>5253.3717800000004</v>
      </c>
      <c r="N33" s="72">
        <v>0</v>
      </c>
      <c r="O33" s="60">
        <f t="shared" si="7"/>
        <v>250824.75844999999</v>
      </c>
      <c r="P33" s="73">
        <v>332618.18407999998</v>
      </c>
      <c r="Q33" s="60">
        <f t="shared" si="8"/>
        <v>75.409214064397815</v>
      </c>
    </row>
    <row r="34" spans="1:17" ht="23.1" customHeight="1" x14ac:dyDescent="0.3">
      <c r="A34" s="64" t="s">
        <v>33</v>
      </c>
      <c r="B34" s="74">
        <v>6391</v>
      </c>
      <c r="C34" s="75">
        <v>24516.083333333332</v>
      </c>
      <c r="D34" s="76">
        <v>16339.448</v>
      </c>
      <c r="E34" s="74">
        <v>1123465</v>
      </c>
      <c r="F34" s="75">
        <v>2941324</v>
      </c>
      <c r="G34" s="75">
        <v>3354038</v>
      </c>
      <c r="H34" s="67">
        <f t="shared" si="5"/>
        <v>87.695011207386443</v>
      </c>
      <c r="I34" s="77">
        <v>2055.9279999999999</v>
      </c>
      <c r="J34" s="77">
        <v>0</v>
      </c>
      <c r="K34" s="77">
        <f t="shared" si="6"/>
        <v>2055.9279999999999</v>
      </c>
      <c r="L34" s="78">
        <v>264719.46375</v>
      </c>
      <c r="M34" s="77">
        <v>4745.3422300000002</v>
      </c>
      <c r="N34" s="77">
        <v>0</v>
      </c>
      <c r="O34" s="79">
        <f t="shared" si="7"/>
        <v>269464.80598</v>
      </c>
      <c r="P34" s="78">
        <v>341740.82238999999</v>
      </c>
      <c r="Q34" s="79">
        <f t="shared" si="8"/>
        <v>78.850634260042412</v>
      </c>
    </row>
    <row r="35" spans="1:17" ht="23.1" customHeight="1" x14ac:dyDescent="0.3">
      <c r="A35" s="80" t="s">
        <v>34</v>
      </c>
      <c r="B35" s="81">
        <f t="shared" ref="B35:G35" si="9">SUM(B23:B34)</f>
        <v>66944</v>
      </c>
      <c r="C35" s="81">
        <f t="shared" si="9"/>
        <v>251801.70000000004</v>
      </c>
      <c r="D35" s="81">
        <f t="shared" si="9"/>
        <v>167930.02600000001</v>
      </c>
      <c r="E35" s="81">
        <f t="shared" si="9"/>
        <v>11172608</v>
      </c>
      <c r="F35" s="81">
        <f t="shared" si="9"/>
        <v>28408221</v>
      </c>
      <c r="G35" s="81">
        <f t="shared" si="9"/>
        <v>34065576</v>
      </c>
      <c r="H35" s="82">
        <f t="shared" si="5"/>
        <v>83.392751086903687</v>
      </c>
      <c r="I35" s="83">
        <f>SUM(I23:I34)</f>
        <v>30497.855759999995</v>
      </c>
      <c r="J35" s="83">
        <f>SUM(J23:J34)</f>
        <v>0</v>
      </c>
      <c r="K35" s="83">
        <f t="shared" si="6"/>
        <v>30497.855759999995</v>
      </c>
      <c r="L35" s="83">
        <f>SUM(L23:L34)</f>
        <v>2544169.7593</v>
      </c>
      <c r="M35" s="83">
        <f>SUM(M23:M34)</f>
        <v>75333.225076000002</v>
      </c>
      <c r="N35" s="83">
        <f>SUM(N23:N34)</f>
        <v>0</v>
      </c>
      <c r="O35" s="83">
        <f t="shared" si="7"/>
        <v>2619502.9843760002</v>
      </c>
      <c r="P35" s="83">
        <f>SUM(P23:P34)</f>
        <v>3558890.7606840003</v>
      </c>
      <c r="Q35" s="83">
        <f t="shared" si="8"/>
        <v>73.604478488475593</v>
      </c>
    </row>
    <row r="36" spans="1:17" x14ac:dyDescent="0.3">
      <c r="A36" s="42" t="s">
        <v>35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</row>
    <row r="37" spans="1:17" x14ac:dyDescent="0.3">
      <c r="A37" s="44" t="s">
        <v>36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</row>
    <row r="38" spans="1:17" x14ac:dyDescent="0.3">
      <c r="A38" s="44" t="s">
        <v>37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</row>
    <row r="39" spans="1:17" ht="40.5" customHeight="1" x14ac:dyDescent="0.3">
      <c r="A39" s="84">
        <v>2023</v>
      </c>
      <c r="B39" s="84"/>
      <c r="C39" s="85" t="s">
        <v>39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6" t="s">
        <v>1</v>
      </c>
      <c r="P39" s="86"/>
      <c r="Q39" s="86"/>
    </row>
    <row r="40" spans="1:17" ht="28.9" customHeight="1" x14ac:dyDescent="0.3">
      <c r="A40" s="87" t="s">
        <v>2</v>
      </c>
      <c r="B40" s="87" t="s">
        <v>3</v>
      </c>
      <c r="C40" s="87"/>
      <c r="D40" s="87"/>
      <c r="E40" s="88" t="s">
        <v>4</v>
      </c>
      <c r="F40" s="88" t="s">
        <v>5</v>
      </c>
      <c r="G40" s="88" t="s">
        <v>6</v>
      </c>
      <c r="H40" s="88" t="s">
        <v>7</v>
      </c>
      <c r="I40" s="87" t="s">
        <v>8</v>
      </c>
      <c r="J40" s="87"/>
      <c r="K40" s="87"/>
      <c r="L40" s="87" t="s">
        <v>9</v>
      </c>
      <c r="M40" s="87"/>
      <c r="N40" s="87"/>
      <c r="O40" s="87"/>
      <c r="P40" s="88" t="s">
        <v>10</v>
      </c>
      <c r="Q40" s="88" t="s">
        <v>11</v>
      </c>
    </row>
    <row r="41" spans="1:17" ht="178.5" customHeight="1" x14ac:dyDescent="0.3">
      <c r="A41" s="87"/>
      <c r="B41" s="89" t="s">
        <v>12</v>
      </c>
      <c r="C41" s="89" t="s">
        <v>13</v>
      </c>
      <c r="D41" s="89" t="s">
        <v>14</v>
      </c>
      <c r="E41" s="90"/>
      <c r="F41" s="90"/>
      <c r="G41" s="90"/>
      <c r="H41" s="90"/>
      <c r="I41" s="89" t="s">
        <v>15</v>
      </c>
      <c r="J41" s="91" t="s">
        <v>16</v>
      </c>
      <c r="K41" s="89" t="s">
        <v>17</v>
      </c>
      <c r="L41" s="89" t="s">
        <v>18</v>
      </c>
      <c r="M41" s="89" t="s">
        <v>19</v>
      </c>
      <c r="N41" s="89" t="s">
        <v>20</v>
      </c>
      <c r="O41" s="89" t="s">
        <v>21</v>
      </c>
      <c r="P41" s="90"/>
      <c r="Q41" s="90"/>
    </row>
    <row r="42" spans="1:17" ht="25.5" customHeight="1" x14ac:dyDescent="0.3">
      <c r="A42" s="92" t="s">
        <v>22</v>
      </c>
      <c r="B42" s="93">
        <v>221</v>
      </c>
      <c r="C42" s="94">
        <v>356.23333333333335</v>
      </c>
      <c r="D42" s="95">
        <v>135.04</v>
      </c>
      <c r="E42" s="93">
        <v>25411</v>
      </c>
      <c r="F42" s="94">
        <v>18506</v>
      </c>
      <c r="G42" s="94">
        <v>21103</v>
      </c>
      <c r="H42" s="96">
        <f t="shared" ref="H42:H54" si="10">IFERROR(F42/G42*100," ")</f>
        <v>87.693692839880583</v>
      </c>
      <c r="I42" s="97">
        <v>3.577</v>
      </c>
      <c r="J42" s="98">
        <v>3.4500000000000003E-2</v>
      </c>
      <c r="K42" s="96">
        <f>IF(AND(ISBLANK(I42),ISBLANK(J42))=TRUE,"",I42+J42)</f>
        <v>3.6114999999999999</v>
      </c>
      <c r="L42" s="97">
        <v>1660</v>
      </c>
      <c r="M42" s="98">
        <v>6.2792028999999996</v>
      </c>
      <c r="N42" s="98">
        <v>0.73267654000000004</v>
      </c>
      <c r="O42" s="96">
        <f>IF(AND(ISBLANK(L42),ISBLANK(M42),ISBLANK(N42))=TRUE,"",L42+M42+N42)</f>
        <v>1667.01187944</v>
      </c>
      <c r="P42" s="97">
        <v>2418.2892619999998</v>
      </c>
      <c r="Q42" s="96">
        <f>IFERROR(O42/P42*100," ")</f>
        <v>68.933518650342506</v>
      </c>
    </row>
    <row r="43" spans="1:17" ht="25.5" customHeight="1" x14ac:dyDescent="0.3">
      <c r="A43" s="99" t="s">
        <v>23</v>
      </c>
      <c r="B43" s="100">
        <v>224</v>
      </c>
      <c r="C43" s="101">
        <v>351.13333333333333</v>
      </c>
      <c r="D43" s="102">
        <v>130.82400000000001</v>
      </c>
      <c r="E43" s="100">
        <v>25382</v>
      </c>
      <c r="F43" s="101">
        <v>17647</v>
      </c>
      <c r="G43" s="101">
        <v>20151</v>
      </c>
      <c r="H43" s="103">
        <f t="shared" si="10"/>
        <v>87.573817676542106</v>
      </c>
      <c r="I43" s="104">
        <v>0.16600000000000001</v>
      </c>
      <c r="J43" s="105">
        <v>7.0000000000000007E-2</v>
      </c>
      <c r="K43" s="103">
        <f t="shared" ref="K43:K54" si="11">IF(AND(ISBLANK(I43),ISBLANK(J43))=TRUE,"",I43+J43)</f>
        <v>0.23600000000000002</v>
      </c>
      <c r="L43" s="104">
        <v>1578.287</v>
      </c>
      <c r="M43" s="105">
        <v>2.6531950000000002</v>
      </c>
      <c r="N43" s="105">
        <v>0.63365499999999997</v>
      </c>
      <c r="O43" s="103">
        <f t="shared" ref="O43:O54" si="12">IF(AND(ISBLANK(L43),ISBLANK(M43),ISBLANK(N43))=TRUE,"",L43+M43+N43)</f>
        <v>1581.5738500000002</v>
      </c>
      <c r="P43" s="104">
        <v>2310.471</v>
      </c>
      <c r="Q43" s="103">
        <f t="shared" ref="Q43:Q54" si="13">IFERROR(O43/P43*100," ")</f>
        <v>68.45244324642033</v>
      </c>
    </row>
    <row r="44" spans="1:17" ht="25.5" customHeight="1" x14ac:dyDescent="0.3">
      <c r="A44" s="92" t="s">
        <v>24</v>
      </c>
      <c r="B44" s="106">
        <v>250</v>
      </c>
      <c r="C44" s="107">
        <v>380.85</v>
      </c>
      <c r="D44" s="108">
        <v>147.88</v>
      </c>
      <c r="E44" s="106">
        <v>28390</v>
      </c>
      <c r="F44" s="107">
        <v>20293</v>
      </c>
      <c r="G44" s="107">
        <v>23392</v>
      </c>
      <c r="H44" s="109">
        <f t="shared" si="10"/>
        <v>86.751880984952123</v>
      </c>
      <c r="I44" s="110">
        <v>3.1640000000000001</v>
      </c>
      <c r="J44" s="111">
        <v>0.10100000000000001</v>
      </c>
      <c r="K44" s="109">
        <f t="shared" si="11"/>
        <v>3.2650000000000001</v>
      </c>
      <c r="L44" s="110">
        <v>1821</v>
      </c>
      <c r="M44" s="111">
        <v>10.925628</v>
      </c>
      <c r="N44" s="111">
        <v>1.190102</v>
      </c>
      <c r="O44" s="109">
        <f t="shared" si="12"/>
        <v>1833.11573</v>
      </c>
      <c r="P44" s="110">
        <v>2706.894851</v>
      </c>
      <c r="Q44" s="109">
        <f t="shared" si="13"/>
        <v>67.720241490828414</v>
      </c>
    </row>
    <row r="45" spans="1:17" ht="25.5" customHeight="1" x14ac:dyDescent="0.3">
      <c r="A45" s="99" t="s">
        <v>25</v>
      </c>
      <c r="B45" s="100">
        <v>254</v>
      </c>
      <c r="C45" s="112">
        <v>397.13333333333333</v>
      </c>
      <c r="D45" s="102">
        <v>148.07</v>
      </c>
      <c r="E45" s="100">
        <v>28137</v>
      </c>
      <c r="F45" s="101">
        <v>20132</v>
      </c>
      <c r="G45" s="101">
        <v>22689</v>
      </c>
      <c r="H45" s="103">
        <f t="shared" si="10"/>
        <v>88.730221693331572</v>
      </c>
      <c r="I45" s="104">
        <v>6.8330000000000002</v>
      </c>
      <c r="J45" s="105">
        <v>0.28399999999999997</v>
      </c>
      <c r="K45" s="103">
        <f t="shared" si="11"/>
        <v>7.117</v>
      </c>
      <c r="L45" s="104">
        <v>1806.3689999999999</v>
      </c>
      <c r="M45" s="105">
        <v>11.335599999999999</v>
      </c>
      <c r="N45" s="105">
        <v>0.94440800000000003</v>
      </c>
      <c r="O45" s="103">
        <f t="shared" si="12"/>
        <v>1818.6490080000001</v>
      </c>
      <c r="P45" s="104">
        <v>2700.375</v>
      </c>
      <c r="Q45" s="103">
        <f t="shared" si="13"/>
        <v>67.34801677544786</v>
      </c>
    </row>
    <row r="46" spans="1:17" ht="25.5" customHeight="1" x14ac:dyDescent="0.3">
      <c r="A46" s="92" t="s">
        <v>26</v>
      </c>
      <c r="B46" s="106">
        <v>248</v>
      </c>
      <c r="C46" s="113">
        <v>49.4</v>
      </c>
      <c r="D46" s="108">
        <v>146.46700000000001</v>
      </c>
      <c r="E46" s="106">
        <v>28941</v>
      </c>
      <c r="F46" s="107">
        <v>20472</v>
      </c>
      <c r="G46" s="107">
        <v>22744</v>
      </c>
      <c r="H46" s="109">
        <f t="shared" si="10"/>
        <v>90.010552233556112</v>
      </c>
      <c r="I46" s="110">
        <v>2.931</v>
      </c>
      <c r="J46" s="111">
        <v>0.53700000000000003</v>
      </c>
      <c r="K46" s="109">
        <f t="shared" si="11"/>
        <v>3.468</v>
      </c>
      <c r="L46" s="110">
        <v>1842.7945999999999</v>
      </c>
      <c r="M46" s="111">
        <v>15.44317</v>
      </c>
      <c r="N46" s="111">
        <v>1.098803</v>
      </c>
      <c r="O46" s="109">
        <f t="shared" si="12"/>
        <v>1859.336573</v>
      </c>
      <c r="P46" s="110">
        <v>2642.3764000000001</v>
      </c>
      <c r="Q46" s="109">
        <f t="shared" si="13"/>
        <v>70.366075514449804</v>
      </c>
    </row>
    <row r="47" spans="1:17" ht="25.5" customHeight="1" x14ac:dyDescent="0.3">
      <c r="A47" s="99" t="s">
        <v>27</v>
      </c>
      <c r="B47" s="114">
        <v>237</v>
      </c>
      <c r="C47" s="115">
        <v>352.86666666666667</v>
      </c>
      <c r="D47" s="102">
        <v>137.27000000000001</v>
      </c>
      <c r="E47" s="114">
        <v>28774</v>
      </c>
      <c r="F47" s="115">
        <v>19812</v>
      </c>
      <c r="G47" s="115">
        <v>21163</v>
      </c>
      <c r="H47" s="103">
        <f t="shared" si="10"/>
        <v>93.616216982469396</v>
      </c>
      <c r="I47" s="116">
        <v>1.772</v>
      </c>
      <c r="J47" s="117"/>
      <c r="K47" s="103">
        <f t="shared" si="11"/>
        <v>1.772</v>
      </c>
      <c r="L47" s="116">
        <v>1783</v>
      </c>
      <c r="M47" s="117">
        <v>9.6615300000000008</v>
      </c>
      <c r="N47" s="117">
        <v>0</v>
      </c>
      <c r="O47" s="103">
        <f t="shared" si="12"/>
        <v>1792.6615300000001</v>
      </c>
      <c r="P47" s="116">
        <v>2441.6999999999998</v>
      </c>
      <c r="Q47" s="103">
        <f t="shared" si="13"/>
        <v>73.418582544948194</v>
      </c>
    </row>
    <row r="48" spans="1:17" s="125" customFormat="1" ht="25.5" customHeight="1" x14ac:dyDescent="0.3">
      <c r="A48" s="118" t="s">
        <v>28</v>
      </c>
      <c r="B48" s="119">
        <v>249</v>
      </c>
      <c r="C48" s="120">
        <v>392.71666666666664</v>
      </c>
      <c r="D48" s="121">
        <v>148.51599999999999</v>
      </c>
      <c r="E48" s="119">
        <v>28925</v>
      </c>
      <c r="F48" s="120">
        <v>20326</v>
      </c>
      <c r="G48" s="120">
        <v>22992</v>
      </c>
      <c r="H48" s="122">
        <f t="shared" si="10"/>
        <v>88.404662491301323</v>
      </c>
      <c r="I48" s="123">
        <v>6.4880000000000004</v>
      </c>
      <c r="J48" s="124">
        <v>0.40799999999999997</v>
      </c>
      <c r="K48" s="122">
        <f t="shared" si="11"/>
        <v>6.8960000000000008</v>
      </c>
      <c r="L48" s="123">
        <v>1824.2861399999999</v>
      </c>
      <c r="M48" s="124">
        <v>12.750220000000001</v>
      </c>
      <c r="N48" s="124">
        <v>0.90469999999999995</v>
      </c>
      <c r="O48" s="122">
        <f t="shared" si="12"/>
        <v>1837.9410599999999</v>
      </c>
      <c r="P48" s="123">
        <v>2653.5697799999998</v>
      </c>
      <c r="Q48" s="122">
        <f t="shared" si="13"/>
        <v>69.262963192172023</v>
      </c>
    </row>
    <row r="49" spans="1:17" ht="25.5" customHeight="1" x14ac:dyDescent="0.3">
      <c r="A49" s="99" t="s">
        <v>29</v>
      </c>
      <c r="B49" s="114">
        <v>230</v>
      </c>
      <c r="C49" s="115">
        <v>328.93333333333334</v>
      </c>
      <c r="D49" s="126">
        <v>120.64</v>
      </c>
      <c r="E49" s="114">
        <v>26467</v>
      </c>
      <c r="F49" s="115">
        <v>14916</v>
      </c>
      <c r="G49" s="115">
        <v>18033</v>
      </c>
      <c r="H49" s="103">
        <f t="shared" si="10"/>
        <v>82.715022458825487</v>
      </c>
      <c r="I49" s="116">
        <v>0.254</v>
      </c>
      <c r="J49" s="117">
        <v>5.5E-2</v>
      </c>
      <c r="K49" s="103">
        <f t="shared" si="11"/>
        <v>0.309</v>
      </c>
      <c r="L49" s="116">
        <v>1338.44544</v>
      </c>
      <c r="M49" s="117">
        <v>0.24969</v>
      </c>
      <c r="N49" s="117">
        <v>9.6689999999999998E-2</v>
      </c>
      <c r="O49" s="103">
        <f t="shared" si="12"/>
        <v>1338.7918200000001</v>
      </c>
      <c r="P49" s="116">
        <v>2091.10023</v>
      </c>
      <c r="Q49" s="103">
        <f t="shared" si="13"/>
        <v>64.023321349833154</v>
      </c>
    </row>
    <row r="50" spans="1:17" ht="25.5" customHeight="1" x14ac:dyDescent="0.3">
      <c r="A50" s="92" t="s">
        <v>30</v>
      </c>
      <c r="B50" s="127">
        <v>216</v>
      </c>
      <c r="C50" s="128">
        <v>347.71666666666664</v>
      </c>
      <c r="D50" s="129">
        <v>111.38200000000001</v>
      </c>
      <c r="E50" s="127">
        <v>26117</v>
      </c>
      <c r="F50" s="128">
        <v>14563</v>
      </c>
      <c r="G50" s="128">
        <v>16707</v>
      </c>
      <c r="H50" s="109">
        <f t="shared" si="10"/>
        <v>87.167055725145147</v>
      </c>
      <c r="I50" s="130">
        <v>0.46200000000000002</v>
      </c>
      <c r="J50" s="131">
        <v>2E-3</v>
      </c>
      <c r="K50" s="109">
        <f t="shared" si="11"/>
        <v>0.46400000000000002</v>
      </c>
      <c r="L50" s="130">
        <v>1309.63563</v>
      </c>
      <c r="M50" s="131">
        <v>0.15941</v>
      </c>
      <c r="N50" s="131">
        <v>1.2800000000000001E-3</v>
      </c>
      <c r="O50" s="109">
        <f t="shared" si="12"/>
        <v>1309.7963199999999</v>
      </c>
      <c r="P50" s="130">
        <v>1928.2321300000001</v>
      </c>
      <c r="Q50" s="109">
        <f t="shared" si="13"/>
        <v>67.92731536944153</v>
      </c>
    </row>
    <row r="51" spans="1:17" ht="25.5" customHeight="1" x14ac:dyDescent="0.3">
      <c r="A51" s="99" t="s">
        <v>31</v>
      </c>
      <c r="B51" s="114">
        <v>223</v>
      </c>
      <c r="C51" s="115">
        <v>403.71666666666664</v>
      </c>
      <c r="D51" s="126">
        <v>114.065</v>
      </c>
      <c r="E51" s="114">
        <v>26507</v>
      </c>
      <c r="F51" s="115">
        <v>14563</v>
      </c>
      <c r="G51" s="115">
        <v>16911</v>
      </c>
      <c r="H51" s="103">
        <f t="shared" si="10"/>
        <v>86.115546094258178</v>
      </c>
      <c r="I51" s="116">
        <v>2.5000000000000001E-2</v>
      </c>
      <c r="J51" s="117">
        <v>0.14799999999999999</v>
      </c>
      <c r="K51" s="103">
        <f t="shared" si="11"/>
        <v>0.17299999999999999</v>
      </c>
      <c r="L51" s="116">
        <v>1310.6834100000001</v>
      </c>
      <c r="M51" s="117">
        <v>9.8499999999999994E-3</v>
      </c>
      <c r="N51" s="117">
        <v>0.1181</v>
      </c>
      <c r="O51" s="103">
        <f t="shared" si="12"/>
        <v>1310.8113599999999</v>
      </c>
      <c r="P51" s="116">
        <v>1942.8291200000001</v>
      </c>
      <c r="Q51" s="103">
        <f t="shared" si="13"/>
        <v>67.469204908767267</v>
      </c>
    </row>
    <row r="52" spans="1:17" ht="25.5" customHeight="1" x14ac:dyDescent="0.3">
      <c r="A52" s="92" t="s">
        <v>32</v>
      </c>
      <c r="B52" s="127">
        <v>210</v>
      </c>
      <c r="C52" s="128">
        <v>403.9</v>
      </c>
      <c r="D52" s="129">
        <v>112.541</v>
      </c>
      <c r="E52" s="127">
        <v>26243</v>
      </c>
      <c r="F52" s="128">
        <v>14555</v>
      </c>
      <c r="G52" s="128">
        <v>16728</v>
      </c>
      <c r="H52" s="109">
        <f t="shared" si="10"/>
        <v>87.009803921568633</v>
      </c>
      <c r="I52" s="130">
        <v>0.224</v>
      </c>
      <c r="J52" s="131">
        <v>0.2</v>
      </c>
      <c r="K52" s="109">
        <f t="shared" si="11"/>
        <v>0.42400000000000004</v>
      </c>
      <c r="L52" s="130">
        <v>1309.94451</v>
      </c>
      <c r="M52" s="131">
        <v>9.9290000000000003E-2</v>
      </c>
      <c r="N52" s="131">
        <v>8.9399999999999993E-2</v>
      </c>
      <c r="O52" s="109">
        <f t="shared" si="12"/>
        <v>1310.1332000000002</v>
      </c>
      <c r="P52" s="130">
        <v>1929.5294799999999</v>
      </c>
      <c r="Q52" s="109">
        <f t="shared" si="13"/>
        <v>67.899102531462759</v>
      </c>
    </row>
    <row r="53" spans="1:17" ht="25.5" customHeight="1" x14ac:dyDescent="0.3">
      <c r="A53" s="99" t="s">
        <v>33</v>
      </c>
      <c r="B53" s="132">
        <v>226</v>
      </c>
      <c r="C53" s="133">
        <v>426.71666666666664</v>
      </c>
      <c r="D53" s="134">
        <v>115.83</v>
      </c>
      <c r="E53" s="132">
        <v>29645</v>
      </c>
      <c r="F53" s="133">
        <v>16395</v>
      </c>
      <c r="G53" s="133">
        <v>17113</v>
      </c>
      <c r="H53" s="135">
        <f t="shared" si="10"/>
        <v>95.80435925904284</v>
      </c>
      <c r="I53" s="136">
        <v>2E-3</v>
      </c>
      <c r="J53" s="137">
        <v>0</v>
      </c>
      <c r="K53" s="135">
        <f t="shared" si="11"/>
        <v>2E-3</v>
      </c>
      <c r="L53" s="136">
        <v>1475.55846</v>
      </c>
      <c r="M53" s="137">
        <v>0.96047000000000005</v>
      </c>
      <c r="N53" s="137">
        <v>0</v>
      </c>
      <c r="O53" s="135">
        <f t="shared" si="12"/>
        <v>1476.51893</v>
      </c>
      <c r="P53" s="136">
        <v>1966.9737</v>
      </c>
      <c r="Q53" s="135">
        <f t="shared" si="13"/>
        <v>75.065514602457569</v>
      </c>
    </row>
    <row r="54" spans="1:17" ht="25.5" customHeight="1" x14ac:dyDescent="0.3">
      <c r="A54" s="138" t="s">
        <v>34</v>
      </c>
      <c r="B54" s="139">
        <f t="shared" ref="B54:G54" si="14">SUM(B42:B53)</f>
        <v>2788</v>
      </c>
      <c r="C54" s="139">
        <f t="shared" si="14"/>
        <v>4191.3166666666666</v>
      </c>
      <c r="D54" s="139">
        <f t="shared" si="14"/>
        <v>1568.5250000000001</v>
      </c>
      <c r="E54" s="139">
        <f t="shared" si="14"/>
        <v>328939</v>
      </c>
      <c r="F54" s="139">
        <f t="shared" si="14"/>
        <v>212180</v>
      </c>
      <c r="G54" s="139">
        <f t="shared" si="14"/>
        <v>239726</v>
      </c>
      <c r="H54" s="140">
        <f t="shared" si="10"/>
        <v>88.509381543929322</v>
      </c>
      <c r="I54" s="140">
        <f>SUM(I42:I53)</f>
        <v>25.897999999999996</v>
      </c>
      <c r="J54" s="140">
        <f>SUM(J42:J53)</f>
        <v>1.8394999999999997</v>
      </c>
      <c r="K54" s="140">
        <f t="shared" si="11"/>
        <v>27.737499999999997</v>
      </c>
      <c r="L54" s="140">
        <f>SUM(L42:L53)</f>
        <v>19060.00419</v>
      </c>
      <c r="M54" s="140">
        <f>SUM(M42:M53)</f>
        <v>70.5272559</v>
      </c>
      <c r="N54" s="140">
        <f>SUM(N42:N53)</f>
        <v>5.8098145400000005</v>
      </c>
      <c r="O54" s="140">
        <f t="shared" si="12"/>
        <v>19136.34126044</v>
      </c>
      <c r="P54" s="141">
        <f>SUM(P42:P53)</f>
        <v>27732.340953000003</v>
      </c>
      <c r="Q54" s="140">
        <f t="shared" si="13"/>
        <v>69.00369966196412</v>
      </c>
    </row>
    <row r="55" spans="1:17" ht="22.5" customHeight="1" x14ac:dyDescent="0.3">
      <c r="A55" s="42" t="s">
        <v>35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t="22.5" customHeight="1" x14ac:dyDescent="0.3">
      <c r="A56" s="44" t="s">
        <v>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</row>
    <row r="57" spans="1:17" ht="22.5" customHeight="1" x14ac:dyDescent="0.3">
      <c r="A57" s="44" t="s">
        <v>37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</row>
    <row r="58" spans="1:17" ht="47.25" customHeight="1" x14ac:dyDescent="0.3">
      <c r="A58" s="142">
        <v>2023</v>
      </c>
      <c r="B58" s="142"/>
      <c r="C58" s="143" t="s">
        <v>40</v>
      </c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4" t="s">
        <v>1</v>
      </c>
      <c r="P58" s="144"/>
      <c r="Q58" s="144"/>
    </row>
    <row r="59" spans="1:17" ht="28.9" customHeight="1" x14ac:dyDescent="0.3">
      <c r="A59" s="145" t="s">
        <v>2</v>
      </c>
      <c r="B59" s="145" t="s">
        <v>3</v>
      </c>
      <c r="C59" s="145"/>
      <c r="D59" s="145"/>
      <c r="E59" s="146" t="s">
        <v>4</v>
      </c>
      <c r="F59" s="146" t="s">
        <v>5</v>
      </c>
      <c r="G59" s="146" t="s">
        <v>6</v>
      </c>
      <c r="H59" s="146" t="s">
        <v>7</v>
      </c>
      <c r="I59" s="145" t="s">
        <v>8</v>
      </c>
      <c r="J59" s="145"/>
      <c r="K59" s="145"/>
      <c r="L59" s="145" t="s">
        <v>9</v>
      </c>
      <c r="M59" s="145"/>
      <c r="N59" s="145"/>
      <c r="O59" s="145"/>
      <c r="P59" s="146" t="s">
        <v>10</v>
      </c>
      <c r="Q59" s="146" t="s">
        <v>11</v>
      </c>
    </row>
    <row r="60" spans="1:17" ht="164.25" customHeight="1" x14ac:dyDescent="0.3">
      <c r="A60" s="145"/>
      <c r="B60" s="147" t="s">
        <v>12</v>
      </c>
      <c r="C60" s="147" t="s">
        <v>13</v>
      </c>
      <c r="D60" s="147" t="s">
        <v>14</v>
      </c>
      <c r="E60" s="148"/>
      <c r="F60" s="148"/>
      <c r="G60" s="148"/>
      <c r="H60" s="148"/>
      <c r="I60" s="147" t="s">
        <v>15</v>
      </c>
      <c r="J60" s="149" t="s">
        <v>16</v>
      </c>
      <c r="K60" s="147" t="s">
        <v>17</v>
      </c>
      <c r="L60" s="147" t="s">
        <v>18</v>
      </c>
      <c r="M60" s="147" t="s">
        <v>19</v>
      </c>
      <c r="N60" s="147" t="s">
        <v>20</v>
      </c>
      <c r="O60" s="147" t="s">
        <v>21</v>
      </c>
      <c r="P60" s="148"/>
      <c r="Q60" s="148"/>
    </row>
    <row r="61" spans="1:17" ht="24.75" customHeight="1" x14ac:dyDescent="0.3">
      <c r="A61" s="150" t="s">
        <v>22</v>
      </c>
      <c r="B61" s="151">
        <v>5</v>
      </c>
      <c r="C61" s="152">
        <v>68.166666666666671</v>
      </c>
      <c r="D61" s="153">
        <v>12.1</v>
      </c>
      <c r="E61" s="151">
        <v>1022</v>
      </c>
      <c r="F61" s="152">
        <v>2481</v>
      </c>
      <c r="G61" s="152">
        <v>2784</v>
      </c>
      <c r="H61" s="154">
        <f t="shared" ref="H61:H73" si="15">IFERROR(F61/G61*100," ")</f>
        <v>89.116379310344826</v>
      </c>
      <c r="I61" s="155">
        <v>0</v>
      </c>
      <c r="J61" s="156"/>
      <c r="K61" s="156">
        <f>IF(AND(ISBLANK(I61),ISBLANK(J61))=TRUE,"",I61+J61)</f>
        <v>0</v>
      </c>
      <c r="L61" s="155">
        <v>223</v>
      </c>
      <c r="M61" s="156">
        <v>0</v>
      </c>
      <c r="N61" s="156">
        <v>0</v>
      </c>
      <c r="O61" s="157">
        <f>IF(AND(ISBLANK(L61),ISBLANK(M61),ISBLANK(N61))=TRUE,"",L61+M61+N61)</f>
        <v>223</v>
      </c>
      <c r="P61" s="156">
        <v>317.68387200000001</v>
      </c>
      <c r="Q61" s="154">
        <f>IFERROR(O61/P61*100," ")</f>
        <v>70.195568505284399</v>
      </c>
    </row>
    <row r="62" spans="1:17" ht="24.75" customHeight="1" x14ac:dyDescent="0.3">
      <c r="A62" s="99" t="s">
        <v>23</v>
      </c>
      <c r="B62" s="114">
        <v>4</v>
      </c>
      <c r="C62" s="115">
        <v>14.283333333333333</v>
      </c>
      <c r="D62" s="126">
        <v>10</v>
      </c>
      <c r="E62" s="114">
        <v>741</v>
      </c>
      <c r="F62" s="115">
        <v>1891</v>
      </c>
      <c r="G62" s="115">
        <v>2114</v>
      </c>
      <c r="H62" s="158">
        <f t="shared" si="15"/>
        <v>89.451277199621572</v>
      </c>
      <c r="I62" s="116">
        <v>0.71699999999999997</v>
      </c>
      <c r="J62" s="117"/>
      <c r="K62" s="117">
        <f t="shared" ref="K62:K73" si="16">IF(AND(ISBLANK(I62),ISBLANK(J62))=TRUE,"",I62+J62)</f>
        <v>0.71699999999999997</v>
      </c>
      <c r="L62" s="116">
        <v>168</v>
      </c>
      <c r="M62" s="117">
        <v>2</v>
      </c>
      <c r="N62" s="117">
        <v>0</v>
      </c>
      <c r="O62" s="103">
        <f t="shared" ref="O62:O73" si="17">IF(AND(ISBLANK(L62),ISBLANK(M62),ISBLANK(N62))=TRUE,"",L62+M62+N62)</f>
        <v>170</v>
      </c>
      <c r="P62" s="117">
        <v>172</v>
      </c>
      <c r="Q62" s="158">
        <f t="shared" ref="Q62:Q73" si="18">IFERROR(O62/P62*100," ")</f>
        <v>98.837209302325576</v>
      </c>
    </row>
    <row r="63" spans="1:17" ht="24.75" customHeight="1" x14ac:dyDescent="0.3">
      <c r="A63" s="150" t="s">
        <v>24</v>
      </c>
      <c r="B63" s="159"/>
      <c r="C63" s="160"/>
      <c r="D63" s="161"/>
      <c r="E63" s="159"/>
      <c r="F63" s="160"/>
      <c r="G63" s="160"/>
      <c r="H63" s="162" t="str">
        <f t="shared" si="15"/>
        <v xml:space="preserve"> </v>
      </c>
      <c r="I63" s="163"/>
      <c r="J63" s="164"/>
      <c r="K63" s="164" t="str">
        <f t="shared" si="16"/>
        <v/>
      </c>
      <c r="L63" s="163"/>
      <c r="M63" s="164"/>
      <c r="N63" s="164"/>
      <c r="O63" s="165" t="str">
        <f t="shared" si="17"/>
        <v/>
      </c>
      <c r="P63" s="164"/>
      <c r="Q63" s="162" t="str">
        <f t="shared" si="18"/>
        <v xml:space="preserve"> </v>
      </c>
    </row>
    <row r="64" spans="1:17" ht="24.75" customHeight="1" x14ac:dyDescent="0.3">
      <c r="A64" s="99" t="s">
        <v>25</v>
      </c>
      <c r="B64" s="114"/>
      <c r="C64" s="115"/>
      <c r="D64" s="126"/>
      <c r="E64" s="114"/>
      <c r="F64" s="115"/>
      <c r="G64" s="115"/>
      <c r="H64" s="158" t="str">
        <f t="shared" si="15"/>
        <v xml:space="preserve"> </v>
      </c>
      <c r="I64" s="116"/>
      <c r="J64" s="117"/>
      <c r="K64" s="117" t="str">
        <f t="shared" si="16"/>
        <v/>
      </c>
      <c r="L64" s="116"/>
      <c r="M64" s="117"/>
      <c r="N64" s="117"/>
      <c r="O64" s="103" t="str">
        <f t="shared" si="17"/>
        <v/>
      </c>
      <c r="P64" s="117"/>
      <c r="Q64" s="158" t="str">
        <f t="shared" si="18"/>
        <v xml:space="preserve"> </v>
      </c>
    </row>
    <row r="65" spans="1:17" ht="24.75" customHeight="1" x14ac:dyDescent="0.3">
      <c r="A65" s="150" t="s">
        <v>26</v>
      </c>
      <c r="B65" s="159">
        <v>2</v>
      </c>
      <c r="C65" s="160">
        <v>77.349999999999994</v>
      </c>
      <c r="D65" s="161">
        <v>6.96</v>
      </c>
      <c r="E65" s="159">
        <v>462</v>
      </c>
      <c r="F65" s="160">
        <v>1608</v>
      </c>
      <c r="G65" s="160">
        <v>1608</v>
      </c>
      <c r="H65" s="162">
        <f t="shared" si="15"/>
        <v>100</v>
      </c>
      <c r="I65" s="163">
        <v>0</v>
      </c>
      <c r="J65" s="164"/>
      <c r="K65" s="164">
        <f t="shared" si="16"/>
        <v>0</v>
      </c>
      <c r="L65" s="163">
        <v>144.69839999999999</v>
      </c>
      <c r="M65" s="164">
        <v>0</v>
      </c>
      <c r="N65" s="164">
        <v>0</v>
      </c>
      <c r="O65" s="165">
        <f t="shared" si="17"/>
        <v>144.69839999999999</v>
      </c>
      <c r="P65" s="164">
        <v>185.97290000000001</v>
      </c>
      <c r="Q65" s="162">
        <f t="shared" si="18"/>
        <v>77.806174985710271</v>
      </c>
    </row>
    <row r="66" spans="1:17" ht="24.75" customHeight="1" x14ac:dyDescent="0.3">
      <c r="A66" s="99" t="s">
        <v>27</v>
      </c>
      <c r="B66" s="114"/>
      <c r="C66" s="115"/>
      <c r="D66" s="126"/>
      <c r="E66" s="114"/>
      <c r="F66" s="115"/>
      <c r="G66" s="115"/>
      <c r="H66" s="158" t="str">
        <f t="shared" si="15"/>
        <v xml:space="preserve"> </v>
      </c>
      <c r="I66" s="116"/>
      <c r="J66" s="117"/>
      <c r="K66" s="117" t="str">
        <f t="shared" si="16"/>
        <v/>
      </c>
      <c r="L66" s="116"/>
      <c r="M66" s="117"/>
      <c r="N66" s="117"/>
      <c r="O66" s="103" t="str">
        <f t="shared" si="17"/>
        <v/>
      </c>
      <c r="P66" s="117"/>
      <c r="Q66" s="158" t="str">
        <f t="shared" si="18"/>
        <v xml:space="preserve"> </v>
      </c>
    </row>
    <row r="67" spans="1:17" ht="24.75" customHeight="1" x14ac:dyDescent="0.3">
      <c r="A67" s="150" t="s">
        <v>28</v>
      </c>
      <c r="B67" s="159"/>
      <c r="C67" s="160"/>
      <c r="D67" s="161"/>
      <c r="E67" s="159"/>
      <c r="F67" s="160"/>
      <c r="G67" s="160"/>
      <c r="H67" s="162" t="str">
        <f t="shared" si="15"/>
        <v xml:space="preserve"> </v>
      </c>
      <c r="I67" s="163"/>
      <c r="J67" s="164"/>
      <c r="K67" s="164" t="str">
        <f t="shared" si="16"/>
        <v/>
      </c>
      <c r="L67" s="163"/>
      <c r="M67" s="164"/>
      <c r="N67" s="164"/>
      <c r="O67" s="165" t="str">
        <f t="shared" si="17"/>
        <v/>
      </c>
      <c r="P67" s="164"/>
      <c r="Q67" s="162" t="str">
        <f t="shared" si="18"/>
        <v xml:space="preserve"> </v>
      </c>
    </row>
    <row r="68" spans="1:17" ht="24.75" customHeight="1" x14ac:dyDescent="0.3">
      <c r="A68" s="99" t="s">
        <v>29</v>
      </c>
      <c r="B68" s="114"/>
      <c r="C68" s="115"/>
      <c r="D68" s="126"/>
      <c r="E68" s="114"/>
      <c r="F68" s="115"/>
      <c r="G68" s="115"/>
      <c r="H68" s="158" t="str">
        <f t="shared" si="15"/>
        <v xml:space="preserve"> </v>
      </c>
      <c r="I68" s="116"/>
      <c r="J68" s="117"/>
      <c r="K68" s="117" t="str">
        <f t="shared" si="16"/>
        <v/>
      </c>
      <c r="L68" s="116"/>
      <c r="M68" s="117"/>
      <c r="N68" s="117"/>
      <c r="O68" s="103" t="str">
        <f t="shared" si="17"/>
        <v/>
      </c>
      <c r="P68" s="117"/>
      <c r="Q68" s="158" t="str">
        <f t="shared" si="18"/>
        <v xml:space="preserve"> </v>
      </c>
    </row>
    <row r="69" spans="1:17" ht="24.75" customHeight="1" x14ac:dyDescent="0.3">
      <c r="A69" s="150" t="s">
        <v>30</v>
      </c>
      <c r="B69" s="159"/>
      <c r="C69" s="160"/>
      <c r="D69" s="161"/>
      <c r="E69" s="159"/>
      <c r="F69" s="160"/>
      <c r="G69" s="160"/>
      <c r="H69" s="162" t="str">
        <f t="shared" si="15"/>
        <v xml:space="preserve"> </v>
      </c>
      <c r="I69" s="163"/>
      <c r="J69" s="164"/>
      <c r="K69" s="164" t="str">
        <f t="shared" si="16"/>
        <v/>
      </c>
      <c r="L69" s="163"/>
      <c r="M69" s="164"/>
      <c r="N69" s="164"/>
      <c r="O69" s="165" t="str">
        <f t="shared" si="17"/>
        <v/>
      </c>
      <c r="P69" s="164"/>
      <c r="Q69" s="162" t="str">
        <f t="shared" si="18"/>
        <v xml:space="preserve"> </v>
      </c>
    </row>
    <row r="70" spans="1:17" ht="24.75" customHeight="1" x14ac:dyDescent="0.3">
      <c r="A70" s="99" t="s">
        <v>31</v>
      </c>
      <c r="B70" s="114"/>
      <c r="C70" s="115"/>
      <c r="D70" s="126"/>
      <c r="E70" s="114"/>
      <c r="F70" s="115"/>
      <c r="G70" s="115"/>
      <c r="H70" s="158" t="str">
        <f t="shared" si="15"/>
        <v xml:space="preserve"> </v>
      </c>
      <c r="I70" s="116"/>
      <c r="J70" s="117"/>
      <c r="K70" s="117" t="str">
        <f t="shared" si="16"/>
        <v/>
      </c>
      <c r="L70" s="116"/>
      <c r="M70" s="117"/>
      <c r="N70" s="117"/>
      <c r="O70" s="103" t="str">
        <f t="shared" si="17"/>
        <v/>
      </c>
      <c r="P70" s="117"/>
      <c r="Q70" s="158" t="str">
        <f t="shared" si="18"/>
        <v xml:space="preserve"> </v>
      </c>
    </row>
    <row r="71" spans="1:17" ht="24.75" customHeight="1" x14ac:dyDescent="0.3">
      <c r="A71" s="150" t="s">
        <v>32</v>
      </c>
      <c r="B71" s="159"/>
      <c r="C71" s="160"/>
      <c r="D71" s="161"/>
      <c r="E71" s="159"/>
      <c r="F71" s="160"/>
      <c r="G71" s="160"/>
      <c r="H71" s="162" t="str">
        <f t="shared" si="15"/>
        <v xml:space="preserve"> </v>
      </c>
      <c r="I71" s="163"/>
      <c r="J71" s="164"/>
      <c r="K71" s="164" t="str">
        <f t="shared" si="16"/>
        <v/>
      </c>
      <c r="L71" s="163"/>
      <c r="M71" s="164"/>
      <c r="N71" s="164"/>
      <c r="O71" s="165" t="str">
        <f t="shared" si="17"/>
        <v/>
      </c>
      <c r="P71" s="164"/>
      <c r="Q71" s="162" t="str">
        <f t="shared" si="18"/>
        <v xml:space="preserve"> </v>
      </c>
    </row>
    <row r="72" spans="1:17" ht="24.75" customHeight="1" x14ac:dyDescent="0.3">
      <c r="A72" s="99" t="s">
        <v>33</v>
      </c>
      <c r="B72" s="132"/>
      <c r="C72" s="133"/>
      <c r="D72" s="134"/>
      <c r="E72" s="132"/>
      <c r="F72" s="133"/>
      <c r="G72" s="133"/>
      <c r="H72" s="135" t="str">
        <f t="shared" si="15"/>
        <v xml:space="preserve"> </v>
      </c>
      <c r="I72" s="136"/>
      <c r="J72" s="137"/>
      <c r="K72" s="137" t="str">
        <f t="shared" si="16"/>
        <v/>
      </c>
      <c r="L72" s="136"/>
      <c r="M72" s="137"/>
      <c r="N72" s="137"/>
      <c r="O72" s="135" t="str">
        <f t="shared" si="17"/>
        <v/>
      </c>
      <c r="P72" s="137"/>
      <c r="Q72" s="135" t="str">
        <f t="shared" si="18"/>
        <v xml:space="preserve"> </v>
      </c>
    </row>
    <row r="73" spans="1:17" ht="24.75" customHeight="1" x14ac:dyDescent="0.3">
      <c r="A73" s="166" t="s">
        <v>34</v>
      </c>
      <c r="B73" s="167">
        <f t="shared" ref="B73:G73" si="19">SUM(B61:B72)</f>
        <v>11</v>
      </c>
      <c r="C73" s="167">
        <f t="shared" si="19"/>
        <v>159.80000000000001</v>
      </c>
      <c r="D73" s="167">
        <f t="shared" si="19"/>
        <v>29.060000000000002</v>
      </c>
      <c r="E73" s="167">
        <f t="shared" si="19"/>
        <v>2225</v>
      </c>
      <c r="F73" s="167">
        <f t="shared" si="19"/>
        <v>5980</v>
      </c>
      <c r="G73" s="167">
        <f t="shared" si="19"/>
        <v>6506</v>
      </c>
      <c r="H73" s="168">
        <f t="shared" si="15"/>
        <v>91.915155241315702</v>
      </c>
      <c r="I73" s="169">
        <f>SUM(I61:I72)</f>
        <v>0.71699999999999997</v>
      </c>
      <c r="J73" s="169">
        <f>SUM(J61:J72)</f>
        <v>0</v>
      </c>
      <c r="K73" s="169">
        <f t="shared" si="16"/>
        <v>0.71699999999999997</v>
      </c>
      <c r="L73" s="169">
        <f>SUM(L61:L72)</f>
        <v>535.69839999999999</v>
      </c>
      <c r="M73" s="169">
        <f>SUM(M61:M72)</f>
        <v>2</v>
      </c>
      <c r="N73" s="169">
        <f>SUM(N61:N72)</f>
        <v>0</v>
      </c>
      <c r="O73" s="169">
        <f t="shared" si="17"/>
        <v>537.69839999999999</v>
      </c>
      <c r="P73" s="169">
        <f>SUM(P61:P72)</f>
        <v>675.65677200000005</v>
      </c>
      <c r="Q73" s="168">
        <f t="shared" si="18"/>
        <v>79.581589689150618</v>
      </c>
    </row>
    <row r="74" spans="1:17" x14ac:dyDescent="0.3">
      <c r="A74" s="42" t="s">
        <v>35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x14ac:dyDescent="0.3">
      <c r="A75" s="44" t="s">
        <v>36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</row>
    <row r="76" spans="1:17" x14ac:dyDescent="0.3">
      <c r="A76" s="44" t="s">
        <v>37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</row>
    <row r="79" spans="1:17" x14ac:dyDescent="0.3">
      <c r="H79" s="170"/>
      <c r="Q79" s="170"/>
    </row>
    <row r="81" spans="8:17" x14ac:dyDescent="0.3">
      <c r="H81" s="170"/>
      <c r="Q81" s="170"/>
    </row>
    <row r="83" spans="8:17" x14ac:dyDescent="0.3">
      <c r="H83" s="170"/>
      <c r="Q83" s="170"/>
    </row>
    <row r="85" spans="8:17" x14ac:dyDescent="0.3">
      <c r="H85" s="170"/>
      <c r="Q85" s="170"/>
    </row>
    <row r="87" spans="8:17" x14ac:dyDescent="0.3">
      <c r="H87" s="170"/>
      <c r="Q87" s="170"/>
    </row>
    <row r="89" spans="8:17" x14ac:dyDescent="0.3">
      <c r="H89" s="170"/>
      <c r="Q89" s="170"/>
    </row>
    <row r="91" spans="8:17" x14ac:dyDescent="0.3">
      <c r="H91" s="170"/>
      <c r="Q91" s="170"/>
    </row>
    <row r="93" spans="8:17" x14ac:dyDescent="0.3">
      <c r="H93" s="170"/>
      <c r="Q93" s="170"/>
    </row>
    <row r="95" spans="8:17" x14ac:dyDescent="0.3">
      <c r="H95" s="170"/>
      <c r="Q95" s="170"/>
    </row>
    <row r="96" spans="8:17" x14ac:dyDescent="0.3">
      <c r="H96" s="170"/>
      <c r="Q96" s="170"/>
    </row>
    <row r="97" spans="8:17" x14ac:dyDescent="0.3">
      <c r="H97" s="170"/>
      <c r="Q97" s="170"/>
    </row>
    <row r="98" spans="8:17" x14ac:dyDescent="0.3">
      <c r="H98" s="170"/>
      <c r="Q98" s="170"/>
    </row>
    <row r="99" spans="8:17" x14ac:dyDescent="0.3">
      <c r="H99" s="170"/>
      <c r="Q99" s="170"/>
    </row>
    <row r="100" spans="8:17" x14ac:dyDescent="0.3">
      <c r="H100" s="170"/>
      <c r="Q100" s="170"/>
    </row>
    <row r="101" spans="8:17" x14ac:dyDescent="0.3">
      <c r="H101" s="170"/>
      <c r="Q101" s="170"/>
    </row>
    <row r="121" spans="8:17" x14ac:dyDescent="0.3">
      <c r="H121" s="170"/>
      <c r="Q121" s="170"/>
    </row>
    <row r="124" spans="8:17" x14ac:dyDescent="0.3">
      <c r="H124" s="170"/>
      <c r="Q124" s="170"/>
    </row>
    <row r="126" spans="8:17" x14ac:dyDescent="0.3">
      <c r="H126" s="170"/>
      <c r="Q126" s="170"/>
    </row>
    <row r="128" spans="8:17" x14ac:dyDescent="0.3">
      <c r="H128" s="170"/>
      <c r="Q128" s="170"/>
    </row>
    <row r="130" spans="8:17" x14ac:dyDescent="0.3">
      <c r="H130" s="170"/>
      <c r="Q130" s="170"/>
    </row>
    <row r="132" spans="8:17" x14ac:dyDescent="0.3">
      <c r="H132" s="170"/>
      <c r="Q132" s="170"/>
    </row>
    <row r="134" spans="8:17" x14ac:dyDescent="0.3">
      <c r="H134" s="170"/>
      <c r="Q134" s="170"/>
    </row>
    <row r="136" spans="8:17" x14ac:dyDescent="0.3">
      <c r="H136" s="170"/>
      <c r="Q136" s="170"/>
    </row>
    <row r="138" spans="8:17" x14ac:dyDescent="0.3">
      <c r="H138" s="170"/>
      <c r="Q138" s="170"/>
    </row>
    <row r="140" spans="8:17" x14ac:dyDescent="0.3">
      <c r="H140" s="170"/>
      <c r="Q140" s="170"/>
    </row>
    <row r="141" spans="8:17" x14ac:dyDescent="0.3">
      <c r="Q141" s="170"/>
    </row>
    <row r="142" spans="8:17" x14ac:dyDescent="0.3">
      <c r="H142" s="170"/>
      <c r="Q142" s="170"/>
    </row>
    <row r="143" spans="8:17" x14ac:dyDescent="0.3">
      <c r="H143" s="170"/>
      <c r="Q143" s="170"/>
    </row>
    <row r="144" spans="8:17" x14ac:dyDescent="0.3">
      <c r="H144" s="170"/>
      <c r="Q144" s="170"/>
    </row>
    <row r="145" spans="8:17" x14ac:dyDescent="0.3">
      <c r="H145" s="170"/>
      <c r="Q145" s="170"/>
    </row>
    <row r="146" spans="8:17" x14ac:dyDescent="0.3">
      <c r="H146" s="170"/>
      <c r="Q146" s="170"/>
    </row>
    <row r="169" spans="8:17" x14ac:dyDescent="0.3">
      <c r="H169" s="170"/>
      <c r="Q169" s="170"/>
    </row>
    <row r="172" spans="8:17" x14ac:dyDescent="0.3">
      <c r="H172" s="170"/>
      <c r="Q172" s="170"/>
    </row>
    <row r="174" spans="8:17" x14ac:dyDescent="0.3">
      <c r="H174" s="170"/>
      <c r="Q174" s="170"/>
    </row>
    <row r="176" spans="8:17" x14ac:dyDescent="0.3">
      <c r="H176" s="170"/>
      <c r="Q176" s="170"/>
    </row>
    <row r="178" spans="8:17" x14ac:dyDescent="0.3">
      <c r="H178" s="170"/>
      <c r="Q178" s="170"/>
    </row>
    <row r="180" spans="8:17" x14ac:dyDescent="0.3">
      <c r="H180" s="170"/>
      <c r="Q180" s="170"/>
    </row>
    <row r="182" spans="8:17" x14ac:dyDescent="0.3">
      <c r="H182" s="170"/>
      <c r="Q182" s="170"/>
    </row>
    <row r="184" spans="8:17" x14ac:dyDescent="0.3">
      <c r="H184" s="170"/>
      <c r="Q184" s="170"/>
    </row>
    <row r="186" spans="8:17" x14ac:dyDescent="0.3">
      <c r="H186" s="170"/>
      <c r="Q186" s="170"/>
    </row>
    <row r="188" spans="8:17" x14ac:dyDescent="0.3">
      <c r="H188" s="170"/>
      <c r="Q188" s="170"/>
    </row>
    <row r="190" spans="8:17" x14ac:dyDescent="0.3">
      <c r="H190" s="170"/>
      <c r="Q190" s="170"/>
    </row>
    <row r="192" spans="8:17" x14ac:dyDescent="0.3">
      <c r="H192" s="170"/>
      <c r="Q192" s="170"/>
    </row>
    <row r="194" spans="8:17" x14ac:dyDescent="0.3">
      <c r="H194" s="170"/>
      <c r="Q194" s="170"/>
    </row>
    <row r="217" spans="8:17" x14ac:dyDescent="0.3">
      <c r="H217" s="170"/>
      <c r="Q217" s="170"/>
    </row>
    <row r="219" spans="8:17" x14ac:dyDescent="0.3">
      <c r="H219" s="170"/>
      <c r="Q219" s="170"/>
    </row>
    <row r="220" spans="8:17" x14ac:dyDescent="0.3">
      <c r="H220" s="170"/>
      <c r="Q220" s="170"/>
    </row>
    <row r="221" spans="8:17" x14ac:dyDescent="0.3">
      <c r="H221" s="170"/>
      <c r="Q221" s="170"/>
    </row>
    <row r="222" spans="8:17" x14ac:dyDescent="0.3">
      <c r="H222" s="170"/>
      <c r="Q222" s="170"/>
    </row>
    <row r="223" spans="8:17" x14ac:dyDescent="0.3">
      <c r="H223" s="170"/>
      <c r="Q223" s="170"/>
    </row>
    <row r="224" spans="8:17" x14ac:dyDescent="0.3">
      <c r="H224" s="170"/>
      <c r="Q224" s="170"/>
    </row>
    <row r="225" spans="8:17" x14ac:dyDescent="0.3">
      <c r="H225" s="170"/>
      <c r="Q225" s="170"/>
    </row>
    <row r="226" spans="8:17" x14ac:dyDescent="0.3">
      <c r="H226" s="170"/>
      <c r="Q226" s="170"/>
    </row>
    <row r="227" spans="8:17" x14ac:dyDescent="0.3">
      <c r="H227" s="170"/>
      <c r="Q227" s="170"/>
    </row>
    <row r="228" spans="8:17" x14ac:dyDescent="0.3">
      <c r="H228" s="170"/>
      <c r="Q228" s="170"/>
    </row>
    <row r="229" spans="8:17" x14ac:dyDescent="0.3">
      <c r="H229" s="170"/>
      <c r="Q229" s="170"/>
    </row>
    <row r="230" spans="8:17" x14ac:dyDescent="0.3">
      <c r="H230" s="170"/>
      <c r="Q230" s="170"/>
    </row>
    <row r="231" spans="8:17" x14ac:dyDescent="0.3">
      <c r="H231" s="170"/>
      <c r="Q231" s="170"/>
    </row>
    <row r="232" spans="8:17" x14ac:dyDescent="0.3">
      <c r="H232" s="170"/>
      <c r="Q232" s="170"/>
    </row>
    <row r="233" spans="8:17" x14ac:dyDescent="0.3">
      <c r="H233" s="170"/>
      <c r="Q233" s="170"/>
    </row>
    <row r="234" spans="8:17" x14ac:dyDescent="0.3">
      <c r="H234" s="170"/>
      <c r="Q234" s="170"/>
    </row>
    <row r="235" spans="8:17" x14ac:dyDescent="0.3">
      <c r="H235" s="170"/>
      <c r="Q235" s="170"/>
    </row>
    <row r="236" spans="8:17" x14ac:dyDescent="0.3">
      <c r="H236" s="170"/>
      <c r="Q236" s="170"/>
    </row>
    <row r="237" spans="8:17" x14ac:dyDescent="0.3">
      <c r="H237" s="170"/>
      <c r="Q237" s="170"/>
    </row>
    <row r="238" spans="8:17" x14ac:dyDescent="0.3">
      <c r="H238" s="170"/>
      <c r="Q238" s="170"/>
    </row>
    <row r="239" spans="8:17" x14ac:dyDescent="0.3">
      <c r="H239" s="170"/>
      <c r="Q239" s="170"/>
    </row>
    <row r="240" spans="8:17" x14ac:dyDescent="0.3">
      <c r="H240" s="170"/>
      <c r="Q240" s="170"/>
    </row>
    <row r="241" spans="8:17" x14ac:dyDescent="0.3">
      <c r="H241" s="170"/>
      <c r="Q241" s="170"/>
    </row>
    <row r="242" spans="8:17" x14ac:dyDescent="0.3">
      <c r="H242" s="170"/>
      <c r="Q242" s="170"/>
    </row>
    <row r="265" spans="8:17" x14ac:dyDescent="0.3">
      <c r="H265" s="170"/>
      <c r="Q265" s="170"/>
    </row>
    <row r="268" spans="8:17" x14ac:dyDescent="0.3">
      <c r="H268" s="170"/>
      <c r="Q268" s="170"/>
    </row>
    <row r="270" spans="8:17" x14ac:dyDescent="0.3">
      <c r="H270" s="170"/>
      <c r="Q270" s="170"/>
    </row>
    <row r="271" spans="8:17" x14ac:dyDescent="0.3">
      <c r="H271" s="170"/>
    </row>
    <row r="272" spans="8:17" x14ac:dyDescent="0.3">
      <c r="H272" s="170"/>
      <c r="Q272" s="170"/>
    </row>
    <row r="274" spans="8:17" x14ac:dyDescent="0.3">
      <c r="H274" s="170"/>
      <c r="Q274" s="170"/>
    </row>
    <row r="276" spans="8:17" x14ac:dyDescent="0.3">
      <c r="H276" s="170"/>
      <c r="Q276" s="170"/>
    </row>
    <row r="278" spans="8:17" x14ac:dyDescent="0.3">
      <c r="H278" s="170"/>
      <c r="Q278" s="170"/>
    </row>
    <row r="280" spans="8:17" x14ac:dyDescent="0.3">
      <c r="H280" s="170"/>
      <c r="Q280" s="170"/>
    </row>
    <row r="282" spans="8:17" x14ac:dyDescent="0.3">
      <c r="H282" s="170"/>
      <c r="Q282" s="170"/>
    </row>
    <row r="284" spans="8:17" x14ac:dyDescent="0.3">
      <c r="H284" s="170"/>
      <c r="Q284" s="170"/>
    </row>
    <row r="285" spans="8:17" x14ac:dyDescent="0.3">
      <c r="H285" s="170"/>
      <c r="Q285" s="170"/>
    </row>
    <row r="286" spans="8:17" x14ac:dyDescent="0.3">
      <c r="H286" s="170"/>
      <c r="Q286" s="170"/>
    </row>
    <row r="287" spans="8:17" x14ac:dyDescent="0.3">
      <c r="H287" s="170"/>
      <c r="Q287" s="170"/>
    </row>
    <row r="288" spans="8:17" x14ac:dyDescent="0.3">
      <c r="H288" s="170"/>
      <c r="Q288" s="170"/>
    </row>
    <row r="289" spans="8:17" x14ac:dyDescent="0.3">
      <c r="H289" s="170"/>
      <c r="Q289" s="170"/>
    </row>
    <row r="290" spans="8:17" x14ac:dyDescent="0.3">
      <c r="H290" s="170"/>
      <c r="Q290" s="170"/>
    </row>
    <row r="292" spans="8:17" x14ac:dyDescent="0.3">
      <c r="H292" s="170"/>
    </row>
    <row r="311" spans="8:17" x14ac:dyDescent="0.3">
      <c r="H311" s="170"/>
      <c r="Q311" s="170"/>
    </row>
    <row r="314" spans="8:17" x14ac:dyDescent="0.3">
      <c r="H314" s="170"/>
      <c r="Q314" s="170"/>
    </row>
    <row r="316" spans="8:17" x14ac:dyDescent="0.3">
      <c r="H316" s="170"/>
      <c r="Q316" s="170"/>
    </row>
    <row r="318" spans="8:17" x14ac:dyDescent="0.3">
      <c r="H318" s="170"/>
      <c r="Q318" s="170"/>
    </row>
    <row r="320" spans="8:17" x14ac:dyDescent="0.3">
      <c r="H320" s="170"/>
      <c r="Q320" s="170"/>
    </row>
    <row r="322" spans="8:17" x14ac:dyDescent="0.3">
      <c r="H322" s="170"/>
      <c r="Q322" s="170"/>
    </row>
    <row r="324" spans="8:17" x14ac:dyDescent="0.3">
      <c r="H324" s="170"/>
      <c r="Q324" s="170"/>
    </row>
    <row r="326" spans="8:17" x14ac:dyDescent="0.3">
      <c r="H326" s="170"/>
      <c r="Q326" s="170"/>
    </row>
    <row r="328" spans="8:17" x14ac:dyDescent="0.3">
      <c r="H328" s="170"/>
      <c r="Q328" s="170"/>
    </row>
    <row r="330" spans="8:17" x14ac:dyDescent="0.3">
      <c r="H330" s="170"/>
      <c r="Q330" s="170"/>
    </row>
    <row r="332" spans="8:17" x14ac:dyDescent="0.3">
      <c r="H332" s="170"/>
      <c r="Q332" s="170"/>
    </row>
    <row r="334" spans="8:17" x14ac:dyDescent="0.3">
      <c r="H334" s="170"/>
      <c r="Q334" s="170"/>
    </row>
    <row r="336" spans="8:17" x14ac:dyDescent="0.3">
      <c r="H336" s="170"/>
      <c r="Q336" s="170"/>
    </row>
    <row r="362" spans="8:17" x14ac:dyDescent="0.3">
      <c r="Q362" s="170"/>
    </row>
    <row r="364" spans="8:17" x14ac:dyDescent="0.3">
      <c r="H364" s="170"/>
      <c r="Q364" s="170"/>
    </row>
    <row r="366" spans="8:17" x14ac:dyDescent="0.3">
      <c r="H366" s="170"/>
    </row>
    <row r="368" spans="8:17" x14ac:dyDescent="0.3">
      <c r="H368" s="170"/>
      <c r="Q368" s="170"/>
    </row>
    <row r="396" spans="8:17" x14ac:dyDescent="0.3">
      <c r="H396" s="170"/>
    </row>
    <row r="398" spans="8:17" x14ac:dyDescent="0.3">
      <c r="Q398" s="170"/>
    </row>
    <row r="399" spans="8:17" x14ac:dyDescent="0.3">
      <c r="Q399" s="170"/>
    </row>
    <row r="400" spans="8:17" x14ac:dyDescent="0.3">
      <c r="Q400" s="170"/>
    </row>
    <row r="401" spans="8:17" x14ac:dyDescent="0.3">
      <c r="Q401" s="170"/>
    </row>
    <row r="402" spans="8:17" x14ac:dyDescent="0.3">
      <c r="H402" s="170"/>
      <c r="Q402" s="170"/>
    </row>
    <row r="404" spans="8:17" x14ac:dyDescent="0.3">
      <c r="H404" s="170"/>
      <c r="Q404" s="170"/>
    </row>
    <row r="407" spans="8:17" x14ac:dyDescent="0.3">
      <c r="Q407" s="170"/>
    </row>
    <row r="431" spans="8:17" x14ac:dyDescent="0.3">
      <c r="Q431" s="170"/>
    </row>
    <row r="432" spans="8:17" x14ac:dyDescent="0.3">
      <c r="H432" s="170"/>
      <c r="Q432" s="170"/>
    </row>
    <row r="433" spans="8:17" x14ac:dyDescent="0.3">
      <c r="H433" s="170"/>
      <c r="Q433" s="170"/>
    </row>
    <row r="434" spans="8:17" x14ac:dyDescent="0.3">
      <c r="H434" s="170"/>
      <c r="Q434" s="170"/>
    </row>
    <row r="435" spans="8:17" x14ac:dyDescent="0.3">
      <c r="H435" s="170"/>
      <c r="Q435" s="170"/>
    </row>
    <row r="436" spans="8:17" x14ac:dyDescent="0.3">
      <c r="H436" s="170"/>
      <c r="Q436" s="170"/>
    </row>
    <row r="437" spans="8:17" x14ac:dyDescent="0.3">
      <c r="H437" s="170"/>
      <c r="Q437" s="170"/>
    </row>
    <row r="439" spans="8:17" x14ac:dyDescent="0.3">
      <c r="H439" s="170"/>
      <c r="Q439" s="170"/>
    </row>
    <row r="493" spans="13:13" x14ac:dyDescent="0.3">
      <c r="M493" s="171"/>
    </row>
    <row r="494" spans="13:13" x14ac:dyDescent="0.3">
      <c r="M494" s="4" t="s">
        <v>41</v>
      </c>
    </row>
  </sheetData>
  <mergeCells count="64">
    <mergeCell ref="L59:O59"/>
    <mergeCell ref="P59:P60"/>
    <mergeCell ref="Q59:Q60"/>
    <mergeCell ref="A74:Q74"/>
    <mergeCell ref="A75:Q75"/>
    <mergeCell ref="A76:Q76"/>
    <mergeCell ref="A58:B58"/>
    <mergeCell ref="C58:N58"/>
    <mergeCell ref="O58:Q58"/>
    <mergeCell ref="A59:A60"/>
    <mergeCell ref="B59:D59"/>
    <mergeCell ref="E59:E60"/>
    <mergeCell ref="F59:F60"/>
    <mergeCell ref="G59:G60"/>
    <mergeCell ref="H59:H60"/>
    <mergeCell ref="I59:K59"/>
    <mergeCell ref="L40:O40"/>
    <mergeCell ref="P40:P41"/>
    <mergeCell ref="Q40:Q41"/>
    <mergeCell ref="A55:Q55"/>
    <mergeCell ref="A56:Q56"/>
    <mergeCell ref="A57:Q57"/>
    <mergeCell ref="A39:B39"/>
    <mergeCell ref="C39:N39"/>
    <mergeCell ref="O39:Q39"/>
    <mergeCell ref="A40:A41"/>
    <mergeCell ref="B40:D40"/>
    <mergeCell ref="E40:E41"/>
    <mergeCell ref="F40:F41"/>
    <mergeCell ref="G40:G41"/>
    <mergeCell ref="H40:H41"/>
    <mergeCell ref="I40:K40"/>
    <mergeCell ref="L21:O21"/>
    <mergeCell ref="P21:P22"/>
    <mergeCell ref="Q21:Q22"/>
    <mergeCell ref="A36:Q36"/>
    <mergeCell ref="A37:Q37"/>
    <mergeCell ref="A38:Q38"/>
    <mergeCell ref="A20:B20"/>
    <mergeCell ref="C20:N20"/>
    <mergeCell ref="O20:Q20"/>
    <mergeCell ref="A21:A22"/>
    <mergeCell ref="B21:D21"/>
    <mergeCell ref="E21:E22"/>
    <mergeCell ref="F21:F22"/>
    <mergeCell ref="G21:G22"/>
    <mergeCell ref="H21:H22"/>
    <mergeCell ref="I21:K21"/>
    <mergeCell ref="L2:O2"/>
    <mergeCell ref="P2:P3"/>
    <mergeCell ref="Q2:Q3"/>
    <mergeCell ref="A17:Q17"/>
    <mergeCell ref="A18:Q18"/>
    <mergeCell ref="A19:Q19"/>
    <mergeCell ref="A1:B1"/>
    <mergeCell ref="C1:N1"/>
    <mergeCell ref="O1:Q1"/>
    <mergeCell ref="A2:A3"/>
    <mergeCell ref="B2:D2"/>
    <mergeCell ref="E2:E3"/>
    <mergeCell ref="F2:F3"/>
    <mergeCell ref="G2:G3"/>
    <mergeCell ref="H2:H3"/>
    <mergeCell ref="I2:K2"/>
  </mergeCells>
  <printOptions gridLines="1"/>
  <pageMargins left="0.7" right="0.7" top="0.75" bottom="0.5" header="0.3" footer="0.3"/>
  <pageSetup scale="66" firstPageNumber="76" orientation="landscape" useFirstPageNumber="1" r:id="rId1"/>
  <headerFooter alignWithMargins="0"/>
  <rowBreaks count="3" manualBreakCount="3">
    <brk id="19" max="16" man="1"/>
    <brk id="38" max="16" man="1"/>
    <brk id="57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Monthly_Template</vt:lpstr>
      <vt:lpstr>Sheet1</vt:lpstr>
      <vt:lpstr>Monthly_Template!\x</vt:lpstr>
      <vt:lpstr>Monthly_Template!Print_Area</vt:lpstr>
      <vt:lpstr>Monthly_Template!Print_Area_MI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2024-01-12T06:43:11Z</dcterms:created>
  <dcterms:modified xsi:type="dcterms:W3CDTF">2024-01-12T06:43:22Z</dcterms:modified>
</cp:coreProperties>
</file>