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84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26" i="1"/>
  <c r="J26" s="1"/>
  <c r="K26" s="1"/>
  <c r="M23"/>
  <c r="L23"/>
  <c r="K23"/>
  <c r="J23"/>
  <c r="N15"/>
  <c r="N16"/>
  <c r="L9"/>
  <c r="P9"/>
  <c r="O9"/>
  <c r="N9"/>
  <c r="K9"/>
  <c r="K19"/>
  <c r="L19"/>
  <c r="I18"/>
  <c r="I19" s="1"/>
  <c r="I2"/>
  <c r="J2" s="1"/>
  <c r="K2" s="1"/>
  <c r="D2"/>
  <c r="L11"/>
  <c r="G12"/>
  <c r="G11"/>
  <c r="N2"/>
  <c r="F2"/>
  <c r="G2" s="1"/>
  <c r="I11" l="1"/>
</calcChain>
</file>

<file path=xl/sharedStrings.xml><?xml version="1.0" encoding="utf-8"?>
<sst xmlns="http://schemas.openxmlformats.org/spreadsheetml/2006/main" count="10" uniqueCount="10">
  <si>
    <t>Crystal</t>
  </si>
  <si>
    <t>Prescaler</t>
  </si>
  <si>
    <t>CLK</t>
  </si>
  <si>
    <t>Time</t>
  </si>
  <si>
    <t>Required Time</t>
  </si>
  <si>
    <t>Count</t>
  </si>
  <si>
    <t>TCNT1</t>
  </si>
  <si>
    <t>Decimal</t>
  </si>
  <si>
    <t>Hex</t>
  </si>
  <si>
    <t>Power In 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</si>
</sst>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P26"/>
  <sheetViews>
    <sheetView tabSelected="1" topLeftCell="B1" workbookViewId="0">
      <selection activeCell="H27" sqref="H27"/>
    </sheetView>
  </sheetViews>
  <sheetFormatPr defaultRowHeight="15"/>
  <cols>
    <col min="7" max="7" width="10" bestFit="1" customWidth="1"/>
    <col min="8" max="8" width="14.140625" bestFit="1" customWidth="1"/>
    <col min="11" max="11" width="11.140625" bestFit="1" customWidth="1"/>
    <col min="12" max="12" width="10.85546875" customWidth="1"/>
  </cols>
  <sheetData>
    <row r="1" spans="3:16">
      <c r="C1" s="1" t="s">
        <v>0</v>
      </c>
      <c r="D1" s="1"/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3"/>
      <c r="K1" s="1" t="s">
        <v>6</v>
      </c>
      <c r="M1" s="4" t="s">
        <v>7</v>
      </c>
      <c r="N1" s="4" t="s">
        <v>8</v>
      </c>
    </row>
    <row r="2" spans="3:16">
      <c r="C2" s="2">
        <v>16</v>
      </c>
      <c r="D2" s="2">
        <f>C2*10^6</f>
        <v>16000000</v>
      </c>
      <c r="E2" s="2">
        <v>8</v>
      </c>
      <c r="F2" s="2">
        <f>D2/E2</f>
        <v>2000000</v>
      </c>
      <c r="G2" s="2">
        <f>1/F2</f>
        <v>4.9999999999999998E-7</v>
      </c>
      <c r="H2" s="2">
        <v>8.5000000000000006E-3</v>
      </c>
      <c r="I2" s="2">
        <f>H2/G2</f>
        <v>17000.000000000004</v>
      </c>
      <c r="J2" s="2">
        <f>65535-I2</f>
        <v>48535</v>
      </c>
      <c r="K2" s="2" t="str">
        <f>DEC2HEX(J2)</f>
        <v>BD97</v>
      </c>
      <c r="M2">
        <v>150</v>
      </c>
      <c r="N2" t="str">
        <f>DEC2HEX(M2)</f>
        <v>96</v>
      </c>
    </row>
    <row r="9" spans="3:16">
      <c r="I9">
        <v>55550</v>
      </c>
      <c r="J9">
        <v>65535</v>
      </c>
      <c r="K9">
        <f>J9-I9</f>
        <v>9985</v>
      </c>
      <c r="L9">
        <f>K9*G2</f>
        <v>4.9924999999999995E-3</v>
      </c>
      <c r="N9">
        <f>57535</f>
        <v>57535</v>
      </c>
      <c r="O9">
        <f>N9*G2</f>
        <v>2.8767499999999998E-2</v>
      </c>
      <c r="P9">
        <f>L9-O9</f>
        <v>-2.3774999999999998E-2</v>
      </c>
    </row>
    <row r="11" spans="3:16">
      <c r="G11">
        <f>0.01</f>
        <v>0.01</v>
      </c>
      <c r="I11" t="str">
        <f>DEC2HEX(I2)</f>
        <v>4268</v>
      </c>
      <c r="L11">
        <f>250*0.2</f>
        <v>50</v>
      </c>
    </row>
    <row r="12" spans="3:16">
      <c r="G12">
        <f>G11/G2</f>
        <v>20000</v>
      </c>
    </row>
    <row r="14" spans="3:16">
      <c r="N14">
        <v>48535</v>
      </c>
    </row>
    <row r="15" spans="3:16">
      <c r="N15">
        <f>N14+6000</f>
        <v>54535</v>
      </c>
    </row>
    <row r="16" spans="3:16">
      <c r="N16" t="str">
        <f>DEC2HEX(N15)</f>
        <v>D507</v>
      </c>
    </row>
    <row r="17" spans="8:13">
      <c r="H17">
        <v>0</v>
      </c>
      <c r="I17">
        <v>0</v>
      </c>
    </row>
    <row r="18" spans="8:13">
      <c r="H18">
        <v>100</v>
      </c>
      <c r="I18">
        <f>10*10^-3</f>
        <v>0.01</v>
      </c>
    </row>
    <row r="19" spans="8:13">
      <c r="H19">
        <v>1</v>
      </c>
      <c r="I19">
        <f>I18*H19/H18</f>
        <v>1E-4</v>
      </c>
      <c r="K19">
        <f>I19/G2</f>
        <v>200.00000000000003</v>
      </c>
      <c r="L19" t="str">
        <f>DEC2HEX(K19)</f>
        <v>C8</v>
      </c>
    </row>
    <row r="23" spans="8:13">
      <c r="H23">
        <v>59074</v>
      </c>
      <c r="J23">
        <f>62/100</f>
        <v>0.62</v>
      </c>
      <c r="K23">
        <f>J23*H2</f>
        <v>5.2700000000000004E-3</v>
      </c>
      <c r="L23">
        <f>K23/G2</f>
        <v>10540.000000000002</v>
      </c>
      <c r="M23">
        <f>N14+L23</f>
        <v>59075</v>
      </c>
    </row>
    <row r="25" spans="8:13">
      <c r="H25" t="s">
        <v>9</v>
      </c>
    </row>
    <row r="26" spans="8:13">
      <c r="H26">
        <v>10</v>
      </c>
      <c r="I26">
        <f>H26/100*0.0085</f>
        <v>8.5000000000000006E-4</v>
      </c>
      <c r="J26">
        <f>I26/G2</f>
        <v>1700.0000000000002</v>
      </c>
      <c r="K26">
        <f>N14+J26</f>
        <v>50235</v>
      </c>
    </row>
  </sheetData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Hi-Tech</dc:creator>
  <cp:lastModifiedBy>Hi-Tech</cp:lastModifiedBy>
  <dcterms:created xsi:type="dcterms:W3CDTF">2016-04-24T05:25:12Z</dcterms:created>
  <dcterms:modified xsi:type="dcterms:W3CDTF">2016-05-07T15:42:00Z</dcterms:modified>
</cp:coreProperties>
</file>