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jav\OneDrive\바탕 화면\"/>
    </mc:Choice>
  </mc:AlternateContent>
  <xr:revisionPtr revIDLastSave="0" documentId="8_{18A89145-9303-4042-85E0-BA4D1A798FED}" xr6:coauthVersionLast="47" xr6:coauthVersionMax="47" xr10:uidLastSave="{00000000-0000-0000-0000-000000000000}"/>
  <bookViews>
    <workbookView xWindow="4980" yWindow="4980" windowWidth="28800" windowHeight="17145" xr2:uid="{A4E84E4C-9A21-4C24-867D-F9FC595BE7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P16" i="1"/>
  <c r="Q16" i="1"/>
  <c r="Q7" i="1"/>
  <c r="Q8" i="1"/>
  <c r="Q9" i="1"/>
  <c r="Q10" i="1"/>
  <c r="Q11" i="1"/>
  <c r="Q12" i="1"/>
  <c r="Q13" i="1"/>
  <c r="Q14" i="1"/>
  <c r="Q15" i="1"/>
  <c r="Q17" i="1"/>
  <c r="Q6" i="1"/>
  <c r="O9" i="1"/>
  <c r="O10" i="1"/>
  <c r="O12" i="1"/>
  <c r="O13" i="1"/>
  <c r="O14" i="1"/>
  <c r="O26" i="1"/>
  <c r="O28" i="1"/>
  <c r="O29" i="1"/>
  <c r="O30" i="1"/>
  <c r="O34" i="1"/>
  <c r="O46" i="1"/>
  <c r="O47" i="1"/>
  <c r="O48" i="1"/>
  <c r="O49" i="1"/>
  <c r="O50" i="1"/>
  <c r="D7" i="1"/>
  <c r="C7" i="1"/>
  <c r="L9" i="1"/>
  <c r="P17" i="1" s="1"/>
  <c r="K9" i="1"/>
  <c r="O19" i="1" s="1"/>
  <c r="E17" i="1"/>
  <c r="L14" i="1" s="1"/>
  <c r="N4" i="1" s="1"/>
  <c r="P4" i="1" s="1"/>
  <c r="T5" i="1" s="1"/>
  <c r="O24" i="1" l="1"/>
  <c r="O22" i="1"/>
  <c r="O37" i="1"/>
  <c r="O52" i="1"/>
  <c r="O36" i="1"/>
  <c r="O17" i="1"/>
  <c r="K14" i="1"/>
  <c r="N3" i="1" s="1"/>
  <c r="O3" i="1" s="1"/>
  <c r="S5" i="1" s="1"/>
  <c r="O41" i="1"/>
  <c r="O25" i="1"/>
  <c r="O40" i="1"/>
  <c r="O39" i="1"/>
  <c r="O23" i="1"/>
  <c r="O38" i="1"/>
  <c r="O6" i="1"/>
  <c r="O18" i="1"/>
  <c r="O51" i="1"/>
  <c r="O35" i="1"/>
  <c r="O15" i="1"/>
  <c r="P40" i="1"/>
  <c r="P26" i="1"/>
  <c r="P11" i="1"/>
  <c r="P39" i="1"/>
  <c r="P25" i="1"/>
  <c r="P10" i="1"/>
  <c r="P52" i="1"/>
  <c r="P38" i="1"/>
  <c r="P24" i="1"/>
  <c r="P9" i="1"/>
  <c r="P51" i="1"/>
  <c r="P37" i="1"/>
  <c r="P23" i="1"/>
  <c r="P8" i="1"/>
  <c r="P50" i="1"/>
  <c r="P36" i="1"/>
  <c r="P22" i="1"/>
  <c r="P7" i="1"/>
  <c r="P49" i="1"/>
  <c r="P35" i="1"/>
  <c r="P21" i="1"/>
  <c r="P48" i="1"/>
  <c r="P34" i="1"/>
  <c r="P20" i="1"/>
  <c r="P47" i="1"/>
  <c r="P33" i="1"/>
  <c r="P19" i="1"/>
  <c r="P46" i="1"/>
  <c r="P32" i="1"/>
  <c r="P15" i="1"/>
  <c r="P45" i="1"/>
  <c r="P31" i="1"/>
  <c r="P14" i="1"/>
  <c r="P44" i="1"/>
  <c r="P28" i="1"/>
  <c r="P13" i="1"/>
  <c r="O42" i="1"/>
  <c r="O27" i="1"/>
  <c r="O11" i="1"/>
  <c r="P43" i="1"/>
  <c r="P27" i="1"/>
  <c r="P12" i="1"/>
  <c r="O45" i="1"/>
  <c r="O33" i="1"/>
  <c r="O21" i="1"/>
  <c r="O8" i="1"/>
  <c r="O44" i="1"/>
  <c r="O32" i="1"/>
  <c r="O20" i="1"/>
  <c r="O7" i="1"/>
  <c r="P42" i="1"/>
  <c r="P30" i="1"/>
  <c r="P18" i="1"/>
  <c r="O43" i="1"/>
  <c r="O31" i="1"/>
  <c r="P6" i="1"/>
  <c r="P41" i="1"/>
  <c r="P29" i="1"/>
</calcChain>
</file>

<file path=xl/sharedStrings.xml><?xml version="1.0" encoding="utf-8"?>
<sst xmlns="http://schemas.openxmlformats.org/spreadsheetml/2006/main" count="37" uniqueCount="35">
  <si>
    <t>slope of vapor pressure curve</t>
    <phoneticPr fontId="1" type="noConversion"/>
  </si>
  <si>
    <t>net radiation</t>
    <phoneticPr fontId="1" type="noConversion"/>
  </si>
  <si>
    <t>soil heat flux density</t>
    <phoneticPr fontId="1" type="noConversion"/>
  </si>
  <si>
    <t>psychoetric constant</t>
    <phoneticPr fontId="1" type="noConversion"/>
  </si>
  <si>
    <t>average 2m air temperature</t>
    <phoneticPr fontId="1" type="noConversion"/>
  </si>
  <si>
    <t>2m wind speed</t>
    <phoneticPr fontId="1" type="noConversion"/>
  </si>
  <si>
    <t>saturation vapor pressure</t>
    <phoneticPr fontId="1" type="noConversion"/>
  </si>
  <si>
    <t>actual vapor pressure</t>
    <phoneticPr fontId="1" type="noConversion"/>
  </si>
  <si>
    <t>△</t>
    <phoneticPr fontId="1" type="noConversion"/>
  </si>
  <si>
    <t>Rn</t>
    <phoneticPr fontId="1" type="noConversion"/>
  </si>
  <si>
    <t>r</t>
    <phoneticPr fontId="1" type="noConversion"/>
  </si>
  <si>
    <t>g</t>
    <phoneticPr fontId="1" type="noConversion"/>
  </si>
  <si>
    <t>u</t>
    <phoneticPr fontId="1" type="noConversion"/>
  </si>
  <si>
    <t>es</t>
    <phoneticPr fontId="1" type="noConversion"/>
  </si>
  <si>
    <t>ea</t>
    <phoneticPr fontId="1" type="noConversion"/>
  </si>
  <si>
    <t>T</t>
    <phoneticPr fontId="1" type="noConversion"/>
  </si>
  <si>
    <t>period1</t>
    <phoneticPr fontId="1" type="noConversion"/>
  </si>
  <si>
    <t>period2</t>
    <phoneticPr fontId="1" type="noConversion"/>
  </si>
  <si>
    <t>Builtup</t>
    <phoneticPr fontId="1" type="noConversion"/>
  </si>
  <si>
    <t>forest</t>
    <phoneticPr fontId="1" type="noConversion"/>
  </si>
  <si>
    <t>grass</t>
    <phoneticPr fontId="1" type="noConversion"/>
  </si>
  <si>
    <t>wetland</t>
    <phoneticPr fontId="1" type="noConversion"/>
  </si>
  <si>
    <t>w</t>
    <phoneticPr fontId="1" type="noConversion"/>
  </si>
  <si>
    <t>spring</t>
    <phoneticPr fontId="1" type="noConversion"/>
  </si>
  <si>
    <t>summer</t>
    <phoneticPr fontId="1" type="noConversion"/>
  </si>
  <si>
    <t>fall</t>
    <phoneticPr fontId="1" type="noConversion"/>
  </si>
  <si>
    <t>winter</t>
    <phoneticPr fontId="1" type="noConversion"/>
  </si>
  <si>
    <t>Period1</t>
    <phoneticPr fontId="1" type="noConversion"/>
  </si>
  <si>
    <t>Period2</t>
    <phoneticPr fontId="1" type="noConversion"/>
  </si>
  <si>
    <t>Limit</t>
    <phoneticPr fontId="1" type="noConversion"/>
  </si>
  <si>
    <t>average</t>
    <phoneticPr fontId="1" type="noConversion"/>
  </si>
  <si>
    <t>FAO =</t>
    <phoneticPr fontId="1" type="noConversion"/>
  </si>
  <si>
    <t>AET1</t>
    <phoneticPr fontId="1" type="noConversion"/>
  </si>
  <si>
    <t>AET2</t>
    <phoneticPr fontId="1" type="noConversion"/>
  </si>
  <si>
    <t>aridity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</si>
</sst>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Period1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Sheet1!$N$6:$N$52</c:f>
              <c:numCache>
                <c:formatCode>General</c:formatCode>
                <c:ptCount val="4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</c:numCache>
            </c:numRef>
          </c:xVal>
          <c:yVal>
            <c:numRef>
              <c:f>Sheet1!$O$6:$O$52</c:f>
              <c:numCache>
                <c:formatCode>General</c:formatCode>
                <c:ptCount val="47"/>
                <c:pt idx="0">
                  <c:v>0</c:v>
                </c:pt>
                <c:pt idx="1">
                  <c:v>9.9343299679699903E-2</c:v>
                </c:pt>
                <c:pt idx="2">
                  <c:v>0.19561486570605058</c:v>
                </c:pt>
                <c:pt idx="3">
                  <c:v>0.28676159608561425</c:v>
                </c:pt>
                <c:pt idx="4">
                  <c:v>0.37123697751399942</c:v>
                </c:pt>
                <c:pt idx="5">
                  <c:v>0.44799026237378681</c:v>
                </c:pt>
                <c:pt idx="6">
                  <c:v>0.51649172694037015</c:v>
                </c:pt>
                <c:pt idx="7">
                  <c:v>0.5767067633659031</c:v>
                </c:pt>
                <c:pt idx="8">
                  <c:v>0.62900761797917215</c:v>
                </c:pt>
                <c:pt idx="9">
                  <c:v>0.67404663289078459</c:v>
                </c:pt>
                <c:pt idx="10">
                  <c:v>0.71262577734944421</c:v>
                </c:pt>
                <c:pt idx="11">
                  <c:v>0.71262577734944421</c:v>
                </c:pt>
                <c:pt idx="12">
                  <c:v>0.74558892299272883</c:v>
                </c:pt>
                <c:pt idx="13">
                  <c:v>0.77374776134772261</c:v>
                </c:pt>
                <c:pt idx="14">
                  <c:v>0.79783970591896392</c:v>
                </c:pt>
                <c:pt idx="15">
                  <c:v>0.81851006068583199</c:v>
                </c:pt>
                <c:pt idx="16">
                  <c:v>0.83630982945672017</c:v>
                </c:pt>
                <c:pt idx="17">
                  <c:v>0.85170216721394487</c:v>
                </c:pt>
                <c:pt idx="18">
                  <c:v>0.86507270220656718</c:v>
                </c:pt>
                <c:pt idx="19">
                  <c:v>0.87674086561824383</c:v>
                </c:pt>
                <c:pt idx="20">
                  <c:v>0.88697070871233485</c:v>
                </c:pt>
                <c:pt idx="21">
                  <c:v>0.89598052474757361</c:v>
                </c:pt>
                <c:pt idx="22">
                  <c:v>0.90395106739814812</c:v>
                </c:pt>
                <c:pt idx="23">
                  <c:v>0.91103240093918059</c:v>
                </c:pt>
                <c:pt idx="24">
                  <c:v>0.91734952590701813</c:v>
                </c:pt>
                <c:pt idx="25">
                  <c:v>0.92300695894520368</c:v>
                </c:pt>
                <c:pt idx="26">
                  <c:v>0.92809244378499889</c:v>
                </c:pt>
                <c:pt idx="27">
                  <c:v>0.93267995234074252</c:v>
                </c:pt>
                <c:pt idx="28">
                  <c:v>0.93683211159107982</c:v>
                </c:pt>
                <c:pt idx="29">
                  <c:v>0.94060216860812096</c:v>
                </c:pt>
                <c:pt idx="30">
                  <c:v>0.94403558511924457</c:v>
                </c:pt>
                <c:pt idx="31">
                  <c:v>0.94717133511206786</c:v>
                </c:pt>
                <c:pt idx="32">
                  <c:v>0.95004296423644563</c:v>
                </c:pt>
                <c:pt idx="33">
                  <c:v>0.95267945780578689</c:v>
                </c:pt>
                <c:pt idx="34">
                  <c:v>0.95510595463320813</c:v>
                </c:pt>
                <c:pt idx="35">
                  <c:v>0.95734433633376126</c:v>
                </c:pt>
                <c:pt idx="36">
                  <c:v>0.95941371570296052</c:v>
                </c:pt>
                <c:pt idx="37">
                  <c:v>0.96133084302255156</c:v>
                </c:pt>
                <c:pt idx="38">
                  <c:v>0.96311044538312318</c:v>
                </c:pt>
                <c:pt idx="39">
                  <c:v>0.9647655111378759</c:v>
                </c:pt>
                <c:pt idx="40">
                  <c:v>0.966307529244264</c:v>
                </c:pt>
                <c:pt idx="41">
                  <c:v>0.96774669137799663</c:v>
                </c:pt>
                <c:pt idx="42">
                  <c:v>0.96909206321302133</c:v>
                </c:pt>
                <c:pt idx="43">
                  <c:v>0.97035173007045383</c:v>
                </c:pt>
                <c:pt idx="44">
                  <c:v>0.97153292118563872</c:v>
                </c:pt>
                <c:pt idx="45">
                  <c:v>0.97264211607575568</c:v>
                </c:pt>
                <c:pt idx="46">
                  <c:v>0.97368513587220207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9-434F-B328-64F6A79B19B0}"/>
            </c:ext>
          </c:extLst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Period2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Sheet1!$N$6:$N$52</c:f>
              <c:numCache>
                <c:formatCode>General</c:formatCode>
                <c:ptCount val="4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</c:numCache>
            </c:numRef>
          </c:xVal>
          <c:yVal>
            <c:numRef>
              <c:f>Sheet1!$P$6:$P$52</c:f>
              <c:numCache>
                <c:formatCode>General</c:formatCode>
                <c:ptCount val="47"/>
                <c:pt idx="0">
                  <c:v>0</c:v>
                </c:pt>
                <c:pt idx="1">
                  <c:v>9.4783907873392526E-2</c:v>
                </c:pt>
                <c:pt idx="2">
                  <c:v>0.17951914828180637</c:v>
                </c:pt>
                <c:pt idx="3">
                  <c:v>0.25476142634478127</c:v>
                </c:pt>
                <c:pt idx="4">
                  <c:v>0.32121633836190644</c:v>
                </c:pt>
                <c:pt idx="5">
                  <c:v>0.37970225034447402</c:v>
                </c:pt>
                <c:pt idx="6">
                  <c:v>0.43108500879639688</c:v>
                </c:pt>
                <c:pt idx="7">
                  <c:v>0.47622080124609711</c:v>
                </c:pt>
                <c:pt idx="8">
                  <c:v>0.51591565826977481</c:v>
                </c:pt>
                <c:pt idx="9">
                  <c:v>0.55090190565866548</c:v>
                </c:pt>
                <c:pt idx="10">
                  <c:v>0.58182825494128454</c:v>
                </c:pt>
                <c:pt idx="11">
                  <c:v>0.58182825494128454</c:v>
                </c:pt>
                <c:pt idx="12">
                  <c:v>0.60925928655898787</c:v>
                </c:pt>
                <c:pt idx="13">
                  <c:v>0.63368055289740743</c:v>
                </c:pt>
                <c:pt idx="14">
                  <c:v>0.65550649531032845</c:v>
                </c:pt>
                <c:pt idx="15">
                  <c:v>0.67508932826967527</c:v>
                </c:pt>
                <c:pt idx="16">
                  <c:v>0.69272779844327781</c:v>
                </c:pt>
                <c:pt idx="17">
                  <c:v>0.70867524839976737</c:v>
                </c:pt>
                <c:pt idx="18">
                  <c:v>0.72314674371886833</c:v>
                </c:pt>
                <c:pt idx="19">
                  <c:v>0.73632521345115753</c:v>
                </c:pt>
                <c:pt idx="20">
                  <c:v>0.74836665499347399</c:v>
                </c:pt>
                <c:pt idx="21">
                  <c:v>0.75940450068894849</c:v>
                </c:pt>
                <c:pt idx="22">
                  <c:v>0.76955325830823185</c:v>
                </c:pt>
                <c:pt idx="23">
                  <c:v>0.77891153572470806</c:v>
                </c:pt>
                <c:pt idx="24">
                  <c:v>0.78756455030480899</c:v>
                </c:pt>
                <c:pt idx="25">
                  <c:v>0.79558621074169755</c:v>
                </c:pt>
                <c:pt idx="26">
                  <c:v>0.80304084590476643</c:v>
                </c:pt>
                <c:pt idx="27">
                  <c:v>0.80998464304726436</c:v>
                </c:pt>
                <c:pt idx="28">
                  <c:v>0.81646684694038152</c:v>
                </c:pt>
                <c:pt idx="29">
                  <c:v>0.82253076230946087</c:v>
                </c:pt>
                <c:pt idx="30">
                  <c:v>0.82821459425988841</c:v>
                </c:pt>
                <c:pt idx="31">
                  <c:v>0.83355215503223912</c:v>
                </c:pt>
                <c:pt idx="32">
                  <c:v>0.83857346022755275</c:v>
                </c:pt>
                <c:pt idx="33">
                  <c:v>0.84330523340731744</c:v>
                </c:pt>
                <c:pt idx="34">
                  <c:v>0.84777133453062481</c:v>
                </c:pt>
                <c:pt idx="35">
                  <c:v>0.85199312489767198</c:v>
                </c:pt>
                <c:pt idx="36">
                  <c:v>0.85598977900228723</c:v>
                </c:pt>
                <c:pt idx="37">
                  <c:v>0.85977855185593111</c:v>
                </c:pt>
                <c:pt idx="38">
                  <c:v>0.86337500884944607</c:v>
                </c:pt>
                <c:pt idx="39">
                  <c:v>0.86679322400030667</c:v>
                </c:pt>
                <c:pt idx="40">
                  <c:v>0.87004595143852104</c:v>
                </c:pt>
                <c:pt idx="41">
                  <c:v>0.87314477417075675</c:v>
                </c:pt>
                <c:pt idx="42">
                  <c:v>0.87610023349491239</c:v>
                </c:pt>
                <c:pt idx="43">
                  <c:v>0.87892194188857609</c:v>
                </c:pt>
                <c:pt idx="44">
                  <c:v>0.88161868174232971</c:v>
                </c:pt>
                <c:pt idx="45">
                  <c:v>0.88419849193462685</c:v>
                </c:pt>
                <c:pt idx="46">
                  <c:v>0.88666874393468653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B9-434F-B328-64F6A79B19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Sheet1!$N$6:$N$52</c:f>
              <c:numCache>
                <c:formatCode>General</c:formatCode>
                <c:ptCount val="4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</c:numCache>
            </c:numRef>
          </c:xVal>
          <c:yVal>
            <c:numRef>
              <c:f>Sheet1!$Q$6:$Q$16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B9-434F-B328-64F6A79B19B0}"/>
            </c:ext>
          </c:extLst>
        </c:ser>
        <c:ser>
          <c:idx val="3"/>
          <c:order val="3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Sheet1!$N$17:$N$52</c:f>
              <c:numCache>
                <c:formatCode>General</c:formatCode>
                <c:ptCount val="3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</c:numCache>
            </c:numRef>
          </c:xVal>
          <c:yVal>
            <c:numRef>
              <c:f>Sheet1!$Q$17:$Q$52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B9-434F-B328-64F6A79B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48111"/>
        <c:axId val="1630640911"/>
      </c:scatterChart>
      <c:valAx>
        <c:axId val="16306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Aridity index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0640911"/>
        <c:crosses val="autoZero"/>
        <c:crossBetween val="midCat"/>
      </c:valAx>
      <c:valAx>
        <c:axId val="163064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use of ecosystem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06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22412</xdr:colOff>
      <xdr:row>9</xdr:row>
      <xdr:rowOff>73960</xdr:rowOff>
    </xdr:from>
    <xdr:to>
      <xdr:col>31</xdr:col>
      <xdr:colOff>403411</xdr:colOff>
      <xdr:row>38</xdr:row>
      <xdr:rowOff>201707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E5E6943-27A5-F82E-A36C-9B7C22018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8C4E-D57F-4206-A127-12AF3573E2CB}">
  <dimension ref="B2:T52"/>
  <sheetViews>
    <sheetView tabSelected="1" zoomScale="85" zoomScaleNormal="85" workbookViewId="0">
      <selection activeCell="W53" sqref="W53"/>
    </sheetView>
  </sheetViews>
  <sheetFormatPr defaultRowHeight="16.5" x14ac:dyDescent="0.3"/>
  <cols>
    <col min="3" max="3" width="28.25" bestFit="1" customWidth="1"/>
    <col min="4" max="4" width="6.5" bestFit="1" customWidth="1"/>
  </cols>
  <sheetData>
    <row r="2" spans="2:20" x14ac:dyDescent="0.3">
      <c r="C2" t="s">
        <v>16</v>
      </c>
      <c r="D2" t="s">
        <v>17</v>
      </c>
    </row>
    <row r="3" spans="2:20" x14ac:dyDescent="0.3">
      <c r="B3" t="s">
        <v>23</v>
      </c>
      <c r="C3">
        <v>220</v>
      </c>
      <c r="D3">
        <v>200</v>
      </c>
      <c r="N3">
        <f>K14</f>
        <v>0.79469682852889756</v>
      </c>
      <c r="O3">
        <f>1+N3-POWER(1+POWER(N3,$K$9),1/$K$9)</f>
        <v>0.6264229652048805</v>
      </c>
    </row>
    <row r="4" spans="2:20" x14ac:dyDescent="0.3">
      <c r="B4" t="s">
        <v>24</v>
      </c>
      <c r="C4">
        <v>760</v>
      </c>
      <c r="D4">
        <v>1095</v>
      </c>
      <c r="N4">
        <f>L14</f>
        <v>0.83100537088768245</v>
      </c>
      <c r="P4">
        <f>1+N4-POWER(1+POWER(N4,$L$9),1/$L$9)</f>
        <v>0.5272349229058737</v>
      </c>
      <c r="S4" t="s">
        <v>32</v>
      </c>
      <c r="T4" t="s">
        <v>33</v>
      </c>
    </row>
    <row r="5" spans="2:20" x14ac:dyDescent="0.3">
      <c r="B5" t="s">
        <v>25</v>
      </c>
      <c r="C5">
        <v>600</v>
      </c>
      <c r="D5">
        <v>212</v>
      </c>
      <c r="O5" t="s">
        <v>27</v>
      </c>
      <c r="P5" t="s">
        <v>28</v>
      </c>
      <c r="Q5" t="s">
        <v>29</v>
      </c>
      <c r="S5">
        <f>O3*C7</f>
        <v>254.4843296144827</v>
      </c>
      <c r="T5">
        <f>P4*D7</f>
        <v>204.83076754893193</v>
      </c>
    </row>
    <row r="6" spans="2:20" x14ac:dyDescent="0.3">
      <c r="B6" t="s">
        <v>26</v>
      </c>
      <c r="C6">
        <v>45</v>
      </c>
      <c r="D6">
        <v>47</v>
      </c>
      <c r="N6">
        <v>0</v>
      </c>
      <c r="O6">
        <f>1+N6-POWER(1+POWER(N6,$K$9),1/$K$9)</f>
        <v>0</v>
      </c>
      <c r="P6">
        <f>1+N6-POWER(1+POWER(N6,$L$9),1/$L$9)</f>
        <v>0</v>
      </c>
      <c r="Q6">
        <f>N6</f>
        <v>0</v>
      </c>
    </row>
    <row r="7" spans="2:20" x14ac:dyDescent="0.3">
      <c r="B7" t="s">
        <v>30</v>
      </c>
      <c r="C7">
        <f>AVERAGE(C3:C6)</f>
        <v>406.25</v>
      </c>
      <c r="D7">
        <f>AVERAGE(D3:D6)</f>
        <v>388.5</v>
      </c>
      <c r="N7">
        <v>0.1</v>
      </c>
      <c r="O7">
        <f t="shared" ref="O7:O16" si="0">1+N7-POWER(1+POWER(N7,$K$9),1/$K$9)</f>
        <v>9.9343299679699903E-2</v>
      </c>
      <c r="P7">
        <f t="shared" ref="P7:P16" si="1">1+N7-POWER(1+POWER(N7,$L$9),1/$L$9)</f>
        <v>9.4783907873392526E-2</v>
      </c>
      <c r="Q7">
        <f t="shared" ref="Q7:Q16" si="2">N7</f>
        <v>0.1</v>
      </c>
    </row>
    <row r="8" spans="2:20" x14ac:dyDescent="0.3">
      <c r="H8" t="s">
        <v>16</v>
      </c>
      <c r="I8" t="s">
        <v>17</v>
      </c>
      <c r="K8" t="s">
        <v>22</v>
      </c>
      <c r="N8">
        <v>0.2</v>
      </c>
      <c r="O8">
        <f t="shared" si="0"/>
        <v>0.19561486570605058</v>
      </c>
      <c r="P8">
        <f t="shared" si="1"/>
        <v>0.17951914828180637</v>
      </c>
      <c r="Q8">
        <f t="shared" si="2"/>
        <v>0.2</v>
      </c>
    </row>
    <row r="9" spans="2:20" x14ac:dyDescent="0.3">
      <c r="B9" t="s">
        <v>8</v>
      </c>
      <c r="C9" t="s">
        <v>0</v>
      </c>
      <c r="D9">
        <v>0.14399999999999999</v>
      </c>
      <c r="G9" t="s">
        <v>18</v>
      </c>
      <c r="H9">
        <v>0</v>
      </c>
      <c r="I9">
        <v>38</v>
      </c>
      <c r="K9">
        <f>2.444-0.017*H9+0.003*H10+0.007*H11+0.013*H12</f>
        <v>2.7439999999999998</v>
      </c>
      <c r="L9">
        <f>2.444-0.017*I9+0.003*I10+0.007*I11+0.013*I12</f>
        <v>1.984</v>
      </c>
      <c r="N9">
        <v>0.3</v>
      </c>
      <c r="O9">
        <f t="shared" si="0"/>
        <v>0.28676159608561425</v>
      </c>
      <c r="P9">
        <f t="shared" si="1"/>
        <v>0.25476142634478127</v>
      </c>
      <c r="Q9">
        <f t="shared" si="2"/>
        <v>0.3</v>
      </c>
    </row>
    <row r="10" spans="2:20" x14ac:dyDescent="0.3">
      <c r="B10" t="s">
        <v>9</v>
      </c>
      <c r="C10" t="s">
        <v>1</v>
      </c>
      <c r="D10">
        <v>5475</v>
      </c>
      <c r="G10" t="s">
        <v>19</v>
      </c>
      <c r="H10">
        <v>100</v>
      </c>
      <c r="I10">
        <v>62</v>
      </c>
      <c r="N10">
        <v>0.4</v>
      </c>
      <c r="O10">
        <f t="shared" si="0"/>
        <v>0.37123697751399942</v>
      </c>
      <c r="P10">
        <f t="shared" si="1"/>
        <v>0.32121633836190644</v>
      </c>
      <c r="Q10">
        <f t="shared" si="2"/>
        <v>0.4</v>
      </c>
    </row>
    <row r="11" spans="2:20" x14ac:dyDescent="0.3">
      <c r="B11" t="s">
        <v>11</v>
      </c>
      <c r="C11" t="s">
        <v>2</v>
      </c>
      <c r="D11">
        <v>0</v>
      </c>
      <c r="G11" t="s">
        <v>20</v>
      </c>
      <c r="H11">
        <v>0</v>
      </c>
      <c r="I11">
        <v>0</v>
      </c>
      <c r="N11">
        <v>0.5</v>
      </c>
      <c r="O11">
        <f t="shared" si="0"/>
        <v>0.44799026237378681</v>
      </c>
      <c r="P11">
        <f t="shared" si="1"/>
        <v>0.37970225034447402</v>
      </c>
      <c r="Q11">
        <f t="shared" si="2"/>
        <v>0.5</v>
      </c>
    </row>
    <row r="12" spans="2:20" x14ac:dyDescent="0.3">
      <c r="B12" t="s">
        <v>10</v>
      </c>
      <c r="C12" t="s">
        <v>3</v>
      </c>
      <c r="D12">
        <v>6.6500000000000004E-2</v>
      </c>
      <c r="G12" t="s">
        <v>21</v>
      </c>
      <c r="H12">
        <v>0</v>
      </c>
      <c r="I12">
        <v>0</v>
      </c>
      <c r="N12">
        <v>0.6</v>
      </c>
      <c r="O12">
        <f t="shared" si="0"/>
        <v>0.51649172694037015</v>
      </c>
      <c r="P12">
        <f t="shared" si="1"/>
        <v>0.43108500879639688</v>
      </c>
      <c r="Q12">
        <f t="shared" si="2"/>
        <v>0.6</v>
      </c>
    </row>
    <row r="13" spans="2:20" x14ac:dyDescent="0.3">
      <c r="B13" t="s">
        <v>15</v>
      </c>
      <c r="C13" t="s">
        <v>4</v>
      </c>
      <c r="D13">
        <v>20</v>
      </c>
      <c r="K13" t="s">
        <v>34</v>
      </c>
      <c r="N13">
        <v>0.7</v>
      </c>
      <c r="O13">
        <f t="shared" si="0"/>
        <v>0.5767067633659031</v>
      </c>
      <c r="P13">
        <f t="shared" si="1"/>
        <v>0.47622080124609711</v>
      </c>
      <c r="Q13">
        <f t="shared" si="2"/>
        <v>0.7</v>
      </c>
    </row>
    <row r="14" spans="2:20" x14ac:dyDescent="0.3">
      <c r="B14" t="s">
        <v>12</v>
      </c>
      <c r="C14" t="s">
        <v>5</v>
      </c>
      <c r="D14">
        <v>1.5</v>
      </c>
      <c r="K14">
        <f>$E$17/C7</f>
        <v>0.79469682852889756</v>
      </c>
      <c r="L14">
        <f>$E$17/D7</f>
        <v>0.83100537088768245</v>
      </c>
      <c r="N14">
        <v>0.8</v>
      </c>
      <c r="O14">
        <f t="shared" si="0"/>
        <v>0.62900761797917215</v>
      </c>
      <c r="P14">
        <f t="shared" si="1"/>
        <v>0.51591565826977481</v>
      </c>
      <c r="Q14">
        <f t="shared" si="2"/>
        <v>0.8</v>
      </c>
    </row>
    <row r="15" spans="2:20" x14ac:dyDescent="0.3">
      <c r="B15" t="s">
        <v>13</v>
      </c>
      <c r="C15" t="s">
        <v>6</v>
      </c>
      <c r="D15">
        <v>2.34</v>
      </c>
      <c r="N15">
        <v>0.9</v>
      </c>
      <c r="O15">
        <f t="shared" si="0"/>
        <v>0.67404663289078459</v>
      </c>
      <c r="P15">
        <f t="shared" si="1"/>
        <v>0.55090190565866548</v>
      </c>
      <c r="Q15">
        <f t="shared" si="2"/>
        <v>0.9</v>
      </c>
    </row>
    <row r="16" spans="2:20" x14ac:dyDescent="0.3">
      <c r="B16" t="s">
        <v>14</v>
      </c>
      <c r="C16" t="s">
        <v>7</v>
      </c>
      <c r="D16">
        <v>1.4</v>
      </c>
      <c r="N16">
        <v>1</v>
      </c>
      <c r="O16">
        <f t="shared" si="0"/>
        <v>0.71262577734944421</v>
      </c>
      <c r="P16">
        <f t="shared" si="1"/>
        <v>0.58182825494128454</v>
      </c>
      <c r="Q16">
        <f t="shared" si="2"/>
        <v>1</v>
      </c>
    </row>
    <row r="17" spans="4:17" x14ac:dyDescent="0.3">
      <c r="D17" t="s">
        <v>31</v>
      </c>
      <c r="E17">
        <f>0.408*D9*D10+D12*900/(D13+273)*D14*(D15-D16)/(D9+D12*(1+0.34*D14))</f>
        <v>322.84558658986464</v>
      </c>
      <c r="N17">
        <v>1</v>
      </c>
      <c r="O17">
        <f t="shared" ref="O17:O52" si="3">1+N17-POWER(1+POWER(N17,$K$9),1/$K$9)</f>
        <v>0.71262577734944421</v>
      </c>
      <c r="P17">
        <f t="shared" ref="P17:P52" si="4">1+N17-POWER(1+POWER(N17,$L$9),1/$L$9)</f>
        <v>0.58182825494128454</v>
      </c>
      <c r="Q17">
        <f>N17</f>
        <v>1</v>
      </c>
    </row>
    <row r="18" spans="4:17" x14ac:dyDescent="0.3">
      <c r="N18">
        <v>1.1000000000000001</v>
      </c>
      <c r="O18">
        <f t="shared" si="3"/>
        <v>0.74558892299272883</v>
      </c>
      <c r="P18">
        <f t="shared" si="4"/>
        <v>0.60925928655898787</v>
      </c>
      <c r="Q18">
        <v>1</v>
      </c>
    </row>
    <row r="19" spans="4:17" x14ac:dyDescent="0.3">
      <c r="N19">
        <v>1.2</v>
      </c>
      <c r="O19">
        <f t="shared" si="3"/>
        <v>0.77374776134772261</v>
      </c>
      <c r="P19">
        <f t="shared" si="4"/>
        <v>0.63368055289740743</v>
      </c>
      <c r="Q19">
        <v>1</v>
      </c>
    </row>
    <row r="20" spans="4:17" x14ac:dyDescent="0.3">
      <c r="N20">
        <v>1.3</v>
      </c>
      <c r="O20">
        <f t="shared" si="3"/>
        <v>0.79783970591896392</v>
      </c>
      <c r="P20">
        <f t="shared" si="4"/>
        <v>0.65550649531032845</v>
      </c>
      <c r="Q20">
        <v>1</v>
      </c>
    </row>
    <row r="21" spans="4:17" x14ac:dyDescent="0.3">
      <c r="N21">
        <v>1.4</v>
      </c>
      <c r="O21">
        <f t="shared" si="3"/>
        <v>0.81851006068583199</v>
      </c>
      <c r="P21">
        <f t="shared" si="4"/>
        <v>0.67508932826967527</v>
      </c>
      <c r="Q21">
        <v>1</v>
      </c>
    </row>
    <row r="22" spans="4:17" x14ac:dyDescent="0.3">
      <c r="N22">
        <v>1.5</v>
      </c>
      <c r="O22">
        <f t="shared" si="3"/>
        <v>0.83630982945672017</v>
      </c>
      <c r="P22">
        <f t="shared" si="4"/>
        <v>0.69272779844327781</v>
      </c>
      <c r="Q22">
        <v>1</v>
      </c>
    </row>
    <row r="23" spans="4:17" x14ac:dyDescent="0.3">
      <c r="N23">
        <v>1.6</v>
      </c>
      <c r="O23">
        <f t="shared" si="3"/>
        <v>0.85170216721394487</v>
      </c>
      <c r="P23">
        <f t="shared" si="4"/>
        <v>0.70867524839976737</v>
      </c>
      <c r="Q23">
        <v>1</v>
      </c>
    </row>
    <row r="24" spans="4:17" x14ac:dyDescent="0.3">
      <c r="N24">
        <v>1.7</v>
      </c>
      <c r="O24">
        <f t="shared" si="3"/>
        <v>0.86507270220656718</v>
      </c>
      <c r="P24">
        <f t="shared" si="4"/>
        <v>0.72314674371886833</v>
      </c>
      <c r="Q24">
        <v>1</v>
      </c>
    </row>
    <row r="25" spans="4:17" x14ac:dyDescent="0.3">
      <c r="N25">
        <v>1.8</v>
      </c>
      <c r="O25">
        <f t="shared" si="3"/>
        <v>0.87674086561824383</v>
      </c>
      <c r="P25">
        <f t="shared" si="4"/>
        <v>0.73632521345115753</v>
      </c>
      <c r="Q25">
        <v>1</v>
      </c>
    </row>
    <row r="26" spans="4:17" x14ac:dyDescent="0.3">
      <c r="N26">
        <v>1.9</v>
      </c>
      <c r="O26">
        <f t="shared" si="3"/>
        <v>0.88697070871233485</v>
      </c>
      <c r="P26">
        <f t="shared" si="4"/>
        <v>0.74836665499347399</v>
      </c>
      <c r="Q26">
        <v>1</v>
      </c>
    </row>
    <row r="27" spans="4:17" x14ac:dyDescent="0.3">
      <c r="N27">
        <v>2</v>
      </c>
      <c r="O27">
        <f t="shared" si="3"/>
        <v>0.89598052474757361</v>
      </c>
      <c r="P27">
        <f t="shared" si="4"/>
        <v>0.75940450068894849</v>
      </c>
      <c r="Q27">
        <v>1</v>
      </c>
    </row>
    <row r="28" spans="4:17" x14ac:dyDescent="0.3">
      <c r="N28">
        <v>2.1</v>
      </c>
      <c r="O28">
        <f t="shared" si="3"/>
        <v>0.90395106739814812</v>
      </c>
      <c r="P28">
        <f t="shared" si="4"/>
        <v>0.76955325830823185</v>
      </c>
      <c r="Q28">
        <v>1</v>
      </c>
    </row>
    <row r="29" spans="4:17" x14ac:dyDescent="0.3">
      <c r="N29">
        <v>2.2000000000000002</v>
      </c>
      <c r="O29">
        <f t="shared" si="3"/>
        <v>0.91103240093918059</v>
      </c>
      <c r="P29">
        <f t="shared" si="4"/>
        <v>0.77891153572470806</v>
      </c>
      <c r="Q29">
        <v>1</v>
      </c>
    </row>
    <row r="30" spans="4:17" x14ac:dyDescent="0.3">
      <c r="N30">
        <v>2.2999999999999998</v>
      </c>
      <c r="O30">
        <f t="shared" si="3"/>
        <v>0.91734952590701813</v>
      </c>
      <c r="P30">
        <f t="shared" si="4"/>
        <v>0.78756455030480899</v>
      </c>
      <c r="Q30">
        <v>1</v>
      </c>
    </row>
    <row r="31" spans="4:17" x14ac:dyDescent="0.3">
      <c r="N31">
        <v>2.4</v>
      </c>
      <c r="O31">
        <f t="shared" si="3"/>
        <v>0.92300695894520368</v>
      </c>
      <c r="P31">
        <f t="shared" si="4"/>
        <v>0.79558621074169755</v>
      </c>
      <c r="Q31">
        <v>1</v>
      </c>
    </row>
    <row r="32" spans="4:17" x14ac:dyDescent="0.3">
      <c r="N32">
        <v>2.5</v>
      </c>
      <c r="O32">
        <f t="shared" si="3"/>
        <v>0.92809244378499889</v>
      </c>
      <c r="P32">
        <f t="shared" si="4"/>
        <v>0.80304084590476643</v>
      </c>
      <c r="Q32">
        <v>1</v>
      </c>
    </row>
    <row r="33" spans="14:17" x14ac:dyDescent="0.3">
      <c r="N33">
        <v>2.6</v>
      </c>
      <c r="O33">
        <f t="shared" si="3"/>
        <v>0.93267995234074252</v>
      </c>
      <c r="P33">
        <f t="shared" si="4"/>
        <v>0.80998464304726436</v>
      </c>
      <c r="Q33">
        <v>1</v>
      </c>
    </row>
    <row r="34" spans="14:17" x14ac:dyDescent="0.3">
      <c r="N34">
        <v>2.7</v>
      </c>
      <c r="O34">
        <f t="shared" si="3"/>
        <v>0.93683211159107982</v>
      </c>
      <c r="P34">
        <f t="shared" si="4"/>
        <v>0.81646684694038152</v>
      </c>
      <c r="Q34">
        <v>1</v>
      </c>
    </row>
    <row r="35" spans="14:17" x14ac:dyDescent="0.3">
      <c r="N35">
        <v>2.8</v>
      </c>
      <c r="O35">
        <f t="shared" si="3"/>
        <v>0.94060216860812096</v>
      </c>
      <c r="P35">
        <f t="shared" si="4"/>
        <v>0.82253076230946087</v>
      </c>
      <c r="Q35">
        <v>1</v>
      </c>
    </row>
    <row r="36" spans="14:17" x14ac:dyDescent="0.3">
      <c r="N36">
        <v>2.9</v>
      </c>
      <c r="O36">
        <f t="shared" si="3"/>
        <v>0.94403558511924457</v>
      </c>
      <c r="P36">
        <f t="shared" si="4"/>
        <v>0.82821459425988841</v>
      </c>
      <c r="Q36">
        <v>1</v>
      </c>
    </row>
    <row r="37" spans="14:17" x14ac:dyDescent="0.3">
      <c r="N37">
        <v>3</v>
      </c>
      <c r="O37">
        <f t="shared" si="3"/>
        <v>0.94717133511206786</v>
      </c>
      <c r="P37">
        <f t="shared" si="4"/>
        <v>0.83355215503223912</v>
      </c>
      <c r="Q37">
        <v>1</v>
      </c>
    </row>
    <row r="38" spans="14:17" x14ac:dyDescent="0.3">
      <c r="N38">
        <v>3.1</v>
      </c>
      <c r="O38">
        <f t="shared" si="3"/>
        <v>0.95004296423644563</v>
      </c>
      <c r="P38">
        <f t="shared" si="4"/>
        <v>0.83857346022755275</v>
      </c>
      <c r="Q38">
        <v>1</v>
      </c>
    </row>
    <row r="39" spans="14:17" x14ac:dyDescent="0.3">
      <c r="N39">
        <v>3.2</v>
      </c>
      <c r="O39">
        <f t="shared" si="3"/>
        <v>0.95267945780578689</v>
      </c>
      <c r="P39">
        <f t="shared" si="4"/>
        <v>0.84330523340731744</v>
      </c>
      <c r="Q39">
        <v>1</v>
      </c>
    </row>
    <row r="40" spans="14:17" x14ac:dyDescent="0.3">
      <c r="N40">
        <v>3.3</v>
      </c>
      <c r="O40">
        <f t="shared" si="3"/>
        <v>0.95510595463320813</v>
      </c>
      <c r="P40">
        <f t="shared" si="4"/>
        <v>0.84777133453062481</v>
      </c>
      <c r="Q40">
        <v>1</v>
      </c>
    </row>
    <row r="41" spans="14:17" x14ac:dyDescent="0.3">
      <c r="N41">
        <v>3.4</v>
      </c>
      <c r="O41">
        <f t="shared" si="3"/>
        <v>0.95734433633376126</v>
      </c>
      <c r="P41">
        <f t="shared" si="4"/>
        <v>0.85199312489767198</v>
      </c>
      <c r="Q41">
        <v>1</v>
      </c>
    </row>
    <row r="42" spans="14:17" x14ac:dyDescent="0.3">
      <c r="N42">
        <v>3.5</v>
      </c>
      <c r="O42">
        <f t="shared" si="3"/>
        <v>0.95941371570296052</v>
      </c>
      <c r="P42">
        <f t="shared" si="4"/>
        <v>0.85598977900228723</v>
      </c>
      <c r="Q42">
        <v>1</v>
      </c>
    </row>
    <row r="43" spans="14:17" x14ac:dyDescent="0.3">
      <c r="N43">
        <v>3.6</v>
      </c>
      <c r="O43">
        <f t="shared" si="3"/>
        <v>0.96133084302255156</v>
      </c>
      <c r="P43">
        <f t="shared" si="4"/>
        <v>0.85977855185593111</v>
      </c>
      <c r="Q43">
        <v>1</v>
      </c>
    </row>
    <row r="44" spans="14:17" x14ac:dyDescent="0.3">
      <c r="N44">
        <v>3.7</v>
      </c>
      <c r="O44">
        <f t="shared" si="3"/>
        <v>0.96311044538312318</v>
      </c>
      <c r="P44">
        <f t="shared" si="4"/>
        <v>0.86337500884944607</v>
      </c>
      <c r="Q44">
        <v>1</v>
      </c>
    </row>
    <row r="45" spans="14:17" x14ac:dyDescent="0.3">
      <c r="N45">
        <v>3.8</v>
      </c>
      <c r="O45">
        <f t="shared" si="3"/>
        <v>0.9647655111378759</v>
      </c>
      <c r="P45">
        <f t="shared" si="4"/>
        <v>0.86679322400030667</v>
      </c>
      <c r="Q45">
        <v>1</v>
      </c>
    </row>
    <row r="46" spans="14:17" x14ac:dyDescent="0.3">
      <c r="N46">
        <v>3.9</v>
      </c>
      <c r="O46">
        <f t="shared" si="3"/>
        <v>0.966307529244264</v>
      </c>
      <c r="P46">
        <f t="shared" si="4"/>
        <v>0.87004595143852104</v>
      </c>
      <c r="Q46">
        <v>1</v>
      </c>
    </row>
    <row r="47" spans="14:17" x14ac:dyDescent="0.3">
      <c r="N47">
        <v>4</v>
      </c>
      <c r="O47">
        <f t="shared" si="3"/>
        <v>0.96774669137799663</v>
      </c>
      <c r="P47">
        <f t="shared" si="4"/>
        <v>0.87314477417075675</v>
      </c>
      <c r="Q47">
        <v>1</v>
      </c>
    </row>
    <row r="48" spans="14:17" x14ac:dyDescent="0.3">
      <c r="N48">
        <v>4.0999999999999996</v>
      </c>
      <c r="O48">
        <f t="shared" si="3"/>
        <v>0.96909206321302133</v>
      </c>
      <c r="P48">
        <f t="shared" si="4"/>
        <v>0.87610023349491239</v>
      </c>
      <c r="Q48">
        <v>1</v>
      </c>
    </row>
    <row r="49" spans="14:17" x14ac:dyDescent="0.3">
      <c r="N49">
        <v>4.2</v>
      </c>
      <c r="O49">
        <f t="shared" si="3"/>
        <v>0.97035173007045383</v>
      </c>
      <c r="P49">
        <f t="shared" si="4"/>
        <v>0.87892194188857609</v>
      </c>
      <c r="Q49">
        <v>1</v>
      </c>
    </row>
    <row r="50" spans="14:17" x14ac:dyDescent="0.3">
      <c r="N50">
        <v>4.3</v>
      </c>
      <c r="O50">
        <f t="shared" si="3"/>
        <v>0.97153292118563872</v>
      </c>
      <c r="P50">
        <f t="shared" si="4"/>
        <v>0.88161868174232971</v>
      </c>
      <c r="Q50">
        <v>1</v>
      </c>
    </row>
    <row r="51" spans="14:17" x14ac:dyDescent="0.3">
      <c r="N51">
        <v>4.4000000000000004</v>
      </c>
      <c r="O51">
        <f t="shared" si="3"/>
        <v>0.97264211607575568</v>
      </c>
      <c r="P51">
        <f t="shared" si="4"/>
        <v>0.88419849193462685</v>
      </c>
      <c r="Q51">
        <v>1</v>
      </c>
    </row>
    <row r="52" spans="14:17" x14ac:dyDescent="0.3">
      <c r="N52">
        <v>4.5</v>
      </c>
      <c r="O52">
        <f t="shared" si="3"/>
        <v>0.97368513587220207</v>
      </c>
      <c r="P52">
        <f t="shared" si="4"/>
        <v>0.88666874393468653</v>
      </c>
      <c r="Q52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지환 임</dc:creator>
  <cp:lastModifiedBy>지환 임</cp:lastModifiedBy>
  <dcterms:created xsi:type="dcterms:W3CDTF">2024-06-13T01:50:19Z</dcterms:created>
  <dcterms:modified xsi:type="dcterms:W3CDTF">2024-06-13T08:34:21Z</dcterms:modified>
</cp:coreProperties>
</file>