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jpeg" ContentType="image/jpeg"/>
  <Override PartName="/xl/media/image2.png" ContentType="image/png"/>
  <Override PartName="/xl/media/image3.jpeg" ContentType="image/jpeg"/>
  <Override PartName="/xl/media/image4.jpeg" ContentType="image/jpe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9" authorId="0">
      <text>
        <r>
          <rPr>
            <b val="true"/>
            <sz val="9"/>
            <color rgb="FF000000"/>
            <rFont val="ＭＳ Ｐゴシック"/>
            <family val="3"/>
          </rPr>
          <t xml:space="preserve">sowase:
</t>
        </r>
        <r>
          <rPr>
            <sz val="9"/>
            <color rgb="FF000000"/>
            <rFont val="ＭＳ Ｐゴシック"/>
            <family val="3"/>
          </rPr>
          <t xml:space="preserve">文字色変更
</t>
        </r>
      </text>
    </comment>
    <comment ref="D29" authorId="0">
      <text>
        <r>
          <rPr>
            <b val="true"/>
            <sz val="9"/>
            <color rgb="FF000000"/>
            <rFont val="ＭＳ Ｐゴシック"/>
            <family val="3"/>
          </rPr>
          <t xml:space="preserve">sowase:
</t>
        </r>
        <r>
          <rPr>
            <sz val="9"/>
            <color rgb="FF000000"/>
            <rFont val="ＭＳ Ｐゴシック"/>
            <family val="3"/>
          </rPr>
          <t xml:space="preserve">文字色変更
</t>
        </r>
      </text>
    </comment>
    <comment ref="F29" authorId="0">
      <text>
        <r>
          <rPr>
            <b val="true"/>
            <sz val="9"/>
            <color rgb="FF000000"/>
            <rFont val="ＭＳ Ｐゴシック"/>
            <family val="3"/>
          </rPr>
          <t xml:space="preserve">sowase:
</t>
        </r>
        <r>
          <rPr>
            <sz val="9"/>
            <color rgb="FF000000"/>
            <rFont val="ＭＳ Ｐゴシック"/>
            <family val="3"/>
          </rPr>
          <t xml:space="preserve">文字色変更
</t>
        </r>
      </text>
    </comment>
    <comment ref="G29" authorId="0">
      <text>
        <r>
          <rPr>
            <b val="true"/>
            <sz val="9"/>
            <color rgb="FF000000"/>
            <rFont val="ＭＳ Ｐゴシック"/>
            <family val="3"/>
          </rPr>
          <t xml:space="preserve">sowase:
</t>
        </r>
        <r>
          <rPr>
            <sz val="9"/>
            <color rgb="FF000000"/>
            <rFont val="ＭＳ Ｐゴシック"/>
            <family val="3"/>
          </rPr>
          <t xml:space="preserve">文字色変更
</t>
        </r>
      </text>
    </comment>
    <comment ref="H29" authorId="0">
      <text>
        <r>
          <rPr>
            <b val="true"/>
            <sz val="9"/>
            <color rgb="FF000000"/>
            <rFont val="ＭＳ Ｐゴシック"/>
            <family val="3"/>
          </rPr>
          <t xml:space="preserve">sowase:
</t>
        </r>
        <r>
          <rPr>
            <sz val="9"/>
            <color rgb="FF000000"/>
            <rFont val="ＭＳ Ｐゴシック"/>
            <family val="3"/>
          </rPr>
          <t xml:space="preserve">文字色変更
</t>
        </r>
      </text>
    </comment>
  </commentList>
</comments>
</file>

<file path=xl/sharedStrings.xml><?xml version="1.0" encoding="utf-8"?>
<sst xmlns="http://schemas.openxmlformats.org/spreadsheetml/2006/main" count="36" uniqueCount="31">
  <si>
    <t xml:space="preserve">見　積　書</t>
  </si>
  <si>
    <t xml:space="preserve">尾鷲市 建設課</t>
  </si>
  <si>
    <t xml:space="preserve">御中</t>
  </si>
  <si>
    <t xml:space="preserve">〒519-3408</t>
  </si>
  <si>
    <t xml:space="preserve">三重県北牟婁郡紀北町便ノ山200</t>
  </si>
  <si>
    <t xml:space="preserve">森林組合おわせ</t>
  </si>
  <si>
    <t xml:space="preserve">下記の通り、お見積り申し上げます。</t>
  </si>
  <si>
    <t xml:space="preserve">代表理事組合長　土井　恭平</t>
  </si>
  <si>
    <t xml:space="preserve">TEL：0597-32-0275</t>
  </si>
  <si>
    <t xml:space="preserve">FAX：0597-33-0028</t>
  </si>
  <si>
    <r>
      <rPr>
        <b val="true"/>
        <sz val="11"/>
        <color rgb="FFFFFFFF"/>
        <rFont val="メイリオ"/>
        <family val="3"/>
      </rPr>
      <t xml:space="preserve">お見積金額
</t>
    </r>
    <r>
      <rPr>
        <sz val="11"/>
        <color rgb="FFFFFFFF"/>
        <rFont val="メイリオ"/>
        <family val="3"/>
      </rPr>
      <t xml:space="preserve">（消費税込）</t>
    </r>
  </si>
  <si>
    <t xml:space="preserve">施 業 名：</t>
  </si>
  <si>
    <t xml:space="preserve">立木伐採・処理</t>
  </si>
  <si>
    <t xml:space="preserve">場　　所：</t>
  </si>
  <si>
    <t xml:space="preserve">尾鷲市大曽根浦 地内</t>
  </si>
  <si>
    <t xml:space="preserve">工　　期：</t>
  </si>
  <si>
    <t xml:space="preserve">有効期限：</t>
  </si>
  <si>
    <t xml:space="preserve">見積明細</t>
  </si>
  <si>
    <t xml:space="preserve">区別</t>
  </si>
  <si>
    <t xml:space="preserve">業務名</t>
  </si>
  <si>
    <t xml:space="preserve">内訳</t>
  </si>
  <si>
    <t xml:space="preserve">単価</t>
  </si>
  <si>
    <t xml:space="preserve">数量</t>
  </si>
  <si>
    <t xml:space="preserve">単位</t>
  </si>
  <si>
    <t xml:space="preserve">金額</t>
  </si>
  <si>
    <t xml:space="preserve">式</t>
  </si>
  <si>
    <t xml:space="preserve">小計</t>
  </si>
  <si>
    <t xml:space="preserve">諸経費</t>
  </si>
  <si>
    <t xml:space="preserve">30%以内</t>
  </si>
  <si>
    <t xml:space="preserve">消費税</t>
  </si>
  <si>
    <t xml:space="preserve">合計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</si>
</sst>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&quot;発行日： &quot;yyyy\年m\月d\日;@"/>
    <numFmt numFmtId="166" formatCode="yyyy\年m\月d\日;@"/>
    <numFmt numFmtId="167" formatCode="yyyy/mm/dd"/>
    <numFmt numFmtId="168" formatCode="&quot;見積書番号： &quot;0\ ;[RED]\(0\)"/>
    <numFmt numFmtId="169" formatCode="\¥#,##0\-;[RED]&quot;¥-&quot;#,##0\-"/>
    <numFmt numFmtId="170" formatCode="\ @"/>
    <numFmt numFmtId="171" formatCode="0"/>
    <numFmt numFmtId="172" formatCode="&quot;  &quot;@"/>
    <numFmt numFmtId="173" formatCode="&quot;ggge年m月d日&quot;;@"/>
    <numFmt numFmtId="174" formatCode="#,##0;[RED]\-#,##0"/>
    <numFmt numFmtId="175" formatCode="General"/>
    <numFmt numFmtId="176" formatCode="\¥#,##0;[RED]&quot;¥-&quot;#,##0"/>
    <numFmt numFmtId="177" formatCode="[$¥-411]#,##0;[$¥-411]#,##0"/>
  </numFmts>
  <fonts count="23">
    <font>
      <sz val="10"/>
      <name val="ヒラギノ角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メイリオ"/>
      <family val="3"/>
    </font>
    <font>
      <b val="true"/>
      <sz val="18"/>
      <color rgb="FF000000"/>
      <name val="メイリオ"/>
      <family val="3"/>
    </font>
    <font>
      <sz val="11"/>
      <name val="メイリオ"/>
      <family val="3"/>
    </font>
    <font>
      <sz val="16"/>
      <name val="メイリオ"/>
      <family val="3"/>
    </font>
    <font>
      <sz val="12"/>
      <name val="メイリオ"/>
      <family val="3"/>
    </font>
    <font>
      <b val="true"/>
      <sz val="11"/>
      <name val="メイリオ"/>
      <family val="3"/>
    </font>
    <font>
      <b val="true"/>
      <sz val="11"/>
      <color rgb="FFFFFFFF"/>
      <name val="メイリオ"/>
      <family val="3"/>
    </font>
    <font>
      <sz val="11"/>
      <color rgb="FFFFFFFF"/>
      <name val="メイリオ"/>
      <family val="3"/>
    </font>
    <font>
      <sz val="18"/>
      <name val="メイリオ"/>
      <family val="3"/>
    </font>
    <font>
      <b val="true"/>
      <sz val="8"/>
      <color rgb="FF0D0D0D"/>
      <name val="メイリオ"/>
      <family val="3"/>
    </font>
    <font>
      <sz val="8"/>
      <color rgb="FF0D0D0D"/>
      <name val="メイリオ"/>
      <family val="3"/>
    </font>
    <font>
      <b val="true"/>
      <sz val="11"/>
      <color rgb="FF385724"/>
      <name val="メイリオ"/>
      <family val="3"/>
    </font>
    <font>
      <b val="true"/>
      <sz val="12"/>
      <color rgb="FF385724"/>
      <name val="メイリオ"/>
      <family val="3"/>
    </font>
    <font>
      <b val="true"/>
      <sz val="12"/>
      <name val="メイリオ"/>
      <family val="3"/>
    </font>
    <font>
      <b val="true"/>
      <sz val="10"/>
      <color rgb="FF262626"/>
      <name val="メイリオ"/>
      <family val="3"/>
    </font>
    <font>
      <b val="true"/>
      <sz val="9"/>
      <color rgb="FFFFFFFF"/>
      <name val="メイリオ"/>
      <family val="3"/>
    </font>
    <font>
      <sz val="8"/>
      <color rgb="FFFF0000"/>
      <name val="メイリオ"/>
      <family val="3"/>
    </font>
    <font>
      <b val="true"/>
      <sz val="9"/>
      <color rgb="FF000000"/>
      <name val="ＭＳ Ｐゴシック"/>
      <family val="3"/>
    </font>
    <font>
      <sz val="9"/>
      <color rgb="FF000000"/>
      <name val="ＭＳ Ｐゴシック"/>
      <family val="3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FFFFFF"/>
        <bgColor rgb="FFFFFFCC"/>
      </patternFill>
    </fill>
    <fill>
      <patternFill patternType="solid">
        <fgColor rgb="FF548235"/>
        <bgColor rgb="FF339966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AD47"/>
      </bottom>
      <diagonal/>
    </border>
    <border diagonalUp="false" diagonalDown="false">
      <left style="thick">
        <color rgb="FF548235"/>
      </left>
      <right/>
      <top style="thick">
        <color rgb="FF548235"/>
      </top>
      <bottom style="thick">
        <color rgb="FF548235"/>
      </bottom>
      <diagonal/>
    </border>
    <border diagonalUp="false" diagonalDown="false">
      <left/>
      <right style="thick">
        <color rgb="FF548235"/>
      </right>
      <top style="thick">
        <color rgb="FF548235"/>
      </top>
      <bottom style="thick">
        <color rgb="FF548235"/>
      </bottom>
      <diagonal/>
    </border>
    <border diagonalUp="false" diagonalDown="false">
      <left/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 style="thin">
        <color rgb="FF548235"/>
      </bottom>
      <diagonal/>
    </border>
    <border diagonalUp="false" diagonalDown="false">
      <left/>
      <right/>
      <top style="medium">
        <color rgb="FF548235"/>
      </top>
      <bottom/>
      <diagonal/>
    </border>
    <border diagonalUp="false" diagonalDown="false">
      <left style="thin">
        <color rgb="FF548235"/>
      </left>
      <right/>
      <top style="medium">
        <color rgb="FF548235"/>
      </top>
      <bottom/>
      <diagonal/>
    </border>
    <border diagonalUp="false" diagonalDown="false">
      <left/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/>
      <top style="medium">
        <color rgb="FF548235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/>
      <diagonal/>
    </border>
    <border diagonalUp="false" diagonalDown="false">
      <left style="dotted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/>
      <top/>
      <bottom/>
      <diagonal/>
    </border>
    <border diagonalUp="false" diagonalDown="false">
      <left/>
      <right style="thin">
        <color rgb="FF548235"/>
      </right>
      <top/>
      <bottom/>
      <diagonal/>
    </border>
    <border diagonalUp="false" diagonalDown="false">
      <left/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 style="thin">
        <color rgb="FF70AD47"/>
      </top>
      <bottom/>
      <diagonal/>
    </border>
    <border diagonalUp="false" diagonalDown="false">
      <left style="dotted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 style="thin">
        <color rgb="FF548235"/>
      </bottom>
      <diagonal/>
    </border>
    <border diagonalUp="false" diagonalDown="false">
      <left style="dotted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/>
      <diagonal/>
    </border>
    <border diagonalUp="false" diagonalDown="false">
      <left/>
      <right/>
      <top style="thin">
        <color rgb="FF548235"/>
      </top>
      <bottom style="medium">
        <color rgb="FF548235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74" fontId="0" fillId="0" borderId="0" applyFont="false" applyBorder="false" applyAlignment="false" applyProtection="false"/>
    <xf numFmtId="176" fontId="0" fillId="0" borderId="0" applyFont="fals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3" borderId="3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8" fillId="3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2" fontId="8" fillId="3" borderId="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0" fontId="1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0" fontId="16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2" fontId="8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16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2" fontId="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8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5" fontId="6" fillId="3" borderId="1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2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6" fontId="6" fillId="3" borderId="13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1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6" fillId="3" borderId="1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5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5" fontId="11" fillId="3" borderId="1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1" fillId="3" borderId="12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6" fontId="11" fillId="3" borderId="13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1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6" fillId="3" borderId="11" xfId="2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76" fontId="6" fillId="3" borderId="1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3" borderId="1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6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7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8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4" fontId="6" fillId="3" borderId="19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2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6" fillId="3" borderId="2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6" fillId="3" borderId="1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3" borderId="2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3" borderId="22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4" fontId="6" fillId="3" borderId="2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6" fillId="3" borderId="2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3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3" borderId="2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  <cellStyle name="Excel Built-in Currency [0]" xfId="21"/>
  </cellStyles>
  <dxfs count="1"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85724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510120</xdr:colOff>
      <xdr:row>4</xdr:row>
      <xdr:rowOff>20880</xdr:rowOff>
    </xdr:from>
    <xdr:to>
      <xdr:col>7</xdr:col>
      <xdr:colOff>187560</xdr:colOff>
      <xdr:row>5</xdr:row>
      <xdr:rowOff>133920</xdr:rowOff>
    </xdr:to>
    <xdr:pic>
      <xdr:nvPicPr>
        <xdr:cNvPr id="0" name="図 1" descr=""/>
        <xdr:cNvPicPr/>
      </xdr:nvPicPr>
      <xdr:blipFill>
        <a:blip r:embed="rId1"/>
        <a:stretch/>
      </xdr:blipFill>
      <xdr:spPr>
        <a:xfrm>
          <a:off x="4573800" y="801000"/>
          <a:ext cx="1303200" cy="275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19440</xdr:colOff>
      <xdr:row>49</xdr:row>
      <xdr:rowOff>134280</xdr:rowOff>
    </xdr:from>
    <xdr:to>
      <xdr:col>8</xdr:col>
      <xdr:colOff>680760</xdr:colOff>
      <xdr:row>50</xdr:row>
      <xdr:rowOff>160560</xdr:rowOff>
    </xdr:to>
    <xdr:sp>
      <xdr:nvSpPr>
        <xdr:cNvPr id="1" name="円/楕円 3"/>
        <xdr:cNvSpPr/>
      </xdr:nvSpPr>
      <xdr:spPr>
        <a:xfrm>
          <a:off x="19440" y="8749080"/>
          <a:ext cx="7163640" cy="189000"/>
        </a:xfrm>
        <a:prstGeom prst="ellipse">
          <a:avLst/>
        </a:prstGeom>
        <a:solidFill>
          <a:srgbClr val="a9d18e"/>
        </a:solidFill>
        <a:ln w="12600">
          <a:solidFill>
            <a:srgbClr val="92d05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169200</xdr:colOff>
      <xdr:row>46</xdr:row>
      <xdr:rowOff>44280</xdr:rowOff>
    </xdr:from>
    <xdr:to>
      <xdr:col>5</xdr:col>
      <xdr:colOff>14760</xdr:colOff>
      <xdr:row>50</xdr:row>
      <xdr:rowOff>75960</xdr:rowOff>
    </xdr:to>
    <xdr:pic>
      <xdr:nvPicPr>
        <xdr:cNvPr id="2" name="Picture 1" descr="C:\Users\sowase25\AppData\Local\Microsoft\Windows\Temporary Internet Files\Content.IE5\D695SY0M\lgi01b201308220400[1].jpg"/>
        <xdr:cNvPicPr/>
      </xdr:nvPicPr>
      <xdr:blipFill>
        <a:blip r:embed="rId2"/>
        <a:stretch/>
      </xdr:blipFill>
      <xdr:spPr>
        <a:xfrm>
          <a:off x="3420360" y="8171640"/>
          <a:ext cx="658080" cy="681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553680</xdr:colOff>
      <xdr:row>45</xdr:row>
      <xdr:rowOff>79920</xdr:rowOff>
    </xdr:from>
    <xdr:to>
      <xdr:col>4</xdr:col>
      <xdr:colOff>133560</xdr:colOff>
      <xdr:row>46</xdr:row>
      <xdr:rowOff>88200</xdr:rowOff>
    </xdr:to>
    <xdr:pic>
      <xdr:nvPicPr>
        <xdr:cNvPr id="3" name="Picture 2" descr="C:\Users\sowase25\AppData\Local\Microsoft\Windows\Temporary Internet Files\Content.IE5\GOPQGOA6\bird_vector_tribal_style_by_vectorportal-d3garcs[1].jpg"/>
        <xdr:cNvPicPr/>
      </xdr:nvPicPr>
      <xdr:blipFill>
        <a:blip r:embed="rId3"/>
        <a:stretch/>
      </xdr:blipFill>
      <xdr:spPr>
        <a:xfrm flipH="1" rot="987600">
          <a:off x="3006720" y="8036280"/>
          <a:ext cx="392760" cy="183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390960</xdr:colOff>
      <xdr:row>47</xdr:row>
      <xdr:rowOff>71280</xdr:rowOff>
    </xdr:from>
    <xdr:to>
      <xdr:col>3</xdr:col>
      <xdr:colOff>786600</xdr:colOff>
      <xdr:row>48</xdr:row>
      <xdr:rowOff>90720</xdr:rowOff>
    </xdr:to>
    <xdr:pic>
      <xdr:nvPicPr>
        <xdr:cNvPr id="4" name="Picture 2" descr="C:\Users\sowase25\AppData\Local\Microsoft\Windows\Temporary Internet Files\Content.IE5\GOPQGOA6\bird_vector_tribal_style_by_vectorportal-d3garcs[1].jpg"/>
        <xdr:cNvPicPr/>
      </xdr:nvPicPr>
      <xdr:blipFill>
        <a:blip r:embed="rId4"/>
        <a:stretch/>
      </xdr:blipFill>
      <xdr:spPr>
        <a:xfrm flipH="1" rot="20805000">
          <a:off x="2815920" y="8363880"/>
          <a:ext cx="395640" cy="182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4" colorId="64" zoomScale="65" zoomScaleNormal="65" zoomScalePageLayoutView="100" workbookViewId="0">
      <selection pane="topLeft" activeCell="F40" activeCellId="0" sqref="F40"/>
    </sheetView>
  </sheetViews>
  <sheetFormatPr defaultColWidth="9.6992187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2.0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3.8" hidden="false" customHeight="false" outlineLevel="0" collapsed="false">
      <c r="A4" s="3"/>
      <c r="B4" s="3"/>
      <c r="C4" s="3"/>
      <c r="D4" s="3"/>
      <c r="E4" s="3"/>
      <c r="F4" s="4" t="n">
        <v>44172</v>
      </c>
      <c r="G4" s="4"/>
      <c r="H4" s="4"/>
      <c r="I4" s="4"/>
    </row>
    <row r="5" customFormat="false" ht="12.8" hidden="false" customHeight="false" outlineLevel="0" collapsed="false">
      <c r="A5" s="3"/>
      <c r="B5" s="3"/>
      <c r="C5" s="3"/>
      <c r="D5" s="3"/>
      <c r="E5" s="3"/>
      <c r="F5" s="3"/>
      <c r="G5" s="5"/>
      <c r="H5" s="5"/>
      <c r="I5" s="3"/>
    </row>
    <row r="6" customFormat="false" ht="12.8" hidden="false" customHeight="false" outlineLevel="0" collapsed="false">
      <c r="A6" s="6" t="s">
        <v>1</v>
      </c>
      <c r="B6" s="6"/>
      <c r="C6" s="6"/>
      <c r="D6" s="6" t="s">
        <v>2</v>
      </c>
      <c r="E6" s="3"/>
      <c r="F6" s="3"/>
      <c r="G6" s="3"/>
      <c r="H6" s="3"/>
      <c r="I6" s="7"/>
    </row>
    <row r="7" customFormat="false" ht="12.8" hidden="false" customHeight="false" outlineLevel="0" collapsed="false">
      <c r="A7" s="6"/>
      <c r="B7" s="6"/>
      <c r="C7" s="6"/>
      <c r="D7" s="6"/>
      <c r="E7" s="3"/>
      <c r="F7" s="3"/>
      <c r="G7" s="3"/>
      <c r="H7" s="3"/>
      <c r="I7" s="3"/>
    </row>
    <row r="8" customFormat="false" ht="13.8" hidden="false" customHeight="false" outlineLevel="0" collapsed="false">
      <c r="A8" s="3"/>
      <c r="B8" s="3"/>
      <c r="C8" s="3"/>
      <c r="D8" s="3"/>
      <c r="E8" s="3"/>
      <c r="F8" s="8"/>
      <c r="G8" s="8"/>
      <c r="H8" s="8"/>
      <c r="I8" s="9"/>
    </row>
    <row r="9" customFormat="false" ht="12.8" hidden="false" customHeight="false" outlineLevel="0" collapsed="false">
      <c r="A9" s="10"/>
      <c r="B9" s="10"/>
      <c r="C9" s="10"/>
      <c r="D9" s="10"/>
      <c r="E9" s="11"/>
      <c r="F9" s="12" t="s">
        <v>3</v>
      </c>
      <c r="G9" s="12"/>
      <c r="H9" s="12"/>
      <c r="I9" s="12"/>
    </row>
    <row r="10" customFormat="false" ht="12.8" hidden="false" customHeight="false" outlineLevel="0" collapsed="false">
      <c r="A10" s="13"/>
      <c r="B10" s="13"/>
      <c r="C10" s="13"/>
      <c r="D10" s="13"/>
      <c r="E10" s="3"/>
      <c r="F10" s="14" t="s">
        <v>4</v>
      </c>
      <c r="G10" s="14"/>
      <c r="H10" s="14"/>
      <c r="I10" s="14"/>
    </row>
    <row r="11" customFormat="false" ht="13.8" hidden="false" customHeight="false" outlineLevel="0" collapsed="false">
      <c r="A11" s="13"/>
      <c r="B11" s="13"/>
      <c r="C11" s="13"/>
      <c r="D11" s="13"/>
      <c r="E11" s="3"/>
      <c r="F11" s="14" t="s">
        <v>5</v>
      </c>
      <c r="G11" s="14"/>
      <c r="H11" s="14"/>
      <c r="I11" s="14"/>
    </row>
    <row r="12" customFormat="false" ht="15" hidden="false" customHeight="false" outlineLevel="0" collapsed="false">
      <c r="A12" s="15" t="s">
        <v>6</v>
      </c>
      <c r="B12" s="15"/>
      <c r="C12" s="15"/>
      <c r="D12" s="15"/>
      <c r="E12" s="11"/>
      <c r="F12" s="16" t="s">
        <v>7</v>
      </c>
      <c r="G12" s="16"/>
      <c r="H12" s="16"/>
      <c r="I12" s="16"/>
    </row>
    <row r="13" customFormat="false" ht="13.8" hidden="false" customHeight="false" outlineLevel="0" collapsed="false">
      <c r="A13" s="17"/>
      <c r="B13" s="17"/>
      <c r="C13" s="3"/>
      <c r="D13" s="3"/>
      <c r="E13" s="3"/>
      <c r="F13" s="18" t="s">
        <v>8</v>
      </c>
      <c r="G13" s="18"/>
      <c r="H13" s="18"/>
      <c r="I13" s="18"/>
    </row>
    <row r="14" customFormat="false" ht="12.8" hidden="false" customHeight="false" outlineLevel="0" collapsed="false">
      <c r="A14" s="3"/>
      <c r="B14" s="3"/>
      <c r="C14" s="19"/>
      <c r="D14" s="11"/>
      <c r="E14" s="11"/>
      <c r="F14" s="20" t="s">
        <v>9</v>
      </c>
      <c r="G14" s="20"/>
      <c r="H14" s="20"/>
      <c r="I14" s="20"/>
    </row>
    <row r="15" customFormat="false" ht="19.7" hidden="false" customHeight="false" outlineLevel="0" collapsed="false">
      <c r="A15" s="3"/>
      <c r="B15" s="3"/>
      <c r="C15" s="3"/>
      <c r="D15" s="21"/>
      <c r="E15" s="3"/>
      <c r="F15" s="3"/>
      <c r="G15" s="3"/>
      <c r="H15" s="3"/>
      <c r="I15" s="3"/>
    </row>
    <row r="16" customFormat="false" ht="12.8" hidden="false" customHeight="true" outlineLevel="0" collapsed="false">
      <c r="A16" s="22" t="s">
        <v>10</v>
      </c>
      <c r="B16" s="22"/>
      <c r="C16" s="23" t="n">
        <f aca="false">I46</f>
        <v>1389476</v>
      </c>
      <c r="D16" s="23"/>
      <c r="E16" s="24"/>
      <c r="F16" s="25"/>
      <c r="G16" s="25"/>
      <c r="H16" s="25"/>
      <c r="I16" s="25"/>
    </row>
    <row r="17" customFormat="false" ht="12.8" hidden="false" customHeight="false" outlineLevel="0" collapsed="false">
      <c r="A17" s="22"/>
      <c r="B17" s="22"/>
      <c r="C17" s="23"/>
      <c r="D17" s="23"/>
      <c r="E17" s="26"/>
      <c r="F17" s="27"/>
      <c r="G17" s="27"/>
      <c r="H17" s="27"/>
      <c r="I17" s="27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</row>
    <row r="19" customFormat="false" ht="15" hidden="false" customHeight="false" outlineLevel="0" collapsed="false">
      <c r="A19" s="28" t="s">
        <v>11</v>
      </c>
      <c r="B19" s="28"/>
      <c r="C19" s="29" t="s">
        <v>12</v>
      </c>
      <c r="D19" s="29"/>
      <c r="E19" s="29"/>
      <c r="F19" s="30"/>
      <c r="G19" s="30"/>
      <c r="H19" s="30"/>
      <c r="I19" s="30"/>
    </row>
    <row r="20" customFormat="false" ht="15" hidden="false" customHeight="false" outlineLevel="0" collapsed="false">
      <c r="A20" s="31" t="s">
        <v>13</v>
      </c>
      <c r="B20" s="31"/>
      <c r="C20" s="32" t="s">
        <v>14</v>
      </c>
      <c r="D20" s="32"/>
      <c r="E20" s="32"/>
      <c r="F20" s="33"/>
      <c r="G20" s="32"/>
      <c r="H20" s="32"/>
      <c r="I20" s="32"/>
    </row>
    <row r="21" customFormat="false" ht="15" hidden="false" customHeight="false" outlineLevel="0" collapsed="false">
      <c r="A21" s="31" t="s">
        <v>15</v>
      </c>
      <c r="B21" s="31"/>
      <c r="C21" s="34"/>
      <c r="D21" s="34"/>
      <c r="E21" s="35"/>
      <c r="F21" s="36"/>
      <c r="G21" s="37"/>
      <c r="H21" s="37"/>
      <c r="I21" s="37"/>
    </row>
    <row r="22" customFormat="false" ht="15" hidden="false" customHeight="false" outlineLevel="0" collapsed="false">
      <c r="A22" s="31" t="s">
        <v>16</v>
      </c>
      <c r="B22" s="31"/>
      <c r="C22" s="38" t="n">
        <v>44651</v>
      </c>
      <c r="D22" s="38"/>
      <c r="E22" s="35"/>
      <c r="F22" s="36"/>
      <c r="G22" s="37"/>
      <c r="H22" s="37"/>
      <c r="I22" s="37"/>
    </row>
    <row r="23" customFormat="false" ht="12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</row>
    <row r="24" customFormat="false" ht="12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</row>
    <row r="25" customFormat="false" ht="12.8" hidden="false" customHeight="false" outlineLevel="0" collapsed="false">
      <c r="A25" s="39" t="s">
        <v>17</v>
      </c>
      <c r="B25" s="39"/>
      <c r="C25" s="40"/>
      <c r="D25" s="40"/>
      <c r="E25" s="40"/>
      <c r="F25" s="40"/>
      <c r="G25" s="40"/>
      <c r="H25" s="40"/>
      <c r="I25" s="40"/>
    </row>
    <row r="26" customFormat="false" ht="12.8" hidden="false" customHeight="false" outlineLevel="0" collapsed="false">
      <c r="A26" s="41" t="s">
        <v>18</v>
      </c>
      <c r="B26" s="42" t="s">
        <v>19</v>
      </c>
      <c r="C26" s="42"/>
      <c r="D26" s="43" t="s">
        <v>20</v>
      </c>
      <c r="E26" s="43"/>
      <c r="F26" s="44" t="s">
        <v>21</v>
      </c>
      <c r="G26" s="44" t="s">
        <v>22</v>
      </c>
      <c r="H26" s="45" t="s">
        <v>23</v>
      </c>
      <c r="I26" s="45" t="s">
        <v>24</v>
      </c>
    </row>
    <row r="27" customFormat="false" ht="13.8" hidden="false" customHeight="false" outlineLevel="0" collapsed="false">
      <c r="A27" s="46"/>
      <c r="B27" s="47" t="n">
        <f aca="false">'file:///Users/gib0017/Downloads/%E8%A6%8B%E7%A9%8D%E3%83%BB%E8%AB%8B%E6%B1%82%E3%80%90%E8%AB%8B%E8%B2%A0%E5%B7%A5%E4%BA%8B%E3%80%91%E4%BA%8B%E6%A5%AD%E8%AA%B2.xlsx'#$'明細（税込み）'.#REF!2</f>
        <v>0</v>
      </c>
      <c r="C27" s="47"/>
      <c r="D27" s="48"/>
      <c r="E27" s="48"/>
      <c r="F27" s="49" t="n">
        <f aca="false">826200</f>
        <v>826200</v>
      </c>
      <c r="G27" s="50" t="n">
        <v>1</v>
      </c>
      <c r="H27" s="51" t="s">
        <v>25</v>
      </c>
      <c r="I27" s="52" t="n">
        <f aca="false">IF(F27="","",F27*G27)</f>
        <v>826200</v>
      </c>
    </row>
    <row r="28" customFormat="false" ht="13.8" hidden="false" customHeight="false" outlineLevel="0" collapsed="false">
      <c r="A28" s="53"/>
      <c r="B28" s="47" t="n">
        <f aca="false">'file:///Users/gib0017/Downloads/%E8%A6%8B%E7%A9%8D%E3%83%BB%E8%AB%8B%E6%B1%82%E3%80%90%E8%AB%8B%E8%B2%A0%E5%B7%A5%E4%BA%8B%E3%80%91%E4%BA%8B%E6%A5%AD%E8%AA%B2.xlsx'#$'明細（税込み）'.#REF!11</f>
        <v>0</v>
      </c>
      <c r="C28" s="47"/>
      <c r="D28" s="48"/>
      <c r="E28" s="48"/>
      <c r="F28" s="49" t="n">
        <f aca="false">436960</f>
        <v>436960</v>
      </c>
      <c r="G28" s="50" t="n">
        <v>1</v>
      </c>
      <c r="H28" s="51" t="s">
        <v>25</v>
      </c>
      <c r="I28" s="52" t="n">
        <f aca="false">IF(F28="","",F28*G28)</f>
        <v>436960</v>
      </c>
    </row>
    <row r="29" customFormat="false" ht="13.8" hidden="false" customHeight="false" outlineLevel="0" collapsed="false">
      <c r="A29" s="46"/>
      <c r="B29" s="54" t="n">
        <f aca="false">'file:///Users/gib0017/Downloads/%E8%A6%8B%E7%A9%8D%E3%83%BB%E8%AB%8B%E6%B1%82%E3%80%90%E8%AB%8B%E8%B2%A0%E5%B7%A5%E4%BA%8B%E3%80%91%E4%BA%8B%E6%A5%AD%E8%AA%B2.xlsx'#$'明細（税込み）'.#REF!20</f>
        <v>0</v>
      </c>
      <c r="C29" s="54"/>
      <c r="D29" s="55"/>
      <c r="E29" s="55"/>
      <c r="F29" s="56"/>
      <c r="G29" s="57" t="n">
        <v>1</v>
      </c>
      <c r="H29" s="58" t="s">
        <v>25</v>
      </c>
      <c r="I29" s="52" t="str">
        <f aca="false">IF(F29="","",F29*G29)</f>
        <v/>
      </c>
    </row>
    <row r="30" customFormat="false" ht="13.8" hidden="false" customHeight="false" outlineLevel="0" collapsed="false">
      <c r="A30" s="46"/>
      <c r="B30" s="47" t="n">
        <f aca="false">'file:///Users/gib0017/Downloads/%E8%A6%8B%E7%A9%8D%E3%83%BB%E8%AB%8B%E6%B1%82%E3%80%90%E8%AB%8B%E8%B2%A0%E5%B7%A5%E4%BA%8B%E3%80%91%E4%BA%8B%E6%A5%AD%E8%AA%B2.xlsx'#$'明細（税込み）'.#REF!29</f>
        <v>0</v>
      </c>
      <c r="C30" s="47"/>
      <c r="D30" s="48"/>
      <c r="E30" s="48"/>
      <c r="F30" s="49" t="n">
        <v>30000</v>
      </c>
      <c r="G30" s="50" t="n">
        <v>1</v>
      </c>
      <c r="H30" s="51" t="s">
        <v>25</v>
      </c>
      <c r="I30" s="52" t="n">
        <f aca="false">IF(F30="","",F30*G30)</f>
        <v>30000</v>
      </c>
      <c r="K30" s="0" t="str">
        <f aca="false">""</f>
        <v/>
      </c>
    </row>
    <row r="31" customFormat="false" ht="13.8" hidden="false" customHeight="false" outlineLevel="0" collapsed="false">
      <c r="A31" s="46"/>
      <c r="B31" s="59" t="n">
        <f aca="false">'file:///Users/gib0017/Downloads/%E8%A6%8B%E7%A9%8D%E3%83%BB%E8%AB%8B%E6%B1%82%E3%80%90%E8%AB%8B%E8%B2%A0%E5%B7%A5%E4%BA%8B%E3%80%91%E4%BA%8B%E6%A5%AD%E8%AA%B2.xlsx'#$'明細（税込み）'.#REF!31</f>
        <v>0</v>
      </c>
      <c r="C31" s="59"/>
      <c r="D31" s="48"/>
      <c r="E31" s="48"/>
      <c r="F31" s="49" t="n">
        <f aca="false">102400</f>
        <v>102400</v>
      </c>
      <c r="G31" s="50" t="n">
        <v>1</v>
      </c>
      <c r="H31" s="51" t="s">
        <v>25</v>
      </c>
      <c r="I31" s="52" t="n">
        <f aca="false">IF(F31="","",F31*G31)</f>
        <v>102400</v>
      </c>
      <c r="K31" s="0" t="str">
        <f aca="false">""</f>
        <v/>
      </c>
    </row>
    <row r="32" customFormat="false" ht="13.8" hidden="false" customHeight="false" outlineLevel="0" collapsed="false">
      <c r="A32" s="46"/>
      <c r="B32" s="47"/>
      <c r="C32" s="47"/>
      <c r="D32" s="48"/>
      <c r="E32" s="48"/>
      <c r="F32" s="49"/>
      <c r="G32" s="50"/>
      <c r="H32" s="51"/>
      <c r="I32" s="52" t="str">
        <f aca="false">IF(F32="","",F32*G32)</f>
        <v/>
      </c>
      <c r="K32" s="0" t="n">
        <v>200</v>
      </c>
    </row>
    <row r="33" customFormat="false" ht="13.8" hidden="false" customHeight="false" outlineLevel="0" collapsed="false">
      <c r="A33" s="46"/>
      <c r="B33" s="47"/>
      <c r="C33" s="47"/>
      <c r="D33" s="48"/>
      <c r="E33" s="48"/>
      <c r="F33" s="60"/>
      <c r="G33" s="50"/>
      <c r="H33" s="51"/>
      <c r="I33" s="52" t="str">
        <f aca="false">IF(F33="","",F33*G33)</f>
        <v/>
      </c>
      <c r="K33" s="0" t="n">
        <f aca="false">SUM(K31:K32)</f>
        <v>200</v>
      </c>
    </row>
    <row r="34" customFormat="false" ht="13.8" hidden="false" customHeight="false" outlineLevel="0" collapsed="false">
      <c r="A34" s="46"/>
      <c r="B34" s="47"/>
      <c r="C34" s="47"/>
      <c r="D34" s="48"/>
      <c r="E34" s="48"/>
      <c r="F34" s="61"/>
      <c r="G34" s="50"/>
      <c r="H34" s="51"/>
      <c r="I34" s="52" t="str">
        <f aca="false">IF(F34="","",F34*G34)</f>
        <v/>
      </c>
    </row>
    <row r="35" customFormat="false" ht="13.8" hidden="false" customHeight="false" outlineLevel="0" collapsed="false">
      <c r="A35" s="46"/>
      <c r="B35" s="47"/>
      <c r="C35" s="47"/>
      <c r="D35" s="48"/>
      <c r="E35" s="48"/>
      <c r="F35" s="61"/>
      <c r="G35" s="50"/>
      <c r="H35" s="51"/>
      <c r="I35" s="52" t="str">
        <f aca="false">IF(F35="","",F35*G35)</f>
        <v/>
      </c>
    </row>
    <row r="36" customFormat="false" ht="13.8" hidden="false" customHeight="false" outlineLevel="0" collapsed="false">
      <c r="A36" s="46"/>
      <c r="B36" s="47"/>
      <c r="C36" s="47"/>
      <c r="D36" s="48"/>
      <c r="E36" s="48"/>
      <c r="F36" s="60"/>
      <c r="G36" s="50"/>
      <c r="H36" s="51"/>
      <c r="I36" s="52" t="str">
        <f aca="false">IF(F36="","",F36*G36)</f>
        <v/>
      </c>
    </row>
    <row r="37" customFormat="false" ht="13.8" hidden="false" customHeight="false" outlineLevel="0" collapsed="false">
      <c r="A37" s="46"/>
      <c r="B37" s="47"/>
      <c r="C37" s="47"/>
      <c r="D37" s="48"/>
      <c r="E37" s="48"/>
      <c r="F37" s="61"/>
      <c r="G37" s="50"/>
      <c r="H37" s="51"/>
      <c r="I37" s="52" t="str">
        <f aca="false">IF(F37="","",F37*G37)</f>
        <v/>
      </c>
    </row>
    <row r="38" customFormat="false" ht="13.8" hidden="false" customHeight="false" outlineLevel="0" collapsed="false">
      <c r="A38" s="62"/>
      <c r="B38" s="63" t="s">
        <v>26</v>
      </c>
      <c r="C38" s="63"/>
      <c r="D38" s="64"/>
      <c r="E38" s="64"/>
      <c r="F38" s="65"/>
      <c r="G38" s="66"/>
      <c r="H38" s="67"/>
      <c r="I38" s="68" t="n">
        <f aca="false">F27+F28</f>
        <v>1263160</v>
      </c>
      <c r="K38" s="0" t="n">
        <f aca="false">F27+F28</f>
        <v>1263160</v>
      </c>
    </row>
    <row r="39" customFormat="false" ht="13.8" hidden="false" customHeight="false" outlineLevel="0" collapsed="false">
      <c r="A39" s="46"/>
      <c r="B39" s="47"/>
      <c r="C39" s="47"/>
      <c r="D39" s="48"/>
      <c r="E39" s="48"/>
      <c r="F39" s="61"/>
      <c r="G39" s="50"/>
      <c r="H39" s="51"/>
      <c r="I39" s="52"/>
    </row>
    <row r="40" customFormat="false" ht="13.8" hidden="false" customHeight="false" outlineLevel="0" collapsed="false">
      <c r="A40" s="46"/>
      <c r="B40" s="47" t="s">
        <v>27</v>
      </c>
      <c r="C40" s="47"/>
      <c r="D40" s="48" t="s">
        <v>28</v>
      </c>
      <c r="E40" s="48"/>
      <c r="F40" s="69" t="n">
        <f aca="false">SUM(I38)</f>
        <v>1263160</v>
      </c>
      <c r="G40" s="50"/>
      <c r="H40" s="51"/>
      <c r="I40" s="52" t="n">
        <f aca="false">O41</f>
        <v>0</v>
      </c>
    </row>
    <row r="41" customFormat="false" ht="13.8" hidden="false" customHeight="false" outlineLevel="0" collapsed="false">
      <c r="A41" s="46"/>
      <c r="B41" s="47"/>
      <c r="C41" s="47"/>
      <c r="D41" s="48"/>
      <c r="E41" s="48"/>
      <c r="F41" s="61"/>
      <c r="G41" s="50"/>
      <c r="H41" s="51"/>
      <c r="I41" s="52"/>
    </row>
    <row r="42" customFormat="false" ht="13.8" hidden="false" customHeight="false" outlineLevel="0" collapsed="false">
      <c r="A42" s="46"/>
      <c r="B42" s="47"/>
      <c r="C42" s="47"/>
      <c r="D42" s="48"/>
      <c r="E42" s="48"/>
      <c r="F42" s="60"/>
      <c r="G42" s="50"/>
      <c r="H42" s="51"/>
      <c r="I42" s="52"/>
    </row>
    <row r="43" customFormat="false" ht="13.8" hidden="false" customHeight="false" outlineLevel="0" collapsed="false">
      <c r="A43" s="70"/>
      <c r="B43" s="71"/>
      <c r="C43" s="71"/>
      <c r="D43" s="72"/>
      <c r="E43" s="72"/>
      <c r="F43" s="73"/>
      <c r="G43" s="74"/>
      <c r="H43" s="75"/>
      <c r="I43" s="76" t="str">
        <f aca="false">IF(G43="","",F43*G43)</f>
        <v/>
      </c>
    </row>
    <row r="44" customFormat="false" ht="13.8" hidden="false" customHeight="false" outlineLevel="0" collapsed="false">
      <c r="A44" s="3"/>
      <c r="B44" s="3"/>
      <c r="C44" s="3"/>
      <c r="D44" s="77"/>
      <c r="E44" s="77"/>
      <c r="F44" s="78" t="s">
        <v>26</v>
      </c>
      <c r="G44" s="78"/>
      <c r="H44" s="78"/>
      <c r="I44" s="79" t="n">
        <f aca="false">SUM(I38:I43)</f>
        <v>1263160</v>
      </c>
    </row>
    <row r="45" customFormat="false" ht="13.8" hidden="false" customHeight="false" outlineLevel="0" collapsed="false">
      <c r="A45" s="3"/>
      <c r="B45" s="3"/>
      <c r="C45" s="3"/>
      <c r="D45" s="3"/>
      <c r="E45" s="3"/>
      <c r="F45" s="80" t="s">
        <v>29</v>
      </c>
      <c r="G45" s="80"/>
      <c r="H45" s="80"/>
      <c r="I45" s="79" t="n">
        <f aca="false">ROUNDDOWN(I44*10%,0)</f>
        <v>126316</v>
      </c>
    </row>
    <row r="46" customFormat="false" ht="13.8" hidden="false" customHeight="false" outlineLevel="0" collapsed="false">
      <c r="A46" s="39"/>
      <c r="B46" s="39"/>
      <c r="C46" s="3"/>
      <c r="D46" s="3"/>
      <c r="E46" s="3"/>
      <c r="F46" s="81" t="s">
        <v>30</v>
      </c>
      <c r="G46" s="81"/>
      <c r="H46" s="81"/>
      <c r="I46" s="82" t="n">
        <f aca="false">SUM(I44:I45)</f>
        <v>1389476</v>
      </c>
    </row>
    <row r="47" customFormat="false" ht="12.8" hidden="false" customHeight="false" outlineLevel="0" collapsed="false">
      <c r="A47" s="83"/>
      <c r="B47" s="83"/>
      <c r="C47" s="84"/>
      <c r="D47" s="84"/>
      <c r="E47" s="84"/>
      <c r="F47" s="84"/>
      <c r="G47" s="3"/>
      <c r="H47" s="3"/>
      <c r="I47" s="3"/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</row>
  </sheetData>
  <mergeCells count="67">
    <mergeCell ref="A1:I1"/>
    <mergeCell ref="A2:I2"/>
    <mergeCell ref="F4:I4"/>
    <mergeCell ref="A6:C7"/>
    <mergeCell ref="D6:D7"/>
    <mergeCell ref="A9:D9"/>
    <mergeCell ref="F9:I9"/>
    <mergeCell ref="A10:D10"/>
    <mergeCell ref="F10:I10"/>
    <mergeCell ref="A11:D11"/>
    <mergeCell ref="F11:I11"/>
    <mergeCell ref="A12:D12"/>
    <mergeCell ref="F12:I12"/>
    <mergeCell ref="F13:I13"/>
    <mergeCell ref="F14:I14"/>
    <mergeCell ref="A16:B17"/>
    <mergeCell ref="C16:D17"/>
    <mergeCell ref="F16:I16"/>
    <mergeCell ref="F17:I17"/>
    <mergeCell ref="A19:B19"/>
    <mergeCell ref="C19:E19"/>
    <mergeCell ref="A20:B20"/>
    <mergeCell ref="C20:E20"/>
    <mergeCell ref="G20:I20"/>
    <mergeCell ref="A21:B21"/>
    <mergeCell ref="C21:D21"/>
    <mergeCell ref="G21:I21"/>
    <mergeCell ref="A22:B22"/>
    <mergeCell ref="C22:D22"/>
    <mergeCell ref="G22:I22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B43:C43"/>
    <mergeCell ref="D43:E43"/>
    <mergeCell ref="D44:E44"/>
  </mergeCells>
  <conditionalFormatting sqref="D27:D43 A27:A43 B27:B37 B39:B43 A38:B38 F27:I43">
    <cfRule type="expression" priority="2" aboveAverage="0" equalAverage="0" bottom="0" percent="0" rank="0" text="" dxfId="0">
      <formula>MOD(ROW(),2)=1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2021-11-04T12:04:46Z</dcterms:modified>
  <cp:revision>2</cp:revision>
  <dc:subject/>
  <dc:title/>
</cp:coreProperties>
</file>