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asalharbi\Desktop\Pending Task\Safety Activities Log\"/>
    </mc:Choice>
  </mc:AlternateContent>
  <xr:revisionPtr revIDLastSave="0" documentId="13_ncr:1_{B0CFEA30-B3B1-464A-892E-A7A0A3A3ECB9}" xr6:coauthVersionLast="36" xr6:coauthVersionMax="36" xr10:uidLastSave="{00000000-0000-0000-0000-000000000000}"/>
  <bookViews>
    <workbookView xWindow="0" yWindow="0" windowWidth="22260" windowHeight="12645" tabRatio="879" firstSheet="1" activeTab="2" xr2:uid="{00000000-000D-0000-FFFF-FFFF00000000}"/>
  </bookViews>
  <sheets>
    <sheet name="معرفات" sheetId="10" state="hidden" r:id="rId1"/>
    <sheet name="تقارير تدقيق وفحص المواقع" sheetId="9" r:id="rId2"/>
    <sheet name="توصيات تقييم المخاطر" sheetId="3" r:id="rId3"/>
    <sheet name="توصيات التدقيق على المقاولين" sheetId="6" r:id="rId4"/>
    <sheet name="توصيات الحوادث" sheetId="5" r:id="rId5"/>
    <sheet name="توصيات الفرضيات" sheetId="4" r:id="rId6"/>
    <sheet name="فحص أنظمة السلامة والإطفاء" sheetId="12" r:id="rId7"/>
    <sheet name="ملاحظات التفتيش" sheetId="13" r:id="rId8"/>
    <sheet name="تدقيق متطلبات SCIS" sheetId="14" r:id="rId9"/>
  </sheets>
  <definedNames>
    <definedName name="_xlnm._FilterDatabase" localSheetId="1" hidden="1">'تقارير تدقيق وفحص المواقع'!$L$2:$M$32</definedName>
    <definedName name="_xlnm.Print_Area" localSheetId="1">'تقارير تدقيق وفحص المواقع'!#REF!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5" l="1"/>
  <c r="U3" i="5"/>
  <c r="V3" i="5"/>
  <c r="AB11" i="6" l="1"/>
  <c r="AB12" i="6"/>
  <c r="AB22" i="6" l="1"/>
  <c r="AB7" i="6"/>
  <c r="AB21" i="6"/>
  <c r="AB20" i="6"/>
  <c r="AB18" i="6"/>
  <c r="AB15" i="6"/>
  <c r="AB19" i="6"/>
  <c r="AB13" i="6"/>
  <c r="AB14" i="6"/>
  <c r="AB17" i="6"/>
  <c r="AB16" i="6"/>
  <c r="AB10" i="6"/>
  <c r="AB9" i="6"/>
  <c r="AB8" i="6"/>
  <c r="AB6" i="6"/>
  <c r="AB4" i="6" l="1"/>
  <c r="AB5" i="6"/>
  <c r="AB3" i="6"/>
  <c r="X5" i="6" l="1"/>
  <c r="Y5" i="6" s="1"/>
  <c r="X4" i="6"/>
  <c r="Y4" i="6" s="1"/>
  <c r="X6" i="6"/>
  <c r="Y6" i="6" s="1"/>
  <c r="X8" i="6"/>
  <c r="Y8" i="6" s="1"/>
  <c r="X9" i="6"/>
  <c r="Y9" i="6" s="1"/>
  <c r="X10" i="6"/>
  <c r="Y10" i="6" s="1"/>
  <c r="X12" i="6"/>
  <c r="Y12" i="6" s="1"/>
  <c r="X16" i="6"/>
  <c r="Y16" i="6" s="1"/>
  <c r="X17" i="6"/>
  <c r="X14" i="6"/>
  <c r="Y14" i="6" s="1"/>
  <c r="X13" i="6"/>
  <c r="Y13" i="6" s="1"/>
  <c r="X19" i="6"/>
  <c r="Y19" i="6" s="1"/>
  <c r="X15" i="6"/>
  <c r="Y15" i="6" s="1"/>
  <c r="X18" i="6"/>
  <c r="Y18" i="6" s="1"/>
  <c r="X20" i="6"/>
  <c r="Y20" i="6" s="1"/>
  <c r="X21" i="6"/>
  <c r="Y21" i="6" s="1"/>
  <c r="X7" i="6"/>
  <c r="Y7" i="6" s="1"/>
  <c r="X22" i="6"/>
  <c r="Y22" i="6" s="1"/>
  <c r="X11" i="6"/>
  <c r="Y11" i="6" s="1"/>
  <c r="X23" i="6"/>
  <c r="Y23" i="6" s="1"/>
  <c r="X24" i="6"/>
  <c r="Y24" i="6" s="1"/>
  <c r="X25" i="6"/>
  <c r="Y25" i="6" s="1"/>
  <c r="X26" i="6"/>
  <c r="Y26" i="6" s="1"/>
  <c r="X3" i="6"/>
  <c r="Y3" i="6" s="1"/>
  <c r="Y17" i="6"/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U19" i="5" l="1"/>
  <c r="X19" i="5" s="1"/>
  <c r="U18" i="5"/>
  <c r="X18" i="5" s="1"/>
  <c r="U17" i="5"/>
  <c r="U16" i="5"/>
  <c r="U15" i="5"/>
  <c r="U5" i="5"/>
  <c r="U6" i="5"/>
  <c r="U8" i="5"/>
  <c r="U9" i="5"/>
  <c r="U10" i="5"/>
  <c r="U7" i="5"/>
  <c r="U11" i="5"/>
  <c r="W11" i="5" s="1"/>
  <c r="U12" i="5"/>
  <c r="U13" i="5"/>
  <c r="U14" i="5"/>
  <c r="U4" i="5"/>
  <c r="X17" i="5" l="1"/>
  <c r="X7" i="5"/>
  <c r="W10" i="5"/>
  <c r="W12" i="5"/>
  <c r="W18" i="5"/>
  <c r="W19" i="5"/>
  <c r="X15" i="5"/>
  <c r="W16" i="5"/>
  <c r="W5" i="5"/>
  <c r="W13" i="5"/>
  <c r="W6" i="5"/>
  <c r="X8" i="5"/>
  <c r="X14" i="5"/>
  <c r="X9" i="5"/>
  <c r="X4" i="5"/>
  <c r="X3" i="5"/>
  <c r="X16" i="5"/>
  <c r="X12" i="5"/>
  <c r="W9" i="5"/>
  <c r="W4" i="5"/>
  <c r="X13" i="5"/>
  <c r="X10" i="5"/>
  <c r="W15" i="5"/>
  <c r="X5" i="5"/>
  <c r="X11" i="5"/>
  <c r="W14" i="5"/>
  <c r="X6" i="5"/>
  <c r="W8" i="5"/>
  <c r="W7" i="5"/>
  <c r="W17" i="5"/>
</calcChain>
</file>

<file path=xl/sharedStrings.xml><?xml version="1.0" encoding="utf-8"?>
<sst xmlns="http://schemas.openxmlformats.org/spreadsheetml/2006/main" count="1392" uniqueCount="207">
  <si>
    <t xml:space="preserve">الرقم </t>
  </si>
  <si>
    <t>الوحدة</t>
  </si>
  <si>
    <t xml:space="preserve">التصنيف </t>
  </si>
  <si>
    <t xml:space="preserve">الحالة </t>
  </si>
  <si>
    <t>الموقع</t>
  </si>
  <si>
    <t>M</t>
  </si>
  <si>
    <t>مغلق</t>
  </si>
  <si>
    <t>إدارة الخدمات العامة والمرافق</t>
  </si>
  <si>
    <t>إدارة السلامة والأمن الصناعي</t>
  </si>
  <si>
    <t xml:space="preserve">مفتوح </t>
  </si>
  <si>
    <t>H</t>
  </si>
  <si>
    <t>L</t>
  </si>
  <si>
    <t>محطة تعبئة قويزة</t>
  </si>
  <si>
    <t>الإدارة التنفيذية للمحافظات</t>
  </si>
  <si>
    <t>إدارة المشاريع</t>
  </si>
  <si>
    <t>المبنى الإقليمي</t>
  </si>
  <si>
    <t>محطة رفع المطار</t>
  </si>
  <si>
    <t>خزان الدف</t>
  </si>
  <si>
    <t>الإجراءات التصحيحية والتوصيات المتعلقة بالحوادث المهنية بوحدة عمل جدة</t>
  </si>
  <si>
    <t xml:space="preserve">رقم
الإجراء / التوصية </t>
  </si>
  <si>
    <t>رقم الحادث</t>
  </si>
  <si>
    <t>الحادث</t>
  </si>
  <si>
    <t>تاريخ الحادث</t>
  </si>
  <si>
    <t>الإجراءات التصحيحية والتوصيات</t>
  </si>
  <si>
    <t>حالة التوصية</t>
  </si>
  <si>
    <t>الإدارة المسئولة عن تنفيذ التوصية</t>
  </si>
  <si>
    <t>رقم التدقيق</t>
  </si>
  <si>
    <t>العام</t>
  </si>
  <si>
    <t>تاريخ التقييم</t>
  </si>
  <si>
    <t>رقم الفرضية</t>
  </si>
  <si>
    <t>تاريخ الفرضية</t>
  </si>
  <si>
    <t>المقاول</t>
  </si>
  <si>
    <t>تاريخ التدقيق</t>
  </si>
  <si>
    <t>الإدارة المسئولة عن متابعة تنفيذ التوصية</t>
  </si>
  <si>
    <t>الإجراءات التصحيحية والتوصيات المتعلقة بالتدقيق على المقاولين</t>
  </si>
  <si>
    <t>الإجراءات التصحيحية والتوصيات المتعلقة بالفرضيات</t>
  </si>
  <si>
    <t>الإجراءات التصحيحية والتوصيات المتعلقة بتقييم المخاطر</t>
  </si>
  <si>
    <t>نسبة الإغلاق</t>
  </si>
  <si>
    <t>إصابة عامل إثر سقوطة بقناة تصريف المياه العكسية بوحدة الفلاتر الرملية</t>
  </si>
  <si>
    <t xml:space="preserve"> الحرائق المتكررة بمحطة معالجة الخمرة</t>
  </si>
  <si>
    <t>إدارة تشغيل وصيانة الخدمات البيئية</t>
  </si>
  <si>
    <t>حادث حريق في محطة الرويس</t>
  </si>
  <si>
    <t>إصابة عاملين أثناء تنفيذ توصيلة منزلية</t>
  </si>
  <si>
    <t>إدارة التوصيلات المنزلية</t>
  </si>
  <si>
    <t xml:space="preserve">وفاة عامل نتيجة اصطدام صهريجي مياه </t>
  </si>
  <si>
    <t>إدارة تشغيل وصيانة المياه</t>
  </si>
  <si>
    <t>إصابة رجل الأمن إثر إنزلاقه بدورات المياه</t>
  </si>
  <si>
    <t>إصابة موظف أثناء معاينته لأعمال تحت الإنشاء</t>
  </si>
  <si>
    <t>إصابة موظف إثر إنزلاقه عند مخرج مستودع العدادات</t>
  </si>
  <si>
    <t>اصطدام شاحنة بالبوابة مما تسبب في إصابة حارس الامن</t>
  </si>
  <si>
    <t>إصابة الموظف أحمد العمري في حادث مروري</t>
  </si>
  <si>
    <t>اثناء صعود الموظف على الدرج تعثر بإحدى الدرجات وسقط</t>
  </si>
  <si>
    <t>اثناء قيام الموظف بعمل إحصائية للعدادات تعرض للسقوط مما تسبب في اصابته</t>
  </si>
  <si>
    <t>وفاة عامل في مشاريع تنفيذ شبكة توزيع المياه لأجزاء من حي الخمرة نتيجة سقوط قطعة سفلتيه</t>
  </si>
  <si>
    <t>موقع الحادث</t>
  </si>
  <si>
    <t>الإدارة المعنية</t>
  </si>
  <si>
    <t>عدد الإجراءات المطلوبة</t>
  </si>
  <si>
    <t>عدد الإجراءات المطبقة</t>
  </si>
  <si>
    <t>لم يتم الإنجاز</t>
  </si>
  <si>
    <t>تصنيف الحادث</t>
  </si>
  <si>
    <t>إدارة العقد طويل الأجل</t>
  </si>
  <si>
    <t>مقاولين</t>
  </si>
  <si>
    <t>شركة فيوليا</t>
  </si>
  <si>
    <t>MTC</t>
  </si>
  <si>
    <t>توصيلة منزلية في حي مدائن الفهد</t>
  </si>
  <si>
    <t>شركة تقنية برت</t>
  </si>
  <si>
    <t>LTI</t>
  </si>
  <si>
    <t>شركة إيلاف</t>
  </si>
  <si>
    <t>Fatal</t>
  </si>
  <si>
    <t>NWC</t>
  </si>
  <si>
    <t>أشياب ذهبان</t>
  </si>
  <si>
    <t>مستودع العدادات</t>
  </si>
  <si>
    <t>إدارة العدادات والقراءات</t>
  </si>
  <si>
    <t>حادث وشيك تسرب الديزل</t>
  </si>
  <si>
    <t>محطة الرفع - الأمير فواز</t>
  </si>
  <si>
    <t>شركة الخريف</t>
  </si>
  <si>
    <t>Near miss</t>
  </si>
  <si>
    <t>محطة معالجة الخمرة</t>
  </si>
  <si>
    <t>Fire accident</t>
  </si>
  <si>
    <t>محطة تعبئة المياه الرحيلي</t>
  </si>
  <si>
    <t>First Aid</t>
  </si>
  <si>
    <t>القنفذه</t>
  </si>
  <si>
    <t>اثناء حارس اللأمن في خزان الدف في خليص بأخذ جولة داخلية على الموقع وأثناء نزوله من الدرج المؤدي إلى غرفة المضخات تعثر بإحدى الدرجات وسقط</t>
  </si>
  <si>
    <t>الوشاح</t>
  </si>
  <si>
    <t>محطة الرويس</t>
  </si>
  <si>
    <t>حريق</t>
  </si>
  <si>
    <t>الخمرة</t>
  </si>
  <si>
    <t>ضيف الله العتيبي</t>
  </si>
  <si>
    <t>حادث تسرب الكلور في خزان الليث</t>
  </si>
  <si>
    <t>خزان الليث</t>
  </si>
  <si>
    <t>Chemical leakage</t>
  </si>
  <si>
    <t>حادث إصابة الموظف عمرو جميل</t>
  </si>
  <si>
    <t>أبحر الشمالية</t>
  </si>
  <si>
    <t>إدارة التحصيل</t>
  </si>
  <si>
    <t>وصف مختصر عن الحادث</t>
  </si>
  <si>
    <r>
      <t xml:space="preserve">تبعية </t>
    </r>
    <r>
      <rPr>
        <sz val="9"/>
        <color theme="0"/>
        <rFont val="Franklin Gothic Heavy"/>
        <family val="2"/>
      </rPr>
      <t>KPI</t>
    </r>
  </si>
  <si>
    <t>للتحقق</t>
  </si>
  <si>
    <t>الحالة</t>
  </si>
  <si>
    <t>الملاحظة</t>
  </si>
  <si>
    <t>إحصائيات وأرقام</t>
  </si>
  <si>
    <t>تفاصيل إضافية</t>
  </si>
  <si>
    <t>سجل الحوادث المهنية بوحدة عمل جدة</t>
  </si>
  <si>
    <t>تاريخ الملاحظة</t>
  </si>
  <si>
    <t>الإدارات المعنية بالاغلاق</t>
  </si>
  <si>
    <t>عالي - High</t>
  </si>
  <si>
    <t>متوسط - Medium</t>
  </si>
  <si>
    <t>منخفض - Low</t>
  </si>
  <si>
    <t xml:space="preserve">رقم الإجراء / التوصية </t>
  </si>
  <si>
    <t>ملاحظات تقارير تدقيق وفحص المواقع</t>
  </si>
  <si>
    <t>مفتوح - Open</t>
  </si>
  <si>
    <t>مغلق - Close</t>
  </si>
  <si>
    <t>المشاريع - Project</t>
  </si>
  <si>
    <t>المستودعات - Warehouse</t>
  </si>
  <si>
    <t>العقد طويل الأجل - LOTM</t>
  </si>
  <si>
    <t>تشغيل وصيانة الخدمات البيئية - ES O&amp;M</t>
  </si>
  <si>
    <t>تشغيل وصيانة المياه - Water O&amp;M</t>
  </si>
  <si>
    <t>تشغيل وصيانة المحافظات - MK Directorates</t>
  </si>
  <si>
    <t>إدارة التوصيلات المنزلية - House Connections</t>
  </si>
  <si>
    <t>إدارة المختبر - Laboratory</t>
  </si>
  <si>
    <t>أخرى - Other</t>
  </si>
  <si>
    <t xml:space="preserve">الخدمات العامة والمرافق - General Services &amp; Facilities </t>
  </si>
  <si>
    <t>العقد / المشروع</t>
  </si>
  <si>
    <t>Indicators 
المؤشرات</t>
  </si>
  <si>
    <t>الفجوات المرصودة
Findings</t>
  </si>
  <si>
    <t>Good
إمتثال جزئ</t>
  </si>
  <si>
    <t>Excellent
ممتثل</t>
  </si>
  <si>
    <t>Poor
إمتثال ضعيف</t>
  </si>
  <si>
    <t>Audit Profile
معلومات التدقيق</t>
  </si>
  <si>
    <t>مؤشرات التدقيق على المقاولين</t>
  </si>
  <si>
    <t>Not Implemented
غير ممتثل</t>
  </si>
  <si>
    <t xml:space="preserve">ربوة التعمير </t>
  </si>
  <si>
    <t>الخريف</t>
  </si>
  <si>
    <t>العقد الموحد</t>
  </si>
  <si>
    <r>
      <rPr>
        <sz val="8"/>
        <color theme="1"/>
        <rFont val="Calibri"/>
        <family val="2"/>
        <scheme val="minor"/>
      </rPr>
      <t>Health and Safety Worksite Inspection</t>
    </r>
    <r>
      <rPr>
        <sz val="8"/>
        <color theme="1"/>
        <rFont val="GE SS Two Medium"/>
        <family val="1"/>
        <charset val="178"/>
      </rPr>
      <t xml:space="preserve">
    التفتيش الميداني</t>
    </r>
  </si>
  <si>
    <r>
      <rPr>
        <sz val="8"/>
        <color theme="1"/>
        <rFont val="Calibri"/>
        <family val="2"/>
        <scheme val="minor"/>
      </rPr>
      <t>HEALTH AND SAFETY TRAINING</t>
    </r>
    <r>
      <rPr>
        <sz val="8"/>
        <color theme="1"/>
        <rFont val="GE SS Two Medium"/>
        <family val="2"/>
        <charset val="178"/>
      </rPr>
      <t xml:space="preserve">
برامج التوعية والتدريب</t>
    </r>
  </si>
  <si>
    <r>
      <rPr>
        <sz val="8"/>
        <color theme="1"/>
        <rFont val="Calibri"/>
        <family val="2"/>
        <scheme val="minor"/>
      </rPr>
      <t>Inspections and Audits Programs</t>
    </r>
    <r>
      <rPr>
        <sz val="8"/>
        <color theme="1"/>
        <rFont val="GE SS Two Medium"/>
        <family val="1"/>
        <charset val="178"/>
      </rPr>
      <t xml:space="preserve">
برامج التفتيش والتدقيق</t>
    </r>
  </si>
  <si>
    <r>
      <rPr>
        <sz val="8"/>
        <color theme="1"/>
        <rFont val="Calibri"/>
        <family val="2"/>
        <scheme val="minor"/>
      </rPr>
      <t>PERSONAL PROTECTION EQUIPMENT</t>
    </r>
    <r>
      <rPr>
        <sz val="8"/>
        <color theme="1"/>
        <rFont val="GE SS Two Medium"/>
        <family val="1"/>
        <charset val="178"/>
      </rPr>
      <t xml:space="preserve">
وسائل ومعدات الحماية الشخصية</t>
    </r>
  </si>
  <si>
    <r>
      <rPr>
        <sz val="8"/>
        <color theme="1"/>
        <rFont val="Calibri"/>
        <family val="2"/>
        <scheme val="minor"/>
      </rPr>
      <t>Safe Work Procedures</t>
    </r>
    <r>
      <rPr>
        <sz val="8"/>
        <color theme="1"/>
        <rFont val="GE SS Two Medium"/>
        <family val="1"/>
        <charset val="178"/>
      </rPr>
      <t xml:space="preserve">
إجراءات العمل الآمنة </t>
    </r>
  </si>
  <si>
    <r>
      <rPr>
        <sz val="8"/>
        <color theme="1"/>
        <rFont val="Calibri"/>
        <family val="2"/>
        <scheme val="minor"/>
      </rPr>
      <t>Health, Safety, and Environment (HSE) System</t>
    </r>
    <r>
      <rPr>
        <b/>
        <sz val="8"/>
        <color theme="1"/>
        <rFont val="Calibri"/>
        <family val="2"/>
        <scheme val="minor"/>
      </rPr>
      <t xml:space="preserve">
</t>
    </r>
    <r>
      <rPr>
        <sz val="8"/>
        <color theme="1"/>
        <rFont val="GE SS Two Medium"/>
        <family val="1"/>
        <charset val="178"/>
      </rPr>
      <t>نظام السلامة والصحة المهنية والبيئة</t>
    </r>
  </si>
  <si>
    <r>
      <rPr>
        <sz val="8"/>
        <color theme="0"/>
        <rFont val="Calibri"/>
        <family val="2"/>
        <scheme val="minor"/>
      </rPr>
      <t>Compliance Percentage</t>
    </r>
    <r>
      <rPr>
        <sz val="8"/>
        <color theme="0"/>
        <rFont val="GE SS Two Medium"/>
        <family val="1"/>
        <charset val="178"/>
      </rPr>
      <t xml:space="preserve">
نسبة الأمتثال</t>
    </r>
  </si>
  <si>
    <r>
      <rPr>
        <sz val="8"/>
        <color theme="0"/>
        <rFont val="Calibri"/>
        <family val="2"/>
        <scheme val="minor"/>
      </rPr>
      <t>Compliance Status</t>
    </r>
    <r>
      <rPr>
        <sz val="8"/>
        <color theme="0"/>
        <rFont val="GE SS Two Medium"/>
        <family val="1"/>
        <charset val="178"/>
      </rPr>
      <t xml:space="preserve">
حالة الإمتثال</t>
    </r>
  </si>
  <si>
    <t>14 ن</t>
  </si>
  <si>
    <t>12 ف</t>
  </si>
  <si>
    <t>العزم للإنشاء والتعمير</t>
  </si>
  <si>
    <t>ايلاف</t>
  </si>
  <si>
    <t>تشغيل وصيانة وإدارة محطات التعبئة</t>
  </si>
  <si>
    <t>استبدال نظام التعقيم إلى ثاني أكسيد الكلور</t>
  </si>
  <si>
    <t>الكوثر للتصنيع المحدودة</t>
  </si>
  <si>
    <t>تشغيل وصيانة شبكات الصرف الصحي</t>
  </si>
  <si>
    <t>عبدالله الصائغ وأولاده</t>
  </si>
  <si>
    <t xml:space="preserve">تشغيل وصيانة محطة رفع الشمال </t>
  </si>
  <si>
    <t>مشروع إنشاء محطة الرفع وخط تصريف المعالجة</t>
  </si>
  <si>
    <t>وعائد الخير</t>
  </si>
  <si>
    <t>مشروع إيصال - المرحلة الثانية</t>
  </si>
  <si>
    <t>شركة أملاك المتحدة للمقاولات العامة</t>
  </si>
  <si>
    <t>شركة أبراج الكهرباء</t>
  </si>
  <si>
    <t>ملاحظات تفتيشية</t>
  </si>
  <si>
    <t>الإدارة المالكة للموقع</t>
  </si>
  <si>
    <t>تسرب كلور</t>
  </si>
  <si>
    <t>تبعية الحادث</t>
  </si>
  <si>
    <t>RWC</t>
  </si>
  <si>
    <t>Property Damage</t>
  </si>
  <si>
    <t>Environmental Cases</t>
  </si>
  <si>
    <t>Contractors incidents</t>
  </si>
  <si>
    <t>NWC Employees incidents</t>
  </si>
  <si>
    <t>Other incidents</t>
  </si>
  <si>
    <t>الإجراءات التصحيحية والتوصيات المتعلقة بفحص أنظمة السلامة والإطفاء</t>
  </si>
  <si>
    <t>رقم الفحص</t>
  </si>
  <si>
    <t>تاريخ الفحص</t>
  </si>
  <si>
    <t>تنفيذ الخط الناقل لربط الخطوط الناقلة من الخزان الشمالي</t>
  </si>
  <si>
    <t>شركة نسما للمياه والطاقة</t>
  </si>
  <si>
    <t xml:space="preserve">شركة الميدان العرافي </t>
  </si>
  <si>
    <t>مجموعة سعد العيسى</t>
  </si>
  <si>
    <t>الحفر العميق للمقاولات العامة</t>
  </si>
  <si>
    <t>شركة عصام قباني</t>
  </si>
  <si>
    <t>إزالة واستبدال خط الإسبيستوس</t>
  </si>
  <si>
    <t>اعمار البنية التحتية للمقاولات</t>
  </si>
  <si>
    <t>عقد تشغيل وصيانة محطات المعالجة البيئية طويل الأجل</t>
  </si>
  <si>
    <t xml:space="preserve">شركة توزيع </t>
  </si>
  <si>
    <t>مؤسسة أحمد الكندي</t>
  </si>
  <si>
    <t>شركة عبدالله إبراهيم الصايغ (فصل العدادات)</t>
  </si>
  <si>
    <t>اتفاقية فصل العدادات</t>
  </si>
  <si>
    <t>شركة إنشاءات حفر الأنفاق (TCC)</t>
  </si>
  <si>
    <t>تنفيذ الخط الرئيسي الناقل لمياه الصرف الصحي الواردة من المناطق شرق طريق الحرمين إلى محطة الرفع 2 بالمطار – (النفق الشرقي) بمدينة جدة.</t>
  </si>
  <si>
    <t>JCBU</t>
  </si>
  <si>
    <t>MCBU</t>
  </si>
  <si>
    <t>TCBU</t>
  </si>
  <si>
    <t>تصنيف النشاط</t>
  </si>
  <si>
    <t>ملاحظات تدقيق متطلبات الهيئة العليا للأمن الصناعي للسلامة والحماية من الحريق</t>
  </si>
  <si>
    <t>Hot Works
الأعمال الساخنة</t>
  </si>
  <si>
    <t>Excavation/Trench
عمل حفرية / خندق</t>
  </si>
  <si>
    <t>Isolation Lockout and Tag-out 
العزل الميكانيكي والكهربائي</t>
  </si>
  <si>
    <t>الأعمال المؤقتة بالطرقات (صيانة، تشغيل)</t>
  </si>
  <si>
    <t>Confined Space
العمل  داخل مكان مغلق</t>
  </si>
  <si>
    <t>Working at Height
العمل على ارتفاعات</t>
  </si>
  <si>
    <t>Lifting Operation and Equipment
معدات وعمليات الرفع</t>
  </si>
  <si>
    <t>Hazardous Chemical Materials
التعامل مع المواد الكيمائية الخطرة</t>
  </si>
  <si>
    <t>أعمال الترميم أو الهدم أو الإزالة</t>
  </si>
  <si>
    <t>Dealing with Asbestos
العمل تحت نطاق الإسبيوتس</t>
  </si>
  <si>
    <t>تجهيزات الحماية من الحرائق</t>
  </si>
  <si>
    <t>Health, Safety, and Environment (HSE) System
نظام السلامة والصحة المهنية والبيئة</t>
  </si>
  <si>
    <t xml:space="preserve">Safe Work Procedures
إجراءات العمل الآمنة </t>
  </si>
  <si>
    <t>PERSONAL PROTECTION EQUIPMENT
وسائل ومعدات الحماية الشخصية</t>
  </si>
  <si>
    <t>Inspections and Audits Programs
برامج التفتيش والتدقيق</t>
  </si>
  <si>
    <t>HEALTH AND SAFETY TRAINING
برامج التوعية والتدريب</t>
  </si>
  <si>
    <t>Health and Safety Worksite Inspection
    التفتيش الميداني</t>
  </si>
  <si>
    <t>نسب المخاطرة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</si>
</sst>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GE SS Two Medium"/>
      <family val="1"/>
      <charset val="178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9C0006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GE SS Two Medium"/>
      <family val="1"/>
      <charset val="178"/>
    </font>
    <font>
      <sz val="9"/>
      <color theme="0"/>
      <name val="GE SS Two Medium"/>
      <family val="1"/>
      <charset val="178"/>
    </font>
    <font>
      <sz val="9"/>
      <color theme="0"/>
      <name val="Franklin Gothic Heavy"/>
      <family val="2"/>
    </font>
    <font>
      <u/>
      <sz val="11"/>
      <color theme="10"/>
      <name val="GE SS Two Medium"/>
      <family val="1"/>
      <charset val="178"/>
    </font>
    <font>
      <u/>
      <sz val="10"/>
      <color theme="10"/>
      <name val="GE SS Two Medium"/>
      <family val="1"/>
      <charset val="178"/>
    </font>
    <font>
      <sz val="10"/>
      <color theme="1"/>
      <name val="GE SS Two Medium"/>
      <family val="1"/>
      <charset val="178"/>
    </font>
    <font>
      <b/>
      <sz val="10"/>
      <name val="Roboto"/>
    </font>
    <font>
      <sz val="8"/>
      <color theme="1"/>
      <name val="GE SS Two Medium"/>
      <family val="1"/>
      <charset val="178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GE SS Two Medium"/>
      <family val="2"/>
      <charset val="178"/>
    </font>
    <font>
      <sz val="8"/>
      <color theme="0"/>
      <name val="GE SS Two Medium"/>
      <family val="2"/>
      <charset val="178"/>
    </font>
    <font>
      <sz val="8"/>
      <color theme="0"/>
      <name val="Calibri"/>
      <family val="2"/>
      <scheme val="minor"/>
    </font>
    <font>
      <sz val="8"/>
      <color theme="0"/>
      <name val="GE SS Two Medium"/>
      <family val="1"/>
      <charset val="178"/>
    </font>
    <font>
      <b/>
      <sz val="9"/>
      <name val="Calibri"/>
      <family val="2"/>
      <scheme val="minor"/>
    </font>
    <font>
      <b/>
      <sz val="10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4" fillId="13" borderId="0" applyNumberFormat="0" applyBorder="0" applyAlignment="0" applyProtection="0"/>
  </cellStyleXfs>
  <cellXfs count="99">
    <xf numFmtId="0" fontId="0" fillId="0" borderId="0" xfId="0"/>
    <xf numFmtId="0" fontId="5" fillId="0" borderId="0" xfId="5" applyAlignment="1">
      <alignment horizontal="center" vertical="center"/>
    </xf>
    <xf numFmtId="0" fontId="5" fillId="0" borderId="0" xfId="5" applyAlignment="1">
      <alignment horizontal="right" vertical="center"/>
    </xf>
    <xf numFmtId="0" fontId="6" fillId="0" borderId="0" xfId="5" applyFont="1" applyAlignment="1">
      <alignment horizontal="center" vertical="center"/>
    </xf>
    <xf numFmtId="0" fontId="5" fillId="0" borderId="8" xfId="5" applyBorder="1" applyAlignment="1">
      <alignment horizontal="right" vertical="center"/>
    </xf>
    <xf numFmtId="0" fontId="5" fillId="0" borderId="9" xfId="5" applyBorder="1" applyAlignment="1">
      <alignment horizontal="center" vertical="center"/>
    </xf>
    <xf numFmtId="9" fontId="0" fillId="0" borderId="0" xfId="6" applyFont="1" applyAlignment="1">
      <alignment horizontal="center" vertical="center"/>
    </xf>
    <xf numFmtId="14" fontId="5" fillId="0" borderId="0" xfId="5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1" fillId="0" borderId="5" xfId="1" applyNumberFormat="1" applyFont="1" applyBorder="1" applyAlignment="1">
      <alignment horizontal="center" vertical="center" readingOrder="1"/>
    </xf>
    <xf numFmtId="0" fontId="10" fillId="0" borderId="5" xfId="0" applyFont="1" applyBorder="1" applyAlignment="1">
      <alignment horizontal="center" vertical="center"/>
    </xf>
    <xf numFmtId="0" fontId="11" fillId="0" borderId="5" xfId="1" applyNumberFormat="1" applyFont="1" applyBorder="1" applyAlignment="1">
      <alignment horizontal="center" vertical="center" readingOrder="1"/>
    </xf>
    <xf numFmtId="0" fontId="13" fillId="2" borderId="5" xfId="2" applyNumberFormat="1" applyFont="1" applyBorder="1" applyAlignment="1">
      <alignment horizontal="center" vertical="center" readingOrder="1"/>
    </xf>
    <xf numFmtId="0" fontId="14" fillId="0" borderId="5" xfId="1" applyNumberFormat="1" applyFont="1" applyBorder="1" applyAlignment="1">
      <alignment horizontal="center" vertical="center" readingOrder="1"/>
    </xf>
    <xf numFmtId="14" fontId="11" fillId="6" borderId="5" xfId="1" applyNumberFormat="1" applyFont="1" applyFill="1" applyBorder="1" applyAlignment="1">
      <alignment horizontal="center" vertical="center" readingOrder="1"/>
    </xf>
    <xf numFmtId="0" fontId="11" fillId="6" borderId="5" xfId="1" applyNumberFormat="1" applyFont="1" applyFill="1" applyBorder="1" applyAlignment="1">
      <alignment horizontal="center" vertical="center" readingOrder="1"/>
    </xf>
    <xf numFmtId="0" fontId="11" fillId="0" borderId="5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4" borderId="5" xfId="4" applyNumberFormat="1" applyFont="1" applyBorder="1" applyAlignment="1">
      <alignment horizontal="center" vertical="center" readingOrder="1"/>
    </xf>
    <xf numFmtId="0" fontId="12" fillId="3" borderId="5" xfId="3" applyNumberFormat="1" applyFont="1" applyBorder="1" applyAlignment="1">
      <alignment horizontal="center" vertical="center" readingOrder="1"/>
    </xf>
    <xf numFmtId="0" fontId="0" fillId="0" borderId="0" xfId="0" applyAlignment="1">
      <alignment horizontal="center"/>
    </xf>
    <xf numFmtId="2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19" fillId="5" borderId="5" xfId="7" applyFont="1" applyFill="1" applyBorder="1" applyAlignment="1">
      <alignment horizontal="center" vertical="center"/>
    </xf>
    <xf numFmtId="0" fontId="20" fillId="5" borderId="5" xfId="7" applyFont="1" applyFill="1" applyBorder="1" applyAlignment="1">
      <alignment horizontal="center" vertical="center"/>
    </xf>
    <xf numFmtId="2" fontId="9" fillId="5" borderId="5" xfId="0" applyNumberFormat="1" applyFont="1" applyFill="1" applyBorder="1" applyAlignment="1">
      <alignment horizontal="center" vertical="center" wrapText="1"/>
    </xf>
    <xf numFmtId="2" fontId="9" fillId="5" borderId="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9" fontId="22" fillId="0" borderId="5" xfId="0" applyNumberFormat="1" applyFont="1" applyBorder="1" applyAlignment="1" applyProtection="1">
      <alignment horizontal="center" vertical="center" wrapText="1"/>
      <protection hidden="1"/>
    </xf>
    <xf numFmtId="0" fontId="21" fillId="5" borderId="12" xfId="0" applyFont="1" applyFill="1" applyBorder="1" applyAlignment="1">
      <alignment horizontal="center" vertical="center" wrapText="1" readingOrder="2"/>
    </xf>
    <xf numFmtId="0" fontId="21" fillId="5" borderId="6" xfId="0" applyFont="1" applyFill="1" applyBorder="1" applyAlignment="1">
      <alignment vertical="center" wrapText="1" readingOrder="2"/>
    </xf>
    <xf numFmtId="2" fontId="9" fillId="5" borderId="5" xfId="0" applyNumberFormat="1" applyFont="1" applyFill="1" applyBorder="1" applyAlignment="1">
      <alignment horizontal="center" vertical="center"/>
    </xf>
    <xf numFmtId="0" fontId="22" fillId="8" borderId="5" xfId="0" applyFont="1" applyFill="1" applyBorder="1" applyAlignment="1" applyProtection="1">
      <alignment horizontal="center" vertical="center" wrapText="1"/>
      <protection hidden="1"/>
    </xf>
    <xf numFmtId="0" fontId="22" fillId="11" borderId="5" xfId="0" applyFont="1" applyFill="1" applyBorder="1" applyAlignment="1" applyProtection="1">
      <alignment horizontal="center" vertical="center" wrapText="1"/>
      <protection hidden="1"/>
    </xf>
    <xf numFmtId="0" fontId="22" fillId="10" borderId="5" xfId="0" applyFont="1" applyFill="1" applyBorder="1" applyAlignment="1" applyProtection="1">
      <alignment horizontal="center" vertical="center" wrapText="1"/>
      <protection hidden="1"/>
    </xf>
    <xf numFmtId="0" fontId="22" fillId="12" borderId="5" xfId="0" applyFont="1" applyFill="1" applyBorder="1" applyAlignment="1" applyProtection="1">
      <alignment horizontal="center" vertical="center" wrapText="1"/>
      <protection hidden="1"/>
    </xf>
    <xf numFmtId="0" fontId="11" fillId="0" borderId="5" xfId="1" applyNumberFormat="1" applyFont="1" applyBorder="1" applyAlignment="1">
      <alignment horizontal="center" vertical="center" wrapText="1" readingOrder="1"/>
    </xf>
    <xf numFmtId="49" fontId="0" fillId="0" borderId="0" xfId="0" applyNumberFormat="1" applyAlignment="1">
      <alignment horizontal="left" wrapText="1" readingOrder="1"/>
    </xf>
    <xf numFmtId="14" fontId="11" fillId="0" borderId="5" xfId="1" applyNumberFormat="1" applyFont="1" applyBorder="1" applyAlignment="1">
      <alignment horizontal="center" vertical="center" readingOrder="2"/>
    </xf>
    <xf numFmtId="0" fontId="10" fillId="0" borderId="6" xfId="0" applyFont="1" applyBorder="1" applyAlignment="1">
      <alignment horizontal="center" vertical="center"/>
    </xf>
    <xf numFmtId="9" fontId="11" fillId="0" borderId="7" xfId="1" applyFont="1" applyBorder="1" applyAlignment="1">
      <alignment horizontal="center" vertical="center" readingOrder="1"/>
    </xf>
    <xf numFmtId="0" fontId="11" fillId="0" borderId="7" xfId="1" applyNumberFormat="1" applyFont="1" applyBorder="1" applyAlignment="1">
      <alignment horizontal="center" vertical="center" readingOrder="1"/>
    </xf>
    <xf numFmtId="2" fontId="9" fillId="5" borderId="2" xfId="0" applyNumberFormat="1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26" fillId="9" borderId="3" xfId="0" applyFont="1" applyFill="1" applyBorder="1" applyAlignment="1">
      <alignment horizontal="center" vertical="center" wrapText="1"/>
    </xf>
    <xf numFmtId="0" fontId="27" fillId="7" borderId="3" xfId="0" applyFont="1" applyFill="1" applyBorder="1" applyAlignment="1">
      <alignment horizontal="center" vertical="center" wrapText="1" readingOrder="2"/>
    </xf>
    <xf numFmtId="0" fontId="16" fillId="5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1" fillId="0" borderId="10" xfId="1" applyNumberFormat="1" applyFont="1" applyBorder="1" applyAlignment="1">
      <alignment horizontal="center" vertical="center" readingOrder="1"/>
    </xf>
    <xf numFmtId="14" fontId="11" fillId="0" borderId="10" xfId="1" applyNumberFormat="1" applyFont="1" applyBorder="1" applyAlignment="1">
      <alignment horizontal="center" vertical="center" readingOrder="1"/>
    </xf>
    <xf numFmtId="9" fontId="22" fillId="0" borderId="10" xfId="0" applyNumberFormat="1" applyFont="1" applyBorder="1" applyAlignment="1" applyProtection="1">
      <alignment horizontal="center" vertical="center" wrapText="1"/>
      <protection hidden="1"/>
    </xf>
    <xf numFmtId="0" fontId="11" fillId="0" borderId="10" xfId="1" applyNumberFormat="1" applyFont="1" applyBorder="1" applyAlignment="1">
      <alignment horizontal="center" vertical="center" wrapText="1" readingOrder="1"/>
    </xf>
    <xf numFmtId="0" fontId="11" fillId="0" borderId="11" xfId="1" applyNumberFormat="1" applyFont="1" applyBorder="1" applyAlignment="1">
      <alignment horizontal="center" vertical="center" readingOrder="1"/>
    </xf>
    <xf numFmtId="2" fontId="30" fillId="5" borderId="5" xfId="0" applyNumberFormat="1" applyFont="1" applyFill="1" applyBorder="1" applyAlignment="1">
      <alignment horizontal="center" vertical="center"/>
    </xf>
    <xf numFmtId="0" fontId="15" fillId="13" borderId="5" xfId="9" applyNumberFormat="1" applyFont="1" applyBorder="1" applyAlignment="1">
      <alignment horizontal="center" vertical="center" readingOrder="1"/>
    </xf>
    <xf numFmtId="0" fontId="31" fillId="15" borderId="5" xfId="0" applyFont="1" applyFill="1" applyBorder="1" applyAlignment="1" applyProtection="1">
      <alignment horizontal="center" vertical="center" readingOrder="1"/>
      <protection locked="0"/>
    </xf>
    <xf numFmtId="0" fontId="31" fillId="16" borderId="5" xfId="0" applyFont="1" applyFill="1" applyBorder="1" applyAlignment="1" applyProtection="1">
      <alignment horizontal="center" vertical="center" readingOrder="1"/>
      <protection locked="0"/>
    </xf>
    <xf numFmtId="0" fontId="31" fillId="17" borderId="5" xfId="0" applyFont="1" applyFill="1" applyBorder="1" applyAlignment="1" applyProtection="1">
      <alignment horizontal="center" vertical="center" readingOrder="1"/>
      <protection locked="0"/>
    </xf>
    <xf numFmtId="9" fontId="11" fillId="6" borderId="5" xfId="1" applyFont="1" applyFill="1" applyBorder="1" applyAlignment="1">
      <alignment horizontal="center" vertical="center" readingOrder="1"/>
    </xf>
    <xf numFmtId="9" fontId="11" fillId="6" borderId="6" xfId="1" applyFont="1" applyFill="1" applyBorder="1" applyAlignment="1">
      <alignment horizontal="center" vertical="center" readingOrder="1"/>
    </xf>
    <xf numFmtId="0" fontId="31" fillId="14" borderId="5" xfId="0" applyFont="1" applyFill="1" applyBorder="1" applyAlignment="1" applyProtection="1">
      <alignment horizontal="center" vertical="center" readingOrder="1"/>
      <protection locked="0"/>
    </xf>
    <xf numFmtId="0" fontId="11" fillId="18" borderId="5" xfId="0" applyFont="1" applyFill="1" applyBorder="1" applyAlignment="1" applyProtection="1">
      <alignment horizontal="center" vertical="center" readingOrder="1"/>
      <protection locked="0"/>
    </xf>
    <xf numFmtId="0" fontId="16" fillId="5" borderId="2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readingOrder="2"/>
    </xf>
    <xf numFmtId="0" fontId="17" fillId="7" borderId="4" xfId="0" applyFont="1" applyFill="1" applyBorder="1" applyAlignment="1">
      <alignment horizontal="center" vertical="center"/>
    </xf>
    <xf numFmtId="0" fontId="31" fillId="6" borderId="5" xfId="0" applyFont="1" applyFill="1" applyBorder="1" applyAlignment="1" applyProtection="1">
      <alignment horizontal="center" vertical="center" readingOrder="1"/>
      <protection locked="0"/>
    </xf>
    <xf numFmtId="0" fontId="12" fillId="6" borderId="5" xfId="3" applyNumberFormat="1" applyFont="1" applyFill="1" applyBorder="1" applyAlignment="1">
      <alignment horizontal="center" vertical="center" readingOrder="1"/>
    </xf>
    <xf numFmtId="0" fontId="13" fillId="6" borderId="5" xfId="2" applyNumberFormat="1" applyFont="1" applyFill="1" applyBorder="1" applyAlignment="1">
      <alignment horizontal="center" vertical="center" readingOrder="1"/>
    </xf>
    <xf numFmtId="0" fontId="15" fillId="6" borderId="5" xfId="4" applyNumberFormat="1" applyFont="1" applyFill="1" applyBorder="1" applyAlignment="1">
      <alignment horizontal="center" vertical="center" readingOrder="1"/>
    </xf>
    <xf numFmtId="0" fontId="15" fillId="6" borderId="5" xfId="9" applyNumberFormat="1" applyFont="1" applyFill="1" applyBorder="1" applyAlignment="1">
      <alignment horizontal="center" vertical="center" readingOrder="1"/>
    </xf>
    <xf numFmtId="0" fontId="11" fillId="6" borderId="5" xfId="0" applyFont="1" applyFill="1" applyBorder="1" applyAlignment="1" applyProtection="1">
      <alignment horizontal="center" vertical="center" readingOrder="1"/>
      <protection locked="0"/>
    </xf>
    <xf numFmtId="0" fontId="12" fillId="6" borderId="5" xfId="3" applyNumberFormat="1" applyFont="1" applyFill="1" applyBorder="1" applyAlignment="1" applyProtection="1">
      <alignment horizontal="center" vertical="center" readingOrder="1"/>
      <protection locked="0"/>
    </xf>
    <xf numFmtId="4" fontId="0" fillId="0" borderId="0" xfId="0" applyNumberFormat="1"/>
    <xf numFmtId="0" fontId="11" fillId="0" borderId="5" xfId="1" applyNumberFormat="1" applyFont="1" applyBorder="1" applyAlignment="1">
      <alignment horizontal="right" vertical="center" readingOrder="2"/>
    </xf>
    <xf numFmtId="0" fontId="11" fillId="0" borderId="5" xfId="1" applyNumberFormat="1" applyFont="1" applyBorder="1" applyAlignment="1">
      <alignment horizontal="right" vertical="center" readingOrder="1"/>
    </xf>
    <xf numFmtId="0" fontId="0" fillId="0" borderId="0" xfId="0" applyAlignment="1">
      <alignment horizontal="center"/>
    </xf>
    <xf numFmtId="14" fontId="11" fillId="0" borderId="5" xfId="1" applyNumberFormat="1" applyFont="1" applyBorder="1" applyAlignment="1">
      <alignment horizontal="right" vertical="center" readingOrder="2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1" applyNumberFormat="1" applyFont="1" applyBorder="1" applyAlignment="1">
      <alignment horizontal="center" vertical="center" readingOrder="1"/>
    </xf>
    <xf numFmtId="0" fontId="6" fillId="0" borderId="5" xfId="5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1" fillId="5" borderId="5" xfId="0" applyFont="1" applyFill="1" applyBorder="1" applyAlignment="1">
      <alignment horizontal="center" vertical="center" wrapText="1"/>
    </xf>
    <xf numFmtId="0" fontId="21" fillId="5" borderId="7" xfId="0" applyFont="1" applyFill="1" applyBorder="1" applyAlignment="1">
      <alignment horizontal="center" vertical="center" wrapText="1" readingOrder="2"/>
    </xf>
    <xf numFmtId="0" fontId="21" fillId="5" borderId="12" xfId="0" applyFont="1" applyFill="1" applyBorder="1" applyAlignment="1">
      <alignment horizontal="center" vertical="center" wrapText="1" readingOrder="2"/>
    </xf>
    <xf numFmtId="0" fontId="21" fillId="5" borderId="7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/>
    </xf>
    <xf numFmtId="9" fontId="0" fillId="0" borderId="5" xfId="1" applyFont="1" applyBorder="1" applyAlignment="1">
      <alignment horizontal="center"/>
    </xf>
  </cellXfs>
  <cellStyles count="10">
    <cellStyle name="Normal 2" xfId="8" xr:uid="{35FD2D18-CF1C-4E64-B117-F5219914F351}"/>
    <cellStyle name="Percent" xfId="1" builtinId="5"/>
    <cellStyle name="Percent 2" xfId="6" xr:uid="{DDF7367E-96BD-4472-B89C-8C99DEACBD7D}"/>
    <cellStyle name="إدخال" xfId="3" builtinId="20"/>
    <cellStyle name="ارتباط تشعبي" xfId="7" builtinId="8"/>
    <cellStyle name="تمييز2" xfId="4" builtinId="33"/>
    <cellStyle name="تمييز5" xfId="9" builtinId="45"/>
    <cellStyle name="سيئ" xfId="2" builtinId="27"/>
    <cellStyle name="عادي" xfId="0" builtinId="0"/>
    <cellStyle name="عادي 2" xfId="5" xr:uid="{24A67B59-4372-4758-8A87-2A2F0AE55596}"/>
  </cellStyles>
  <dxfs count="172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 SS Two Medium"/>
        <family val="1"/>
        <charset val="17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 SS Two Medium"/>
        <family val="1"/>
        <charset val="178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GE SS Two Medium"/>
        <family val="1"/>
        <charset val="178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8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 SS Two Medium"/>
        <family val="1"/>
        <charset val="17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 SS Two Medium"/>
        <family val="1"/>
        <charset val="178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1"/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نمط الجدول يزيد" defaultPivotStyle="PivotStyleLight16">
    <tableStyle name="نمط الجدول يزيد" pivot="0" count="2" xr9:uid="{59FBA416-AB30-4AA6-84CA-EF62556049FE}">
      <tableStyleElement type="wholeTable" dxfId="171"/>
      <tableStyleElement type="headerRow" dxfId="1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E94309-6903-4B6D-BA49-E4DD2E4BBCC9}" name="Table3" displayName="Table3" ref="A2:J32" totalsRowShown="0" headerRowDxfId="168" dataDxfId="166" headerRowBorderDxfId="167" tableBorderDxfId="165" totalsRowBorderDxfId="164">
  <autoFilter ref="A2:J32" xr:uid="{00000000-0009-0000-0100-000003000000}"/>
  <sortState ref="A3:J32">
    <sortCondition ref="A2:A32"/>
  </sortState>
  <tableColumns count="10">
    <tableColumn id="1" xr3:uid="{B55FEFC8-BE5C-43F7-95D8-BC3E6A0BB8F3}" name="الرقم " dataDxfId="163"/>
    <tableColumn id="2" xr3:uid="{55CCD114-87DF-4BFF-A98C-0B441071A31D}" name="الوحدة" dataDxfId="162"/>
    <tableColumn id="3" xr3:uid="{5FFE9C1A-F8F2-4697-B899-1EA8F0A062E4}" name="التصنيف " dataDxfId="161"/>
    <tableColumn id="4" xr3:uid="{3EF9EFEE-E1F4-4A41-8F5E-DC3D2167092C}" name="الموقع" dataDxfId="160"/>
    <tableColumn id="5" xr3:uid="{9C402577-CFBC-451E-B709-18B142DB3EDA}" name="تاريخ الملاحظة" dataDxfId="159"/>
    <tableColumn id="10" xr3:uid="{F82CA33F-C7BA-4912-AB89-84D36C43BE8F}" name="تصنيف النشاط" dataDxfId="158"/>
    <tableColumn id="6" xr3:uid="{7BF71638-CB83-4B77-BA84-E6B8C3BB7DAF}" name="الملاحظة" dataDxfId="157"/>
    <tableColumn id="7" xr3:uid="{EF6EF2D4-D8CD-43B5-B248-F0D9D72D97BA}" name="الحالة " dataDxfId="156"/>
    <tableColumn id="8" xr3:uid="{9DC5DD9D-B68A-4C15-8E6C-B6E196333186}" name="الإدارة المسئولة عن تنفيذ التوصية" dataDxfId="155"/>
    <tableColumn id="9" xr3:uid="{E3DA6FB7-3C1F-4992-B93C-9B1D2E8B6588}" name="تفاصيل إضافية" dataDxfId="154"/>
  </tableColumns>
  <tableStyleInfo name="نمط الجدول يزيد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5FACBC9-1F37-4C1B-9DD5-C791FA2237C6}" name="الجدول73411" displayName="الجدول73411" ref="A2:J32" totalsRowShown="0" headerRowDxfId="14" dataDxfId="12" headerRowBorderDxfId="13" tableBorderDxfId="11" totalsRowBorderDxfId="10">
  <autoFilter ref="A2:J32" xr:uid="{12DA32E3-D764-4AE4-9032-0EBC66B39573}"/>
  <tableColumns count="10">
    <tableColumn id="1" xr3:uid="{5686B71D-9BFE-47AB-9EA1-FC57713DA1E8}" name="الرقم " dataDxfId="9"/>
    <tableColumn id="2" xr3:uid="{EE9968AF-35C6-45B0-AAA5-3EDDE68A9AB1}" name="الوحدة" dataDxfId="8"/>
    <tableColumn id="3" xr3:uid="{D524FD2F-0876-46BB-B379-A22A7C776A16}" name="العام" dataDxfId="7"/>
    <tableColumn id="4" xr3:uid="{94D26E50-85B1-41F6-A05B-9C02F57CCC1D}" name="الموقع" dataDxfId="6"/>
    <tableColumn id="5" xr3:uid="{FE1E7000-5479-4635-A822-C300C25ED362}" name="تاريخ الملاحظة" dataDxfId="5"/>
    <tableColumn id="10" xr3:uid="{2B4188DE-B981-4582-BB00-DA429BD1C4C9}" name="تصنيف النشاط" dataDxfId="4"/>
    <tableColumn id="6" xr3:uid="{754A7EC0-6210-4FED-AD93-BF29164B4C84}" name="الملاحظة" dataDxfId="3"/>
    <tableColumn id="7" xr3:uid="{4D1D642C-03B1-41B0-9475-516A494B4E1F}" name="الحالة " dataDxfId="2"/>
    <tableColumn id="8" xr3:uid="{6B477D67-D19E-4637-92AC-524F7BE7F787}" name="الإدارة المسئولة عن تنفيذ التوصية" dataDxfId="1"/>
    <tableColumn id="9" xr3:uid="{B334F510-61C8-4F9E-A279-9D5D648C8920}" name="تفاصيل إضافية" dataDxfId="0"/>
  </tableColumns>
  <tableStyleInfo name="نمط الجدول يزيد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943018-4AEC-495C-AD63-BCFA882126C7}" name="الجدول6" displayName="الجدول6" ref="A2:J32" totalsRowShown="0" headerRowDxfId="153" headerRowBorderDxfId="152" tableBorderDxfId="151" totalsRowBorderDxfId="150">
  <autoFilter ref="A2:J32" xr:uid="{5DDA523A-9FE7-4C5D-BF66-BA704A13B2DD}"/>
  <tableColumns count="10">
    <tableColumn id="1" xr3:uid="{C44FD1E9-6AC6-465D-BCC8-E39A7649C959}" name="رقم_x000a_الإجراء / التوصية " dataDxfId="149"/>
    <tableColumn id="2" xr3:uid="{A422950B-F3E4-4640-B498-456A2DC4D892}" name="الوحدة" dataDxfId="148"/>
    <tableColumn id="3" xr3:uid="{9393E31E-4091-41F1-915A-D3549E88B035}" name="نسب المخاطرة" dataDxfId="147"/>
    <tableColumn id="4" xr3:uid="{09C69334-585B-499F-8E98-77E8C81067F4}" name="الموقع" dataDxfId="146"/>
    <tableColumn id="5" xr3:uid="{086FD186-A717-4782-BFF9-E6D4EDC87E32}" name="تاريخ التقييم" dataDxfId="145"/>
    <tableColumn id="10" xr3:uid="{FCA1E2E0-4027-497A-AD98-46FFA1D48BDF}" name="تصنيف النشاط" dataDxfId="144"/>
    <tableColumn id="6" xr3:uid="{A010FC1A-16EA-4DB8-8428-898193C3B5F1}" name="الإجراءات التصحيحية والتوصيات" dataDxfId="143"/>
    <tableColumn id="7" xr3:uid="{53CA2DC0-4ED1-4591-9F80-2FF79409601C}" name="حالة التوصية" dataDxfId="142"/>
    <tableColumn id="8" xr3:uid="{F6EF7F5B-680C-4B16-BBCD-93C7210F53F3}" name="الإدارة المسئولة عن تنفيذ التوصية" dataDxfId="141"/>
    <tableColumn id="9" xr3:uid="{F83DE769-1A3B-407D-8A17-45BF500ECA9A}" name="تفاصيل إضافية" dataDxfId="140"/>
  </tableColumns>
  <tableStyleInfo name="نمط الجدول يزيد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3BCA1F-888D-4F08-9F9C-5FDC1D9C230E}" name="الجدول5" displayName="الجدول5" ref="A2:J32" totalsRowShown="0" headerRowDxfId="123" headerRowBorderDxfId="122" tableBorderDxfId="121">
  <autoFilter ref="A2:J32" xr:uid="{B82BA982-B0CB-41C8-BF1B-2C2A96F0AE54}"/>
  <tableColumns count="10">
    <tableColumn id="1" xr3:uid="{FDFF23CE-5DF6-4559-B8E0-F1513F62581B}" name="رقم_x000a_الإجراء / التوصية "/>
    <tableColumn id="2" xr3:uid="{CC12D9CE-2509-47CC-936B-F6EA614BEBF7}" name="الوحدة"/>
    <tableColumn id="3" xr3:uid="{042C5F86-E564-4166-8552-CD19897BEC52}" name="رقم التدقيق"/>
    <tableColumn id="4" xr3:uid="{755F83EA-964E-4061-B71E-165DB190E0D0}" name="المقاول"/>
    <tableColumn id="5" xr3:uid="{C1339F19-0575-42F8-B4E4-E6E6F2BA93F8}" name="تاريخ التدقيق" dataDxfId="120"/>
    <tableColumn id="10" xr3:uid="{6686F7C7-9718-4668-BE3D-130BCFD17EE5}" name="تصنيف النشاط" dataDxfId="119" dataCellStyle="Percent"/>
    <tableColumn id="6" xr3:uid="{9C744E95-0EF1-4B42-AE52-7BE3F42FA9A9}" name="الإجراءات التصحيحية والتوصيات"/>
    <tableColumn id="7" xr3:uid="{1426F9FB-900C-4A0F-8F52-C2B13C231A1F}" name="حالة التوصية" dataDxfId="118"/>
    <tableColumn id="8" xr3:uid="{912C2533-92CF-434D-BBD7-428E1D009DE6}" name="الإدارة المسئولة عن متابعة تنفيذ التوصية"/>
    <tableColumn id="9" xr3:uid="{39B35375-C4EE-4E7B-A5F2-1ECC62DE1485}" name="تفاصيل إضافية"/>
  </tableColumns>
  <tableStyleInfo name="نمط الجدول يزيد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C73A18-0782-4A45-87FC-D8B8E65EE9E0}" name="الجدول4" displayName="الجدول4" ref="L2:AB22" totalsRowShown="0" headerRowBorderDxfId="117" tableBorderDxfId="116" totalsRowBorderDxfId="115">
  <autoFilter ref="L2:AB22" xr:uid="{5AF151BE-9B7A-41AC-9A03-A7D54BA417B7}"/>
  <sortState ref="L3:AB26">
    <sortCondition ref="P2:P26"/>
  </sortState>
  <tableColumns count="17">
    <tableColumn id="1" xr3:uid="{772A4AE6-7AEC-4CAC-979A-5350BF57F17D}" name="العام" dataDxfId="114"/>
    <tableColumn id="2" xr3:uid="{2AF8604A-2E98-4D78-AF68-ED8D32781CAF}" name="رقم التدقيق" dataDxfId="113"/>
    <tableColumn id="3" xr3:uid="{CAD9B05D-CAD2-44E0-8083-CF81768CE635}" name="العقد / المشروع" dataDxfId="112" dataCellStyle="Percent"/>
    <tableColumn id="4" xr3:uid="{6738BEA7-5E8E-4E9D-868C-467EEEC10C92}" name="المقاول" dataDxfId="111" dataCellStyle="Percent"/>
    <tableColumn id="5" xr3:uid="{F427D00A-C6B9-479F-8CDE-6C0FB7FF6C2B}" name="تاريخ التدقيق" dataDxfId="110" dataCellStyle="Percent"/>
    <tableColumn id="6" xr3:uid="{2E5E0434-BA35-4266-A009-F34B677A00A4}" name="الإدارة المعنية" dataDxfId="109" dataCellStyle="Percent"/>
    <tableColumn id="7" xr3:uid="{BA51B619-8295-4F5A-B748-4A867E9FA89A}" name="Health, Safety, and Environment (HSE) System_x000a_نظام السلامة والصحة المهنية والبيئة" dataDxfId="108"/>
    <tableColumn id="8" xr3:uid="{0E7EC1B6-78EA-4BA9-A5A9-AA5BA4AC007F}" name="Safe Work Procedures_x000a_إجراءات العمل الآمنة " dataDxfId="107"/>
    <tableColumn id="9" xr3:uid="{9DEEEFF2-73FD-4E5B-8ADD-6E6E05D4E06A}" name="PERSONAL PROTECTION EQUIPMENT_x000a_وسائل ومعدات الحماية الشخصية" dataDxfId="106"/>
    <tableColumn id="10" xr3:uid="{E04BE025-5DB2-4369-A76A-3DAD1CA32FF1}" name="Inspections and Audits Programs_x000a_برامج التفتيش والتدقيق" dataDxfId="105"/>
    <tableColumn id="11" xr3:uid="{6529AB24-9175-4CBB-AE0D-EA335B6C3BFD}" name="HEALTH AND SAFETY TRAINING_x000a_برامج التوعية والتدريب" dataDxfId="104"/>
    <tableColumn id="12" xr3:uid="{947D3E10-F895-43FF-97AF-2D3B720D6032}" name="Health and Safety Worksite Inspection_x000a_    التفتيش الميداني" dataDxfId="103"/>
    <tableColumn id="13" xr3:uid="{4D576BF6-A332-40C3-B0C3-CACC0B35B695}" name="Compliance Percentage_x000a_نسبة الأمتثال" dataDxfId="102">
      <calculatedColumnFormula>((R3*45)+(S3*39)+(T3*42)+(U3*15)+(V3*30)+(W3*48))/219</calculatedColumnFormula>
    </tableColumn>
    <tableColumn id="14" xr3:uid="{9F071AC7-2199-47B5-ACC5-A302B297D926}" name="Compliance Status_x000a_حالة الإمتثال" dataDxfId="101" dataCellStyle="Percent">
      <calculatedColumnFormula>_xlfn.IFS(X3&gt;=0.91,"Excellent
ممتثل",X3&gt;=0.7,"Good
إمتثال جزئ",X3&gt;=0.51,"Poor
إمتثال ضعيف",TRUE,"Not Implemented
غير ممتثل")</calculatedColumnFormula>
    </tableColumn>
    <tableColumn id="15" xr3:uid="{43728C0D-DA38-4B94-9A64-1A2807788262}" name="عدد الإجراءات المطلوبة" dataDxfId="100" dataCellStyle="Percent"/>
    <tableColumn id="16" xr3:uid="{31EBE34F-A780-406B-8FC4-1AEA5CC7FA51}" name="عدد الإجراءات المطبقة" dataDxfId="99" dataCellStyle="Percent"/>
    <tableColumn id="17" xr3:uid="{2F3F4070-65EE-4BE3-B8D4-B2E4A7B68837}" name="نسبة الإغلاق" dataDxfId="98" dataCellStyle="Percent"/>
  </tableColumns>
  <tableStyleInfo name="نمط الجدول يزيد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F74E7A-F6A9-45E5-A8AB-4FCECF072CDC}" name="الجدول8" displayName="الجدول8" ref="A2:J32" totalsRowShown="0" headerRowDxfId="87" headerRowBorderDxfId="86" tableBorderDxfId="85" totalsRowBorderDxfId="84">
  <autoFilter ref="A2:J32" xr:uid="{89BDACA0-A4DE-4F66-B759-F69AD19DC05E}"/>
  <tableColumns count="10">
    <tableColumn id="1" xr3:uid="{F0D70286-7067-4D73-96BA-7560CE707E38}" name="رقم الإجراء / التوصية " dataDxfId="83"/>
    <tableColumn id="2" xr3:uid="{169FA7D6-3859-4E82-B6CA-7D05F1427ED6}" name="الوحدة" dataDxfId="82"/>
    <tableColumn id="3" xr3:uid="{E761982A-E6F2-436F-922F-C458A7402F61}" name="الإدارة المالكة للموقع" dataDxfId="81"/>
    <tableColumn id="4" xr3:uid="{E0C525EF-8AD5-4808-94FE-F22C0B43E143}" name="الحادث" dataDxfId="80"/>
    <tableColumn id="5" xr3:uid="{F7D60F95-AB16-44DB-B634-559C02ADFEB7}" name="تاريخ الحادث" dataDxfId="79"/>
    <tableColumn id="11" xr3:uid="{7D36D704-7D61-40C9-94CB-BF539A17A0A4}" name="تصنيف النشاط" dataDxfId="78"/>
    <tableColumn id="6" xr3:uid="{869E6F88-30BD-489A-B794-4504FBE5169E}" name="الإجراءات التصحيحية والتوصيات" dataDxfId="77"/>
    <tableColumn id="7" xr3:uid="{4988CCB4-2E48-43A8-9A12-24C9BD7D7C4F}" name="حالة التوصية" dataDxfId="76"/>
    <tableColumn id="8" xr3:uid="{F910EED8-67A7-4A19-A3A1-3C243A93BC4C}" name="الإدارة المسئولة عن تنفيذ التوصية" dataDxfId="75"/>
    <tableColumn id="9" xr3:uid="{C9B4572A-7970-492D-939C-07C84F33283F}" name="تفاصيل إضافية" dataDxfId="74"/>
  </tableColumns>
  <tableStyleInfo name="نمط الجدول يزيد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5E7AA1-3A6F-4900-BBD5-DB6879AD0A4A}" name="الجدول9" displayName="الجدول9" ref="L2:X19" totalsRowShown="0" headerRowDxfId="73" headerRowBorderDxfId="72" tableBorderDxfId="71" totalsRowBorderDxfId="70">
  <autoFilter ref="L2:X19" xr:uid="{F1CEFD90-B0B6-4979-9456-50C538463989}"/>
  <tableColumns count="13">
    <tableColumn id="1" xr3:uid="{2DA87870-AFAC-43C0-9194-7CAC6F0AA492}" name="العام" dataDxfId="69"/>
    <tableColumn id="2" xr3:uid="{64EBC17E-EE75-4A23-AB9A-D36AF03B186A}" name="رقم الحادث" dataDxfId="68"/>
    <tableColumn id="3" xr3:uid="{5774D10F-6143-40F6-B840-B9ADEFCDE623}" name="وصف مختصر عن الحادث" dataDxfId="67" dataCellStyle="Percent"/>
    <tableColumn id="4" xr3:uid="{43106D6A-481C-471E-98F4-5A313DC53388}" name="تاريخ الحادث" dataDxfId="66" dataCellStyle="Percent"/>
    <tableColumn id="5" xr3:uid="{D045EEC8-3267-4226-B366-76984310051A}" name="موقع الحادث" dataDxfId="65" dataCellStyle="Percent"/>
    <tableColumn id="6" xr3:uid="{2AAF27DC-C904-43E4-BA52-8D307D2C379B}" name="تصنيف الحادث" dataDxfId="64" dataCellStyle="إدخال"/>
    <tableColumn id="7" xr3:uid="{DC399342-0B74-48EE-9321-D2413571CCB8}" name="الإدارة المعنية" dataDxfId="63" dataCellStyle="Percent"/>
    <tableColumn id="8" xr3:uid="{7371D159-6197-4F7A-B512-815FFE2DA6A0}" name="تبعية KPI" dataDxfId="62" dataCellStyle="Percent"/>
    <tableColumn id="9" xr3:uid="{92966A2C-01DB-4103-A1ED-1F0850A86C1F}" name="المقاول" dataDxfId="61" dataCellStyle="Percent"/>
    <tableColumn id="10" xr3:uid="{7C151932-1D02-4438-979F-855F483F10B2}" name="عدد الإجراءات المطلوبة" dataDxfId="60" dataCellStyle="Percent"/>
    <tableColumn id="11" xr3:uid="{84ADE0FA-0ACC-4EEB-BAA1-21C212919887}" name="عدد الإجراءات المطبقة" dataDxfId="59" dataCellStyle="Percent"/>
    <tableColumn id="12" xr3:uid="{35161CBC-4268-404C-8A74-954A38B72133}" name="لم يتم الإنجاز" dataDxfId="58" dataCellStyle="Percent">
      <calculatedColumnFormula>U3-V3</calculatedColumnFormula>
    </tableColumn>
    <tableColumn id="13" xr3:uid="{9E601230-285F-43BD-A9C2-2CF2BDBEF0CD}" name="نسبة الإغلاق" dataDxfId="57" dataCellStyle="Percent">
      <calculatedColumnFormula>V3/U3</calculatedColumnFormula>
    </tableColumn>
  </tableColumns>
  <tableStyleInfo name="نمط الجدول يزيد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4553578-785D-4EA0-9BF2-DA64486ABE33}" name="الجدول7" displayName="الجدول7" ref="A2:J32" totalsRowShown="0" headerRowDxfId="56" headerRowBorderDxfId="55" tableBorderDxfId="54" totalsRowBorderDxfId="53">
  <autoFilter ref="A2:J32" xr:uid="{12DA32E3-D764-4AE4-9032-0EBC66B39573}"/>
  <tableColumns count="10">
    <tableColumn id="1" xr3:uid="{6015DD93-F454-4512-98BD-56B6A6DCA7F6}" name="رقم الإجراء / التوصية " dataDxfId="52"/>
    <tableColumn id="2" xr3:uid="{A16EC36F-5EBD-4B24-8F09-B81415233876}" name="الوحدة" dataDxfId="51"/>
    <tableColumn id="3" xr3:uid="{4CB04620-FA96-44D6-9103-F9179B045888}" name="رقم الفرضية" dataDxfId="50"/>
    <tableColumn id="4" xr3:uid="{A6321181-3010-4765-918E-221C37B44010}" name="الموقع" dataDxfId="49"/>
    <tableColumn id="5" xr3:uid="{0CC6F4AC-3D66-4192-8816-2DFA67C8C991}" name="تاريخ الفرضية" dataDxfId="48"/>
    <tableColumn id="10" xr3:uid="{07B12ED1-2064-4301-B48B-9C9A25FA3830}" name="تصنيف النشاط" dataDxfId="47"/>
    <tableColumn id="6" xr3:uid="{DB3FCA50-9AA8-4368-8DB6-E85629B72232}" name="الإجراءات التصحيحية والتوصيات" dataDxfId="46"/>
    <tableColumn id="7" xr3:uid="{B929A612-056C-4395-B510-5E313F9C37F8}" name="حالة التوصية" dataDxfId="45"/>
    <tableColumn id="8" xr3:uid="{1CFAA536-1C4A-48B1-80A0-7B41F3B30447}" name="الإدارة المسئولة عن تنفيذ التوصية" dataDxfId="44"/>
    <tableColumn id="9" xr3:uid="{5B0AC967-7B52-4317-932A-98A323703ED3}" name="تفاصيل إضافية" dataDxfId="43"/>
  </tableColumns>
  <tableStyleInfo name="نمط الجدول يزيد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D3A754-13F2-4709-ACB8-2237592F21FB}" name="الجدول73" displayName="الجدول73" ref="A2:J32" totalsRowShown="0" headerRowDxfId="42" headerRowBorderDxfId="41" tableBorderDxfId="40" totalsRowBorderDxfId="39">
  <autoFilter ref="A2:J32" xr:uid="{12DA32E3-D764-4AE4-9032-0EBC66B39573}"/>
  <tableColumns count="10">
    <tableColumn id="1" xr3:uid="{6FF7D6FE-FB4B-442B-8B09-DCA17989C8A4}" name="رقم الإجراء / التوصية " dataDxfId="38"/>
    <tableColumn id="2" xr3:uid="{2F2D9301-4E83-45D9-8D34-D8CF6B186E05}" name="الوحدة" dataDxfId="37"/>
    <tableColumn id="3" xr3:uid="{9D5DD958-1252-4BC4-A036-1FEB3C07D242}" name="رقم الفحص" dataDxfId="36"/>
    <tableColumn id="4" xr3:uid="{75B1A9A7-11EB-4BEC-AFA3-142C80AEF203}" name="الموقع" dataDxfId="35"/>
    <tableColumn id="5" xr3:uid="{926884F6-6EEE-496B-A414-FEAC103E3E56}" name="تاريخ الفحص" dataDxfId="34"/>
    <tableColumn id="10" xr3:uid="{AA33E5E8-2DBD-4327-8AA6-34B9933D7DB9}" name="تصنيف النشاط" dataDxfId="33"/>
    <tableColumn id="6" xr3:uid="{F33B6280-6976-45C3-B98F-F3342323B362}" name="الإجراءات التصحيحية والتوصيات" dataDxfId="32"/>
    <tableColumn id="7" xr3:uid="{C3B56CC3-46D3-4B2B-A4D8-949AD5199A70}" name="حالة التوصية" dataDxfId="31"/>
    <tableColumn id="8" xr3:uid="{1318F4F8-79D7-4A26-AF20-E7D24C3A4901}" name="الإدارة المسئولة عن تنفيذ التوصية" dataDxfId="30"/>
    <tableColumn id="9" xr3:uid="{6047CFB7-19C4-47E6-B383-F234B459F0C1}" name="تفاصيل إضافية" dataDxfId="29"/>
  </tableColumns>
  <tableStyleInfo name="نمط الجدول يزيد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B41E13-17AC-43E1-9331-F35A6BCB0979}" name="الجدول734" displayName="الجدول734" ref="A2:J32" totalsRowShown="0" headerRowDxfId="28" headerRowBorderDxfId="27" tableBorderDxfId="26" totalsRowBorderDxfId="25">
  <autoFilter ref="A2:J32" xr:uid="{12DA32E3-D764-4AE4-9032-0EBC66B39573}"/>
  <tableColumns count="10">
    <tableColumn id="1" xr3:uid="{6AF79F60-017D-4247-A1D4-FCDFB59AFD8A}" name="الرقم " dataDxfId="24"/>
    <tableColumn id="2" xr3:uid="{36DC0F6D-E680-4095-9186-D382AA87E64E}" name="الوحدة" dataDxfId="23"/>
    <tableColumn id="3" xr3:uid="{1B9BC10A-B20B-4379-AEB7-776040749B62}" name="التصنيف " dataDxfId="22"/>
    <tableColumn id="4" xr3:uid="{2F39960A-BDCD-44E9-AC10-00B96C2AF798}" name="الموقع" dataDxfId="21"/>
    <tableColumn id="5" xr3:uid="{01868D16-BBA2-4107-95BE-79A8F6A420CC}" name="تاريخ الملاحظة" dataDxfId="20"/>
    <tableColumn id="10" xr3:uid="{B6557756-E62B-475B-A883-992A22E8D121}" name="تصنيف النشاط" dataDxfId="19"/>
    <tableColumn id="6" xr3:uid="{A9A596E4-7891-4443-AB30-DA187FC75728}" name="الملاحظة" dataDxfId="18"/>
    <tableColumn id="7" xr3:uid="{34FCF453-FE6A-4AF1-BA6A-FA6C18779DB3}" name="الحالة " dataDxfId="17"/>
    <tableColumn id="8" xr3:uid="{56DF4ABE-BBEA-481F-A9E7-711CCABDB121}" name="الإدارة المسئولة عن تنفيذ التوصية" dataDxfId="16"/>
    <tableColumn id="9" xr3:uid="{6BEE7BF4-0512-46EB-976E-98EA66044E36}" name="تفاصيل إضافية" dataDxfId="15"/>
  </tableColumns>
  <tableStyleInfo name="نمط الجدول يزيد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A5B8D-B960-4741-8C6F-E88B62EA8038}">
  <dimension ref="A1:J12"/>
  <sheetViews>
    <sheetView rightToLeft="1" zoomScale="130" zoomScaleNormal="130" workbookViewId="0">
      <selection activeCell="D16" sqref="D16"/>
    </sheetView>
  </sheetViews>
  <sheetFormatPr defaultColWidth="9.140625" defaultRowHeight="15"/>
  <cols>
    <col min="1" max="1" width="15.42578125" style="8" bestFit="1" customWidth="1"/>
    <col min="2" max="2" width="11.85546875" style="8" bestFit="1" customWidth="1"/>
    <col min="3" max="3" width="46.5703125" style="8" bestFit="1" customWidth="1"/>
    <col min="4" max="4" width="18.28515625" style="8" bestFit="1" customWidth="1"/>
    <col min="5" max="5" width="17.5703125" style="8" bestFit="1" customWidth="1"/>
    <col min="6" max="6" width="21.7109375" style="8" bestFit="1" customWidth="1"/>
    <col min="7" max="9" width="9.140625" style="8"/>
    <col min="11" max="16384" width="9.140625" style="8"/>
  </cols>
  <sheetData>
    <row r="1" spans="1:10" ht="15" customHeight="1">
      <c r="A1" s="29" t="s">
        <v>2</v>
      </c>
      <c r="B1" s="28" t="s">
        <v>97</v>
      </c>
      <c r="C1" s="28" t="s">
        <v>103</v>
      </c>
      <c r="D1" s="34" t="s">
        <v>128</v>
      </c>
      <c r="E1" s="34" t="s">
        <v>59</v>
      </c>
      <c r="F1" s="58" t="s">
        <v>159</v>
      </c>
      <c r="J1" s="8"/>
    </row>
    <row r="2" spans="1:10" ht="26.45" customHeight="1">
      <c r="A2" s="30" t="s">
        <v>104</v>
      </c>
      <c r="B2" s="17" t="s">
        <v>109</v>
      </c>
      <c r="C2" s="17" t="s">
        <v>111</v>
      </c>
      <c r="D2" s="37" t="s">
        <v>125</v>
      </c>
      <c r="E2" s="63" t="s">
        <v>76</v>
      </c>
      <c r="F2" s="64" t="s">
        <v>164</v>
      </c>
      <c r="G2"/>
      <c r="H2"/>
      <c r="I2"/>
    </row>
    <row r="3" spans="1:10" ht="26.45" customHeight="1">
      <c r="A3" s="30" t="s">
        <v>105</v>
      </c>
      <c r="B3" s="17" t="s">
        <v>110</v>
      </c>
      <c r="C3" s="17" t="s">
        <v>120</v>
      </c>
      <c r="D3" s="35" t="s">
        <v>124</v>
      </c>
      <c r="E3" s="60" t="s">
        <v>80</v>
      </c>
      <c r="F3" s="64" t="s">
        <v>163</v>
      </c>
      <c r="G3"/>
      <c r="H3"/>
      <c r="I3"/>
    </row>
    <row r="4" spans="1:10" ht="26.45" customHeight="1">
      <c r="A4" s="17" t="s">
        <v>106</v>
      </c>
      <c r="C4" s="17" t="s">
        <v>112</v>
      </c>
      <c r="D4" s="36" t="s">
        <v>126</v>
      </c>
      <c r="E4" s="61" t="s">
        <v>63</v>
      </c>
      <c r="F4" s="64" t="s">
        <v>165</v>
      </c>
      <c r="G4"/>
      <c r="H4"/>
      <c r="I4"/>
    </row>
    <row r="5" spans="1:10" ht="26.45" customHeight="1">
      <c r="C5" s="17" t="s">
        <v>113</v>
      </c>
      <c r="D5" s="38" t="s">
        <v>129</v>
      </c>
      <c r="E5" s="65" t="s">
        <v>160</v>
      </c>
      <c r="F5"/>
      <c r="G5"/>
      <c r="H5"/>
      <c r="I5"/>
    </row>
    <row r="6" spans="1:10" ht="26.45" customHeight="1">
      <c r="C6" s="17" t="s">
        <v>115</v>
      </c>
      <c r="E6" s="19" t="s">
        <v>66</v>
      </c>
      <c r="F6"/>
      <c r="G6"/>
      <c r="H6"/>
      <c r="I6"/>
    </row>
    <row r="7" spans="1:10" ht="26.45" customHeight="1">
      <c r="C7" s="17" t="s">
        <v>114</v>
      </c>
      <c r="E7" s="12" t="s">
        <v>68</v>
      </c>
      <c r="F7"/>
      <c r="G7"/>
      <c r="H7"/>
      <c r="I7" s="79"/>
    </row>
    <row r="8" spans="1:10" ht="26.45" customHeight="1">
      <c r="C8" s="17" t="s">
        <v>116</v>
      </c>
      <c r="E8" s="18" t="s">
        <v>78</v>
      </c>
      <c r="F8"/>
      <c r="G8"/>
      <c r="H8"/>
      <c r="I8" s="79"/>
    </row>
    <row r="9" spans="1:10" ht="26.45" customHeight="1">
      <c r="C9" s="17" t="s">
        <v>117</v>
      </c>
      <c r="E9" s="59" t="s">
        <v>90</v>
      </c>
      <c r="F9"/>
      <c r="G9"/>
      <c r="H9"/>
      <c r="I9"/>
    </row>
    <row r="10" spans="1:10" ht="26.45" customHeight="1">
      <c r="C10" s="17" t="s">
        <v>118</v>
      </c>
      <c r="E10" s="66" t="s">
        <v>162</v>
      </c>
      <c r="F10"/>
      <c r="G10"/>
      <c r="H10"/>
      <c r="I10"/>
    </row>
    <row r="11" spans="1:10" ht="26.45" customHeight="1">
      <c r="C11" s="17" t="s">
        <v>119</v>
      </c>
      <c r="E11" s="62" t="s">
        <v>161</v>
      </c>
    </row>
    <row r="12" spans="1:10" ht="26.45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4AE2D-26BB-45AF-8142-90AA7B869101}">
  <sheetPr>
    <pageSetUpPr fitToPage="1"/>
  </sheetPr>
  <dimension ref="A1:AB32"/>
  <sheetViews>
    <sheetView rightToLeft="1" zoomScale="85" zoomScaleNormal="85" workbookViewId="0">
      <selection activeCell="C3" sqref="C3:C32"/>
    </sheetView>
  </sheetViews>
  <sheetFormatPr defaultColWidth="9.140625" defaultRowHeight="15"/>
  <cols>
    <col min="1" max="1" width="5.42578125" style="1" customWidth="1"/>
    <col min="2" max="3" width="9.42578125" style="1" customWidth="1"/>
    <col min="4" max="4" width="23.28515625" style="7" customWidth="1"/>
    <col min="5" max="6" width="17.140625" style="7" customWidth="1"/>
    <col min="7" max="7" width="37.85546875" style="1" customWidth="1"/>
    <col min="8" max="8" width="11.140625" style="1" customWidth="1"/>
    <col min="9" max="9" width="47.42578125" style="1" bestFit="1" customWidth="1"/>
    <col min="10" max="10" width="23.42578125" style="1" customWidth="1"/>
    <col min="11" max="11" width="15.5703125" style="1" bestFit="1" customWidth="1"/>
    <col min="12" max="12" width="10.5703125" style="2" customWidth="1"/>
    <col min="13" max="13" width="7.85546875" style="1" customWidth="1"/>
    <col min="14" max="14" width="4.85546875" style="1" customWidth="1"/>
    <col min="15" max="15" width="2.42578125" style="1" customWidth="1"/>
    <col min="16" max="63" width="8.5703125" style="1" customWidth="1"/>
    <col min="64" max="16384" width="9.140625" style="1"/>
  </cols>
  <sheetData>
    <row r="1" spans="1:28" ht="34.5" customHeight="1">
      <c r="A1" s="90" t="s">
        <v>108</v>
      </c>
      <c r="B1" s="90"/>
      <c r="C1" s="90"/>
      <c r="D1" s="90"/>
      <c r="E1" s="90"/>
      <c r="F1" s="90"/>
      <c r="G1" s="90"/>
      <c r="H1" s="90"/>
      <c r="I1" s="90"/>
      <c r="J1" s="90"/>
      <c r="K1" s="27" t="s">
        <v>99</v>
      </c>
      <c r="L1"/>
      <c r="M1"/>
      <c r="N1"/>
      <c r="O1"/>
      <c r="P1"/>
      <c r="Q1"/>
    </row>
    <row r="2" spans="1:28" s="3" customFormat="1" ht="30" customHeight="1">
      <c r="A2" s="24" t="s">
        <v>0</v>
      </c>
      <c r="B2" s="21" t="s">
        <v>1</v>
      </c>
      <c r="C2" s="22" t="s">
        <v>2</v>
      </c>
      <c r="D2" s="22" t="s">
        <v>4</v>
      </c>
      <c r="E2" s="23" t="s">
        <v>102</v>
      </c>
      <c r="F2" s="23" t="s">
        <v>187</v>
      </c>
      <c r="G2" s="22" t="s">
        <v>98</v>
      </c>
      <c r="H2" s="22" t="s">
        <v>3</v>
      </c>
      <c r="I2" s="22" t="s">
        <v>25</v>
      </c>
      <c r="J2" s="25" t="s">
        <v>100</v>
      </c>
      <c r="L2" s="89" t="s">
        <v>96</v>
      </c>
      <c r="M2" s="89"/>
    </row>
    <row r="3" spans="1:28">
      <c r="A3" s="84">
        <v>1</v>
      </c>
      <c r="B3" s="85" t="s">
        <v>186</v>
      </c>
      <c r="C3" s="30" t="s">
        <v>104</v>
      </c>
      <c r="D3" s="85"/>
      <c r="E3" s="86">
        <v>45675</v>
      </c>
      <c r="F3" s="86" t="s">
        <v>189</v>
      </c>
      <c r="G3" s="85"/>
      <c r="H3" s="85" t="s">
        <v>109</v>
      </c>
      <c r="I3" s="82" t="s">
        <v>111</v>
      </c>
      <c r="J3" s="87"/>
      <c r="L3" s="4" t="str">
        <f>IF(Table3[[#This Row],[الحالة ]]=M3,"=","يوجد تحديث")</f>
        <v>يوجد تحديث</v>
      </c>
      <c r="M3" s="5"/>
    </row>
    <row r="4" spans="1:28">
      <c r="A4" s="84">
        <v>2</v>
      </c>
      <c r="B4" s="85" t="s">
        <v>185</v>
      </c>
      <c r="C4" s="30" t="s">
        <v>105</v>
      </c>
      <c r="D4" s="85"/>
      <c r="E4" s="86">
        <v>45675</v>
      </c>
      <c r="F4" s="86" t="s">
        <v>190</v>
      </c>
      <c r="G4" s="85"/>
      <c r="H4" s="85" t="s">
        <v>109</v>
      </c>
      <c r="I4" s="82" t="s">
        <v>111</v>
      </c>
      <c r="J4" s="87"/>
      <c r="L4" s="4" t="str">
        <f>IF(Table3[[#This Row],[الحالة ]]=M4,"=","يوجد تحديث")</f>
        <v>يوجد تحديث</v>
      </c>
      <c r="M4" s="5"/>
    </row>
    <row r="5" spans="1:28">
      <c r="A5" s="84">
        <v>3</v>
      </c>
      <c r="B5" s="85" t="s">
        <v>184</v>
      </c>
      <c r="C5" s="17" t="s">
        <v>106</v>
      </c>
      <c r="D5" s="85"/>
      <c r="E5" s="86">
        <v>45675</v>
      </c>
      <c r="F5" s="86" t="s">
        <v>191</v>
      </c>
      <c r="G5" s="85"/>
      <c r="H5" s="85" t="s">
        <v>110</v>
      </c>
      <c r="I5" s="82" t="s">
        <v>111</v>
      </c>
      <c r="J5" s="87"/>
      <c r="L5" s="4" t="str">
        <f>IF(Table3[[#This Row],[الحالة ]]=M5,"=","يوجد تحديث")</f>
        <v>يوجد تحديث</v>
      </c>
      <c r="M5" s="5"/>
    </row>
    <row r="6" spans="1:28">
      <c r="A6" s="84">
        <v>4</v>
      </c>
      <c r="B6" s="85" t="s">
        <v>186</v>
      </c>
      <c r="C6" s="30" t="s">
        <v>104</v>
      </c>
      <c r="D6" s="85"/>
      <c r="E6" s="86">
        <v>45675</v>
      </c>
      <c r="F6" s="86" t="s">
        <v>192</v>
      </c>
      <c r="G6" s="85"/>
      <c r="H6" s="85" t="s">
        <v>109</v>
      </c>
      <c r="I6" s="82" t="s">
        <v>120</v>
      </c>
      <c r="J6" s="87"/>
      <c r="L6" s="4" t="str">
        <f>IF(Table3[[#This Row],[الحالة ]]=M6,"=","يوجد تحديث")</f>
        <v>يوجد تحديث</v>
      </c>
      <c r="M6" s="5"/>
    </row>
    <row r="7" spans="1:28">
      <c r="A7" s="84">
        <v>5</v>
      </c>
      <c r="B7" s="85" t="s">
        <v>185</v>
      </c>
      <c r="C7" s="30" t="s">
        <v>105</v>
      </c>
      <c r="D7" s="85"/>
      <c r="E7" s="86">
        <v>45675</v>
      </c>
      <c r="F7" s="86" t="s">
        <v>193</v>
      </c>
      <c r="G7" s="85"/>
      <c r="H7" s="85" t="s">
        <v>109</v>
      </c>
      <c r="I7" s="82" t="s">
        <v>120</v>
      </c>
      <c r="J7" s="87"/>
      <c r="L7" s="4" t="str">
        <f>IF(Table3[[#This Row],[الحالة ]]=M7,"=","يوجد تحديث")</f>
        <v>يوجد تحديث</v>
      </c>
      <c r="M7" s="5"/>
    </row>
    <row r="8" spans="1:28">
      <c r="A8" s="84">
        <v>6</v>
      </c>
      <c r="B8" s="85" t="s">
        <v>184</v>
      </c>
      <c r="C8" s="17" t="s">
        <v>106</v>
      </c>
      <c r="D8" s="85"/>
      <c r="E8" s="86">
        <v>45675</v>
      </c>
      <c r="F8" s="86" t="s">
        <v>194</v>
      </c>
      <c r="G8" s="85"/>
      <c r="H8" s="85" t="s">
        <v>110</v>
      </c>
      <c r="I8" s="82" t="s">
        <v>120</v>
      </c>
      <c r="J8" s="87"/>
      <c r="L8" s="4" t="str">
        <f>IF(Table3[[#This Row],[الحالة ]]=M8,"=","يوجد تحديث")</f>
        <v>يوجد تحديث</v>
      </c>
      <c r="M8" s="5"/>
      <c r="AB8" s="6"/>
    </row>
    <row r="9" spans="1:28">
      <c r="A9" s="84">
        <v>7</v>
      </c>
      <c r="B9" s="85" t="s">
        <v>186</v>
      </c>
      <c r="C9" s="30" t="s">
        <v>104</v>
      </c>
      <c r="D9" s="85"/>
      <c r="E9" s="86">
        <v>45675</v>
      </c>
      <c r="F9" s="86" t="s">
        <v>195</v>
      </c>
      <c r="G9" s="85"/>
      <c r="H9" s="85" t="s">
        <v>109</v>
      </c>
      <c r="I9" s="82" t="s">
        <v>112</v>
      </c>
      <c r="J9" s="87"/>
      <c r="L9" s="4" t="str">
        <f>IF(Table3[[#This Row],[الحالة ]]=M9,"=","يوجد تحديث")</f>
        <v>يوجد تحديث</v>
      </c>
      <c r="M9" s="5"/>
      <c r="AB9" s="6"/>
    </row>
    <row r="10" spans="1:28">
      <c r="A10" s="84">
        <v>8</v>
      </c>
      <c r="B10" s="85" t="s">
        <v>185</v>
      </c>
      <c r="C10" s="30" t="s">
        <v>105</v>
      </c>
      <c r="D10" s="85"/>
      <c r="E10" s="86">
        <v>45675</v>
      </c>
      <c r="F10" s="86" t="s">
        <v>196</v>
      </c>
      <c r="G10" s="85"/>
      <c r="H10" s="85" t="s">
        <v>109</v>
      </c>
      <c r="I10" s="82" t="s">
        <v>112</v>
      </c>
      <c r="J10" s="87"/>
      <c r="L10" s="4" t="str">
        <f>IF(Table3[[#This Row],[الحالة ]]=M10,"=","يوجد تحديث")</f>
        <v>يوجد تحديث</v>
      </c>
      <c r="M10" s="5"/>
      <c r="AB10" s="6"/>
    </row>
    <row r="11" spans="1:28">
      <c r="A11" s="84">
        <v>9</v>
      </c>
      <c r="B11" s="85" t="s">
        <v>184</v>
      </c>
      <c r="C11" s="17" t="s">
        <v>106</v>
      </c>
      <c r="D11" s="85"/>
      <c r="E11" s="86">
        <v>45675</v>
      </c>
      <c r="F11" s="86" t="s">
        <v>197</v>
      </c>
      <c r="G11" s="85"/>
      <c r="H11" s="85" t="s">
        <v>110</v>
      </c>
      <c r="I11" s="82" t="s">
        <v>112</v>
      </c>
      <c r="J11" s="87"/>
      <c r="L11" s="4" t="str">
        <f>IF(Table3[[#This Row],[الحالة ]]=M11,"=","يوجد تحديث")</f>
        <v>يوجد تحديث</v>
      </c>
      <c r="M11" s="5"/>
      <c r="AB11" s="6"/>
    </row>
    <row r="12" spans="1:28">
      <c r="A12" s="84">
        <v>10</v>
      </c>
      <c r="B12" s="85" t="s">
        <v>186</v>
      </c>
      <c r="C12" s="30" t="s">
        <v>104</v>
      </c>
      <c r="D12" s="85"/>
      <c r="E12" s="86">
        <v>45675</v>
      </c>
      <c r="F12" s="86" t="s">
        <v>198</v>
      </c>
      <c r="G12" s="85"/>
      <c r="H12" s="85" t="s">
        <v>109</v>
      </c>
      <c r="I12" s="82" t="s">
        <v>113</v>
      </c>
      <c r="J12" s="87"/>
      <c r="L12" s="4" t="str">
        <f>IF(Table3[[#This Row],[الحالة ]]=M12,"=","يوجد تحديث")</f>
        <v>يوجد تحديث</v>
      </c>
      <c r="M12" s="5"/>
      <c r="AB12" s="6"/>
    </row>
    <row r="13" spans="1:28">
      <c r="A13" s="84">
        <v>11</v>
      </c>
      <c r="B13" s="85" t="s">
        <v>185</v>
      </c>
      <c r="C13" s="30" t="s">
        <v>105</v>
      </c>
      <c r="D13" s="85"/>
      <c r="E13" s="86">
        <v>45675</v>
      </c>
      <c r="F13" s="86" t="s">
        <v>199</v>
      </c>
      <c r="G13" s="85"/>
      <c r="H13" s="85" t="s">
        <v>109</v>
      </c>
      <c r="I13" s="82" t="s">
        <v>113</v>
      </c>
      <c r="J13" s="87"/>
      <c r="L13" s="4" t="str">
        <f>IF(Table3[[#This Row],[الحالة ]]=M13,"=","يوجد تحديث")</f>
        <v>يوجد تحديث</v>
      </c>
      <c r="M13" s="5"/>
      <c r="AB13" s="6"/>
    </row>
    <row r="14" spans="1:28">
      <c r="A14" s="84">
        <v>12</v>
      </c>
      <c r="B14" s="85" t="s">
        <v>184</v>
      </c>
      <c r="C14" s="17" t="s">
        <v>106</v>
      </c>
      <c r="D14" s="85"/>
      <c r="E14" s="86">
        <v>45675</v>
      </c>
      <c r="F14" s="86" t="s">
        <v>189</v>
      </c>
      <c r="G14" s="85"/>
      <c r="H14" s="85" t="s">
        <v>110</v>
      </c>
      <c r="I14" s="82" t="s">
        <v>113</v>
      </c>
      <c r="J14" s="87"/>
      <c r="L14" s="4" t="str">
        <f>IF(Table3[[#This Row],[الحالة ]]=M14,"=","يوجد تحديث")</f>
        <v>يوجد تحديث</v>
      </c>
      <c r="M14" s="5"/>
      <c r="AB14" s="6"/>
    </row>
    <row r="15" spans="1:28">
      <c r="A15" s="84">
        <v>13</v>
      </c>
      <c r="B15" s="85" t="s">
        <v>186</v>
      </c>
      <c r="C15" s="30" t="s">
        <v>104</v>
      </c>
      <c r="D15" s="85"/>
      <c r="E15" s="86">
        <v>45675</v>
      </c>
      <c r="F15" s="86" t="s">
        <v>190</v>
      </c>
      <c r="G15" s="85"/>
      <c r="H15" s="85" t="s">
        <v>109</v>
      </c>
      <c r="I15" s="85" t="s">
        <v>115</v>
      </c>
      <c r="J15" s="87"/>
      <c r="L15" s="4" t="str">
        <f>IF(Table3[[#This Row],[الحالة ]]=M15,"=","يوجد تحديث")</f>
        <v>يوجد تحديث</v>
      </c>
      <c r="M15" s="5"/>
      <c r="AB15" s="6"/>
    </row>
    <row r="16" spans="1:28">
      <c r="A16" s="84">
        <v>14</v>
      </c>
      <c r="B16" s="85" t="s">
        <v>185</v>
      </c>
      <c r="C16" s="30" t="s">
        <v>105</v>
      </c>
      <c r="D16" s="85"/>
      <c r="E16" s="86">
        <v>45675</v>
      </c>
      <c r="F16" s="86" t="s">
        <v>191</v>
      </c>
      <c r="G16" s="85"/>
      <c r="H16" s="85" t="s">
        <v>109</v>
      </c>
      <c r="I16" s="85" t="s">
        <v>115</v>
      </c>
      <c r="J16" s="87"/>
      <c r="L16" s="4" t="str">
        <f>IF(Table3[[#This Row],[الحالة ]]=M16,"=","يوجد تحديث")</f>
        <v>يوجد تحديث</v>
      </c>
      <c r="M16" s="5"/>
    </row>
    <row r="17" spans="1:28">
      <c r="A17" s="84">
        <v>15</v>
      </c>
      <c r="B17" s="85" t="s">
        <v>184</v>
      </c>
      <c r="C17" s="17" t="s">
        <v>106</v>
      </c>
      <c r="D17" s="85"/>
      <c r="E17" s="86">
        <v>45675</v>
      </c>
      <c r="F17" s="86" t="s">
        <v>192</v>
      </c>
      <c r="G17" s="85"/>
      <c r="H17" s="85" t="s">
        <v>110</v>
      </c>
      <c r="I17" s="85" t="s">
        <v>115</v>
      </c>
      <c r="J17" s="87"/>
      <c r="L17" s="4" t="str">
        <f>IF(Table3[[#This Row],[الحالة ]]=M17,"=","يوجد تحديث")</f>
        <v>يوجد تحديث</v>
      </c>
      <c r="M17" s="5"/>
    </row>
    <row r="18" spans="1:28">
      <c r="A18" s="84">
        <v>16</v>
      </c>
      <c r="B18" s="85" t="s">
        <v>186</v>
      </c>
      <c r="C18" s="30" t="s">
        <v>104</v>
      </c>
      <c r="D18" s="85"/>
      <c r="E18" s="86">
        <v>45675</v>
      </c>
      <c r="F18" s="86" t="s">
        <v>193</v>
      </c>
      <c r="G18" s="85"/>
      <c r="H18" s="85" t="s">
        <v>109</v>
      </c>
      <c r="I18" s="85" t="s">
        <v>114</v>
      </c>
      <c r="J18" s="87"/>
      <c r="L18" s="4" t="str">
        <f>IF(Table3[[#This Row],[الحالة ]]=M18,"=","يوجد تحديث")</f>
        <v>يوجد تحديث</v>
      </c>
      <c r="M18" s="5"/>
    </row>
    <row r="19" spans="1:28">
      <c r="A19" s="84">
        <v>17</v>
      </c>
      <c r="B19" s="85" t="s">
        <v>185</v>
      </c>
      <c r="C19" s="30" t="s">
        <v>105</v>
      </c>
      <c r="D19" s="85"/>
      <c r="E19" s="86">
        <v>45675</v>
      </c>
      <c r="F19" s="86" t="s">
        <v>194</v>
      </c>
      <c r="G19" s="85"/>
      <c r="H19" s="85" t="s">
        <v>109</v>
      </c>
      <c r="I19" s="85" t="s">
        <v>114</v>
      </c>
      <c r="J19" s="87"/>
      <c r="L19" s="4" t="str">
        <f>IF(Table3[[#This Row],[الحالة ]]=M19,"=","يوجد تحديث")</f>
        <v>يوجد تحديث</v>
      </c>
      <c r="M19" s="5"/>
      <c r="AB19" s="6"/>
    </row>
    <row r="20" spans="1:28">
      <c r="A20" s="84">
        <v>18</v>
      </c>
      <c r="B20" s="85" t="s">
        <v>184</v>
      </c>
      <c r="C20" s="17" t="s">
        <v>106</v>
      </c>
      <c r="D20" s="85"/>
      <c r="E20" s="86">
        <v>45675</v>
      </c>
      <c r="F20" s="86" t="s">
        <v>195</v>
      </c>
      <c r="G20" s="85"/>
      <c r="H20" s="85" t="s">
        <v>110</v>
      </c>
      <c r="I20" s="85" t="s">
        <v>114</v>
      </c>
      <c r="J20" s="87"/>
      <c r="L20" s="4" t="str">
        <f>IF(Table3[[#This Row],[الحالة ]]=M20,"=","يوجد تحديث")</f>
        <v>يوجد تحديث</v>
      </c>
      <c r="M20" s="5"/>
      <c r="AB20" s="6"/>
    </row>
    <row r="21" spans="1:28">
      <c r="A21" s="84">
        <v>19</v>
      </c>
      <c r="B21" s="85" t="s">
        <v>186</v>
      </c>
      <c r="C21" s="30" t="s">
        <v>104</v>
      </c>
      <c r="D21" s="85"/>
      <c r="E21" s="86">
        <v>45675</v>
      </c>
      <c r="F21" s="86" t="s">
        <v>196</v>
      </c>
      <c r="G21" s="85"/>
      <c r="H21" s="85" t="s">
        <v>109</v>
      </c>
      <c r="I21" s="85" t="s">
        <v>116</v>
      </c>
      <c r="J21" s="87"/>
      <c r="L21" s="4" t="str">
        <f>IF(Table3[[#This Row],[الحالة ]]=M21,"=","يوجد تحديث")</f>
        <v>يوجد تحديث</v>
      </c>
      <c r="M21" s="5"/>
      <c r="AB21" s="6"/>
    </row>
    <row r="22" spans="1:28">
      <c r="A22" s="84">
        <v>20</v>
      </c>
      <c r="B22" s="85" t="s">
        <v>185</v>
      </c>
      <c r="C22" s="30" t="s">
        <v>105</v>
      </c>
      <c r="D22" s="85"/>
      <c r="E22" s="86">
        <v>45675</v>
      </c>
      <c r="F22" s="86" t="s">
        <v>197</v>
      </c>
      <c r="G22" s="85"/>
      <c r="H22" s="85" t="s">
        <v>109</v>
      </c>
      <c r="I22" s="85" t="s">
        <v>116</v>
      </c>
      <c r="J22" s="87"/>
      <c r="L22" s="4" t="str">
        <f>IF(Table3[[#This Row],[الحالة ]]=M22,"=","يوجد تحديث")</f>
        <v>يوجد تحديث</v>
      </c>
      <c r="M22" s="5"/>
      <c r="AB22" s="6"/>
    </row>
    <row r="23" spans="1:28">
      <c r="A23" s="84">
        <v>21</v>
      </c>
      <c r="B23" s="85" t="s">
        <v>184</v>
      </c>
      <c r="C23" s="17" t="s">
        <v>106</v>
      </c>
      <c r="D23" s="85"/>
      <c r="E23" s="86">
        <v>45675</v>
      </c>
      <c r="F23" s="86" t="s">
        <v>198</v>
      </c>
      <c r="G23" s="85"/>
      <c r="H23" s="85" t="s">
        <v>110</v>
      </c>
      <c r="I23" s="85" t="s">
        <v>116</v>
      </c>
      <c r="J23" s="87"/>
      <c r="L23" s="4" t="str">
        <f>IF(Table3[[#This Row],[الحالة ]]=M23,"=","يوجد تحديث")</f>
        <v>يوجد تحديث</v>
      </c>
      <c r="M23" s="5"/>
      <c r="N23" s="1" t="s">
        <v>9</v>
      </c>
      <c r="O23" s="1" t="s">
        <v>10</v>
      </c>
      <c r="AB23" s="6"/>
    </row>
    <row r="24" spans="1:28">
      <c r="A24" s="84">
        <v>22</v>
      </c>
      <c r="B24" s="85" t="s">
        <v>186</v>
      </c>
      <c r="C24" s="30" t="s">
        <v>104</v>
      </c>
      <c r="D24" s="85"/>
      <c r="E24" s="86">
        <v>45675</v>
      </c>
      <c r="F24" s="86" t="s">
        <v>199</v>
      </c>
      <c r="G24" s="85"/>
      <c r="H24" s="85" t="s">
        <v>109</v>
      </c>
      <c r="I24" s="85" t="s">
        <v>117</v>
      </c>
      <c r="J24" s="87"/>
      <c r="L24" s="4" t="str">
        <f>IF(Table3[[#This Row],[الحالة ]]=M24,"=","يوجد تحديث")</f>
        <v>يوجد تحديث</v>
      </c>
      <c r="M24" s="5"/>
      <c r="N24" s="1" t="s">
        <v>6</v>
      </c>
      <c r="O24" s="1" t="s">
        <v>5</v>
      </c>
      <c r="AB24" s="6"/>
    </row>
    <row r="25" spans="1:28">
      <c r="A25" s="84">
        <v>23</v>
      </c>
      <c r="B25" s="85" t="s">
        <v>185</v>
      </c>
      <c r="C25" s="30" t="s">
        <v>105</v>
      </c>
      <c r="D25" s="85"/>
      <c r="E25" s="86">
        <v>45675</v>
      </c>
      <c r="F25" s="86" t="s">
        <v>189</v>
      </c>
      <c r="G25" s="85"/>
      <c r="H25" s="85" t="s">
        <v>109</v>
      </c>
      <c r="I25" s="85" t="s">
        <v>117</v>
      </c>
      <c r="J25" s="87"/>
      <c r="L25" s="4" t="str">
        <f>IF(Table3[[#This Row],[الحالة ]]=M25,"=","يوجد تحديث")</f>
        <v>يوجد تحديث</v>
      </c>
      <c r="M25" s="5"/>
      <c r="O25" s="1" t="s">
        <v>11</v>
      </c>
      <c r="AB25" s="6"/>
    </row>
    <row r="26" spans="1:28">
      <c r="A26" s="84">
        <v>24</v>
      </c>
      <c r="B26" s="85" t="s">
        <v>184</v>
      </c>
      <c r="C26" s="17" t="s">
        <v>106</v>
      </c>
      <c r="D26" s="85"/>
      <c r="E26" s="86">
        <v>45675</v>
      </c>
      <c r="F26" s="86" t="s">
        <v>190</v>
      </c>
      <c r="G26" s="85"/>
      <c r="H26" s="85" t="s">
        <v>110</v>
      </c>
      <c r="I26" s="85" t="s">
        <v>117</v>
      </c>
      <c r="J26" s="87"/>
      <c r="L26" s="4" t="str">
        <f>IF(Table3[[#This Row],[الحالة ]]=M26,"=","يوجد تحديث")</f>
        <v>يوجد تحديث</v>
      </c>
      <c r="M26" s="5"/>
      <c r="AB26" s="6"/>
    </row>
    <row r="27" spans="1:28">
      <c r="A27" s="84">
        <v>25</v>
      </c>
      <c r="B27" s="85" t="s">
        <v>186</v>
      </c>
      <c r="C27" s="30" t="s">
        <v>104</v>
      </c>
      <c r="D27" s="85"/>
      <c r="E27" s="86">
        <v>45675</v>
      </c>
      <c r="F27" s="86" t="s">
        <v>191</v>
      </c>
      <c r="G27" s="85"/>
      <c r="H27" s="85" t="s">
        <v>109</v>
      </c>
      <c r="I27" s="85" t="s">
        <v>118</v>
      </c>
      <c r="J27" s="87"/>
      <c r="L27" s="4" t="str">
        <f>IF(Table3[[#This Row],[الحالة ]]=M27,"=","يوجد تحديث")</f>
        <v>يوجد تحديث</v>
      </c>
      <c r="M27" s="5"/>
    </row>
    <row r="28" spans="1:28">
      <c r="A28" s="84">
        <v>26</v>
      </c>
      <c r="B28" s="85" t="s">
        <v>185</v>
      </c>
      <c r="C28" s="30" t="s">
        <v>105</v>
      </c>
      <c r="D28" s="85"/>
      <c r="E28" s="86">
        <v>45675</v>
      </c>
      <c r="F28" s="86" t="s">
        <v>192</v>
      </c>
      <c r="G28" s="85"/>
      <c r="H28" s="85" t="s">
        <v>109</v>
      </c>
      <c r="I28" s="85" t="s">
        <v>118</v>
      </c>
      <c r="J28" s="87"/>
      <c r="L28" s="4" t="str">
        <f>IF(Table3[[#This Row],[الحالة ]]=M28,"=","يوجد تحديث")</f>
        <v>يوجد تحديث</v>
      </c>
      <c r="M28" s="5"/>
    </row>
    <row r="29" spans="1:28">
      <c r="A29" s="84">
        <v>27</v>
      </c>
      <c r="B29" s="85" t="s">
        <v>184</v>
      </c>
      <c r="C29" s="17" t="s">
        <v>106</v>
      </c>
      <c r="D29" s="85"/>
      <c r="E29" s="86">
        <v>45675</v>
      </c>
      <c r="F29" s="86" t="s">
        <v>193</v>
      </c>
      <c r="G29" s="85"/>
      <c r="H29" s="85" t="s">
        <v>110</v>
      </c>
      <c r="I29" s="85" t="s">
        <v>118</v>
      </c>
      <c r="J29" s="87"/>
      <c r="L29" s="4" t="str">
        <f>IF(Table3[[#This Row],[الحالة ]]=M29,"=","يوجد تحديث")</f>
        <v>يوجد تحديث</v>
      </c>
      <c r="M29" s="5"/>
    </row>
    <row r="30" spans="1:28">
      <c r="A30" s="84">
        <v>28</v>
      </c>
      <c r="B30" s="85" t="s">
        <v>186</v>
      </c>
      <c r="C30" s="30" t="s">
        <v>104</v>
      </c>
      <c r="D30" s="85"/>
      <c r="E30" s="86">
        <v>45675</v>
      </c>
      <c r="F30" s="86" t="s">
        <v>194</v>
      </c>
      <c r="G30" s="85"/>
      <c r="H30" s="85" t="s">
        <v>109</v>
      </c>
      <c r="I30" s="85" t="s">
        <v>119</v>
      </c>
      <c r="J30" s="87"/>
      <c r="L30" s="4" t="str">
        <f>IF(Table3[[#This Row],[الحالة ]]=M30,"=","يوجد تحديث")</f>
        <v>يوجد تحديث</v>
      </c>
      <c r="M30" s="5"/>
    </row>
    <row r="31" spans="1:28">
      <c r="A31" s="84">
        <v>29</v>
      </c>
      <c r="B31" s="85" t="s">
        <v>185</v>
      </c>
      <c r="C31" s="30" t="s">
        <v>105</v>
      </c>
      <c r="D31" s="85"/>
      <c r="E31" s="86">
        <v>45675</v>
      </c>
      <c r="F31" s="86" t="s">
        <v>195</v>
      </c>
      <c r="G31" s="85"/>
      <c r="H31" s="85" t="s">
        <v>109</v>
      </c>
      <c r="I31" s="85" t="s">
        <v>119</v>
      </c>
      <c r="J31" s="87"/>
      <c r="L31" s="4" t="str">
        <f>IF(Table3[[#This Row],[الحالة ]]=M31,"=","يوجد تحديث")</f>
        <v>يوجد تحديث</v>
      </c>
      <c r="M31" s="5"/>
    </row>
    <row r="32" spans="1:28">
      <c r="A32" s="84">
        <v>30</v>
      </c>
      <c r="B32" s="85" t="s">
        <v>184</v>
      </c>
      <c r="C32" s="17" t="s">
        <v>106</v>
      </c>
      <c r="D32" s="85"/>
      <c r="E32" s="86">
        <v>45675</v>
      </c>
      <c r="F32" s="86" t="s">
        <v>196</v>
      </c>
      <c r="G32" s="85"/>
      <c r="H32" s="85" t="s">
        <v>110</v>
      </c>
      <c r="I32" s="85" t="s">
        <v>119</v>
      </c>
      <c r="J32" s="87"/>
      <c r="L32" s="4" t="str">
        <f>IF(Table3[[#This Row],[الحالة ]]=M32,"=","يوجد تحديث")</f>
        <v>يوجد تحديث</v>
      </c>
      <c r="M32" s="5"/>
    </row>
  </sheetData>
  <autoFilter ref="L2:M32" xr:uid="{28118578-F4A6-4B08-9682-01629D30264F}">
    <filterColumn colId="0" showButton="0"/>
  </autoFilter>
  <mergeCells count="2">
    <mergeCell ref="L2:M2"/>
    <mergeCell ref="A1:J1"/>
  </mergeCells>
  <conditionalFormatting sqref="L3:L32">
    <cfRule type="containsText" dxfId="169" priority="9" operator="containsText" text="يوجد تحديث">
      <formula>NOT(ISERROR(SEARCH("يوجد تحديث",L3)))</formula>
    </cfRule>
  </conditionalFormatting>
  <dataValidations count="2">
    <dataValidation type="list" allowBlank="1" showInputMessage="1" showErrorMessage="1" sqref="G33:G1048576" xr:uid="{F0ECEF8D-1CD4-4FE9-8B97-AEFB8C5622EA}">
      <formula1>$O$23:$O$25</formula1>
    </dataValidation>
    <dataValidation type="list" allowBlank="1" showInputMessage="1" showErrorMessage="1" sqref="O23:O25" xr:uid="{7AD9C8F8-542D-4923-8CC1-2377F131B7ED}">
      <formula1>$E$3:$E$1048576</formula1>
    </dataValidation>
  </dataValidations>
  <hyperlinks>
    <hyperlink ref="K1" location="'إحصائيات وأرقام'!A2" display="إحصائيات وأرقام" xr:uid="{16C353CB-DD41-4EDF-84A1-235EA9709777}"/>
  </hyperlinks>
  <pageMargins left="0.7" right="0.7" top="0.75" bottom="0.75" header="0.3" footer="0.3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98F155-758A-47E6-969A-45D08443A1C3}">
          <x14:formula1>
            <xm:f>معرفات!$B$2:$B$3</xm:f>
          </x14:formula1>
          <xm:sqref>H3:H32</xm:sqref>
        </x14:dataValidation>
        <x14:dataValidation type="list" allowBlank="1" showInputMessage="1" showErrorMessage="1" xr:uid="{894863DE-48D1-48B2-B114-6F48BF5119BE}">
          <x14:formula1>
            <xm:f>معرفات!$C$2:$C$11</xm:f>
          </x14:formula1>
          <xm:sqref>I3:I32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B2C8-4E55-463D-87D5-3984078C8347}">
  <dimension ref="A1:K33"/>
  <sheetViews>
    <sheetView rightToLeft="1" tabSelected="1" zoomScale="115" zoomScaleNormal="115" workbookViewId="0">
      <selection activeCell="C2" sqref="C2"/>
    </sheetView>
  </sheetViews>
  <sheetFormatPr defaultRowHeight="15"/>
  <cols>
    <col min="1" max="1" width="5.42578125" customWidth="1"/>
    <col min="2" max="3" width="9.42578125" customWidth="1"/>
    <col min="4" max="4" width="23.28515625" customWidth="1"/>
    <col min="5" max="6" width="17.140625" customWidth="1"/>
    <col min="7" max="7" width="37.85546875" customWidth="1"/>
    <col min="8" max="8" width="11.140625" customWidth="1"/>
    <col min="9" max="10" width="23.42578125" customWidth="1"/>
    <col min="11" max="11" width="15.5703125" bestFit="1" customWidth="1"/>
  </cols>
  <sheetData>
    <row r="1" spans="1:11" ht="30" customHeight="1">
      <c r="A1" s="90" t="s">
        <v>36</v>
      </c>
      <c r="B1" s="90"/>
      <c r="C1" s="90"/>
      <c r="D1" s="90"/>
      <c r="E1" s="90"/>
      <c r="F1" s="90"/>
      <c r="G1" s="90"/>
      <c r="H1" s="90"/>
      <c r="I1" s="90"/>
      <c r="J1" s="90"/>
      <c r="K1" s="26" t="s">
        <v>99</v>
      </c>
    </row>
    <row r="2" spans="1:11" ht="30" customHeight="1">
      <c r="A2" s="24" t="s">
        <v>19</v>
      </c>
      <c r="B2" s="21" t="s">
        <v>1</v>
      </c>
      <c r="C2" s="22" t="s">
        <v>206</v>
      </c>
      <c r="D2" s="22" t="s">
        <v>4</v>
      </c>
      <c r="E2" s="23" t="s">
        <v>28</v>
      </c>
      <c r="F2" s="23" t="s">
        <v>187</v>
      </c>
      <c r="G2" s="22" t="s">
        <v>23</v>
      </c>
      <c r="H2" s="22" t="s">
        <v>24</v>
      </c>
      <c r="I2" s="22" t="s">
        <v>25</v>
      </c>
      <c r="J2" s="25" t="s">
        <v>100</v>
      </c>
    </row>
    <row r="3" spans="1:11">
      <c r="A3" s="84">
        <v>1</v>
      </c>
      <c r="B3" s="85" t="s">
        <v>186</v>
      </c>
      <c r="C3" s="98">
        <v>0.8</v>
      </c>
      <c r="D3" s="85"/>
      <c r="E3" s="86">
        <v>45675</v>
      </c>
      <c r="F3" s="86" t="s">
        <v>189</v>
      </c>
      <c r="G3" s="85"/>
      <c r="H3" s="85" t="s">
        <v>109</v>
      </c>
      <c r="I3" s="82" t="s">
        <v>111</v>
      </c>
      <c r="J3" s="87"/>
    </row>
    <row r="4" spans="1:11">
      <c r="A4" s="84">
        <v>2</v>
      </c>
      <c r="B4" s="85" t="s">
        <v>185</v>
      </c>
      <c r="C4" s="98">
        <v>0.75</v>
      </c>
      <c r="D4" s="85"/>
      <c r="E4" s="86">
        <v>45675</v>
      </c>
      <c r="F4" s="86" t="s">
        <v>190</v>
      </c>
      <c r="G4" s="85"/>
      <c r="H4" s="85" t="s">
        <v>109</v>
      </c>
      <c r="I4" s="82" t="s">
        <v>111</v>
      </c>
      <c r="J4" s="87"/>
    </row>
    <row r="5" spans="1:11">
      <c r="A5" s="84">
        <v>3</v>
      </c>
      <c r="B5" s="85" t="s">
        <v>184</v>
      </c>
      <c r="C5" s="98">
        <v>0.66</v>
      </c>
      <c r="D5" s="85"/>
      <c r="E5" s="86">
        <v>45675</v>
      </c>
      <c r="F5" s="86" t="s">
        <v>191</v>
      </c>
      <c r="G5" s="85"/>
      <c r="H5" s="85" t="s">
        <v>110</v>
      </c>
      <c r="I5" s="82" t="s">
        <v>111</v>
      </c>
      <c r="J5" s="87"/>
    </row>
    <row r="6" spans="1:11">
      <c r="A6" s="84">
        <v>4</v>
      </c>
      <c r="B6" s="85" t="s">
        <v>186</v>
      </c>
      <c r="C6" s="98">
        <v>0.79</v>
      </c>
      <c r="D6" s="85"/>
      <c r="E6" s="86">
        <v>45675</v>
      </c>
      <c r="F6" s="86" t="s">
        <v>192</v>
      </c>
      <c r="G6" s="85"/>
      <c r="H6" s="85" t="s">
        <v>109</v>
      </c>
      <c r="I6" s="82" t="s">
        <v>120</v>
      </c>
      <c r="J6" s="87"/>
    </row>
    <row r="7" spans="1:11">
      <c r="A7" s="84">
        <v>5</v>
      </c>
      <c r="B7" s="85" t="s">
        <v>185</v>
      </c>
      <c r="C7" s="98">
        <v>0.46</v>
      </c>
      <c r="D7" s="85"/>
      <c r="E7" s="86">
        <v>45675</v>
      </c>
      <c r="F7" s="86" t="s">
        <v>193</v>
      </c>
      <c r="G7" s="85"/>
      <c r="H7" s="85" t="s">
        <v>109</v>
      </c>
      <c r="I7" s="82" t="s">
        <v>120</v>
      </c>
      <c r="J7" s="87"/>
    </row>
    <row r="8" spans="1:11">
      <c r="A8" s="84">
        <v>6</v>
      </c>
      <c r="B8" s="85" t="s">
        <v>184</v>
      </c>
      <c r="C8" s="98">
        <v>0.5</v>
      </c>
      <c r="D8" s="85"/>
      <c r="E8" s="86">
        <v>45675</v>
      </c>
      <c r="F8" s="86" t="s">
        <v>194</v>
      </c>
      <c r="G8" s="85"/>
      <c r="H8" s="85" t="s">
        <v>110</v>
      </c>
      <c r="I8" s="82" t="s">
        <v>120</v>
      </c>
      <c r="J8" s="87"/>
    </row>
    <row r="9" spans="1:11">
      <c r="A9" s="84">
        <v>7</v>
      </c>
      <c r="B9" s="85" t="s">
        <v>186</v>
      </c>
      <c r="C9" s="98">
        <v>0.436</v>
      </c>
      <c r="D9" s="85"/>
      <c r="E9" s="86">
        <v>45675</v>
      </c>
      <c r="F9" s="86" t="s">
        <v>195</v>
      </c>
      <c r="G9" s="85"/>
      <c r="H9" s="85" t="s">
        <v>109</v>
      </c>
      <c r="I9" s="82" t="s">
        <v>112</v>
      </c>
      <c r="J9" s="87"/>
    </row>
    <row r="10" spans="1:11">
      <c r="A10" s="84">
        <v>8</v>
      </c>
      <c r="B10" s="85" t="s">
        <v>185</v>
      </c>
      <c r="C10" s="98">
        <v>0.372</v>
      </c>
      <c r="D10" s="85"/>
      <c r="E10" s="86">
        <v>45675</v>
      </c>
      <c r="F10" s="86" t="s">
        <v>196</v>
      </c>
      <c r="G10" s="85"/>
      <c r="H10" s="85" t="s">
        <v>109</v>
      </c>
      <c r="I10" s="82" t="s">
        <v>112</v>
      </c>
      <c r="J10" s="87"/>
    </row>
    <row r="11" spans="1:11">
      <c r="A11" s="84">
        <v>9</v>
      </c>
      <c r="B11" s="85" t="s">
        <v>184</v>
      </c>
      <c r="C11" s="98">
        <v>0.308</v>
      </c>
      <c r="D11" s="85"/>
      <c r="E11" s="86">
        <v>45675</v>
      </c>
      <c r="F11" s="86" t="s">
        <v>197</v>
      </c>
      <c r="G11" s="85"/>
      <c r="H11" s="85" t="s">
        <v>110</v>
      </c>
      <c r="I11" s="82" t="s">
        <v>112</v>
      </c>
      <c r="J11" s="87"/>
    </row>
    <row r="12" spans="1:11">
      <c r="A12" s="84">
        <v>10</v>
      </c>
      <c r="B12" s="85" t="s">
        <v>186</v>
      </c>
      <c r="C12" s="98">
        <v>0.24399999999999999</v>
      </c>
      <c r="D12" s="85"/>
      <c r="E12" s="86">
        <v>45675</v>
      </c>
      <c r="F12" s="86" t="s">
        <v>198</v>
      </c>
      <c r="G12" s="85"/>
      <c r="H12" s="85" t="s">
        <v>109</v>
      </c>
      <c r="I12" s="82" t="s">
        <v>113</v>
      </c>
      <c r="J12" s="87"/>
    </row>
    <row r="13" spans="1:11">
      <c r="A13" s="84">
        <v>11</v>
      </c>
      <c r="B13" s="85" t="s">
        <v>185</v>
      </c>
      <c r="C13" s="98">
        <v>0.18</v>
      </c>
      <c r="D13" s="85"/>
      <c r="E13" s="86">
        <v>45675</v>
      </c>
      <c r="F13" s="86" t="s">
        <v>199</v>
      </c>
      <c r="G13" s="85"/>
      <c r="H13" s="85" t="s">
        <v>109</v>
      </c>
      <c r="I13" s="82" t="s">
        <v>113</v>
      </c>
      <c r="J13" s="87"/>
    </row>
    <row r="14" spans="1:11">
      <c r="A14" s="84">
        <v>12</v>
      </c>
      <c r="B14" s="85" t="s">
        <v>184</v>
      </c>
      <c r="C14" s="98">
        <v>0.11600000000000001</v>
      </c>
      <c r="D14" s="85"/>
      <c r="E14" s="86">
        <v>45675</v>
      </c>
      <c r="F14" s="86" t="s">
        <v>189</v>
      </c>
      <c r="G14" s="85"/>
      <c r="H14" s="85" t="s">
        <v>110</v>
      </c>
      <c r="I14" s="82" t="s">
        <v>113</v>
      </c>
      <c r="J14" s="87"/>
    </row>
    <row r="15" spans="1:11">
      <c r="A15" s="84">
        <v>13</v>
      </c>
      <c r="B15" s="85" t="s">
        <v>186</v>
      </c>
      <c r="C15" s="98">
        <v>5.19999999999999E-2</v>
      </c>
      <c r="D15" s="85"/>
      <c r="E15" s="86">
        <v>45675</v>
      </c>
      <c r="F15" s="86" t="s">
        <v>190</v>
      </c>
      <c r="G15" s="85"/>
      <c r="H15" s="85" t="s">
        <v>109</v>
      </c>
      <c r="I15" s="85" t="s">
        <v>115</v>
      </c>
      <c r="J15" s="87"/>
      <c r="K15" s="1"/>
    </row>
    <row r="16" spans="1:11">
      <c r="A16" s="84">
        <v>14</v>
      </c>
      <c r="B16" s="85" t="s">
        <v>185</v>
      </c>
      <c r="C16" s="98">
        <v>0.8</v>
      </c>
      <c r="D16" s="85"/>
      <c r="E16" s="86">
        <v>45675</v>
      </c>
      <c r="F16" s="86" t="s">
        <v>191</v>
      </c>
      <c r="G16" s="85"/>
      <c r="H16" s="85" t="s">
        <v>109</v>
      </c>
      <c r="I16" s="85" t="s">
        <v>115</v>
      </c>
      <c r="J16" s="87"/>
    </row>
    <row r="17" spans="1:10">
      <c r="A17" s="84">
        <v>15</v>
      </c>
      <c r="B17" s="85" t="s">
        <v>184</v>
      </c>
      <c r="C17" s="98">
        <v>0.75</v>
      </c>
      <c r="D17" s="85"/>
      <c r="E17" s="86">
        <v>45675</v>
      </c>
      <c r="F17" s="86" t="s">
        <v>192</v>
      </c>
      <c r="G17" s="85"/>
      <c r="H17" s="85" t="s">
        <v>110</v>
      </c>
      <c r="I17" s="85" t="s">
        <v>115</v>
      </c>
      <c r="J17" s="87"/>
    </row>
    <row r="18" spans="1:10">
      <c r="A18" s="84">
        <v>16</v>
      </c>
      <c r="B18" s="85" t="s">
        <v>186</v>
      </c>
      <c r="C18" s="98">
        <v>0.66</v>
      </c>
      <c r="D18" s="85"/>
      <c r="E18" s="86">
        <v>45675</v>
      </c>
      <c r="F18" s="86" t="s">
        <v>193</v>
      </c>
      <c r="G18" s="85"/>
      <c r="H18" s="85" t="s">
        <v>109</v>
      </c>
      <c r="I18" s="85" t="s">
        <v>114</v>
      </c>
      <c r="J18" s="87"/>
    </row>
    <row r="19" spans="1:10">
      <c r="A19" s="84">
        <v>17</v>
      </c>
      <c r="B19" s="85" t="s">
        <v>185</v>
      </c>
      <c r="C19" s="98">
        <v>0.79</v>
      </c>
      <c r="D19" s="85"/>
      <c r="E19" s="86">
        <v>45675</v>
      </c>
      <c r="F19" s="86" t="s">
        <v>194</v>
      </c>
      <c r="G19" s="85"/>
      <c r="H19" s="85" t="s">
        <v>109</v>
      </c>
      <c r="I19" s="85" t="s">
        <v>114</v>
      </c>
      <c r="J19" s="87"/>
    </row>
    <row r="20" spans="1:10">
      <c r="A20" s="84">
        <v>18</v>
      </c>
      <c r="B20" s="85" t="s">
        <v>184</v>
      </c>
      <c r="C20" s="98">
        <v>0.46</v>
      </c>
      <c r="D20" s="85"/>
      <c r="E20" s="86">
        <v>45675</v>
      </c>
      <c r="F20" s="86" t="s">
        <v>195</v>
      </c>
      <c r="G20" s="85"/>
      <c r="H20" s="85" t="s">
        <v>110</v>
      </c>
      <c r="I20" s="85" t="s">
        <v>114</v>
      </c>
      <c r="J20" s="87"/>
    </row>
    <row r="21" spans="1:10">
      <c r="A21" s="84">
        <v>19</v>
      </c>
      <c r="B21" s="85" t="s">
        <v>186</v>
      </c>
      <c r="C21" s="98">
        <v>0.5</v>
      </c>
      <c r="D21" s="85"/>
      <c r="E21" s="86">
        <v>45675</v>
      </c>
      <c r="F21" s="86" t="s">
        <v>196</v>
      </c>
      <c r="G21" s="85"/>
      <c r="H21" s="85" t="s">
        <v>109</v>
      </c>
      <c r="I21" s="85" t="s">
        <v>116</v>
      </c>
      <c r="J21" s="87"/>
    </row>
    <row r="22" spans="1:10">
      <c r="A22" s="84">
        <v>20</v>
      </c>
      <c r="B22" s="85" t="s">
        <v>185</v>
      </c>
      <c r="C22" s="98">
        <v>0.436</v>
      </c>
      <c r="D22" s="85"/>
      <c r="E22" s="86">
        <v>45675</v>
      </c>
      <c r="F22" s="86" t="s">
        <v>197</v>
      </c>
      <c r="G22" s="85"/>
      <c r="H22" s="85" t="s">
        <v>109</v>
      </c>
      <c r="I22" s="85" t="s">
        <v>116</v>
      </c>
      <c r="J22" s="87"/>
    </row>
    <row r="23" spans="1:10">
      <c r="A23" s="84">
        <v>21</v>
      </c>
      <c r="B23" s="85" t="s">
        <v>184</v>
      </c>
      <c r="C23" s="98">
        <v>0.372</v>
      </c>
      <c r="D23" s="85"/>
      <c r="E23" s="86">
        <v>45675</v>
      </c>
      <c r="F23" s="86" t="s">
        <v>198</v>
      </c>
      <c r="G23" s="85"/>
      <c r="H23" s="85" t="s">
        <v>110</v>
      </c>
      <c r="I23" s="85" t="s">
        <v>116</v>
      </c>
      <c r="J23" s="87"/>
    </row>
    <row r="24" spans="1:10">
      <c r="A24" s="84">
        <v>22</v>
      </c>
      <c r="B24" s="85" t="s">
        <v>186</v>
      </c>
      <c r="C24" s="98">
        <v>0.308</v>
      </c>
      <c r="D24" s="85"/>
      <c r="E24" s="86">
        <v>45675</v>
      </c>
      <c r="F24" s="86" t="s">
        <v>199</v>
      </c>
      <c r="G24" s="85"/>
      <c r="H24" s="85" t="s">
        <v>109</v>
      </c>
      <c r="I24" s="85" t="s">
        <v>117</v>
      </c>
      <c r="J24" s="87"/>
    </row>
    <row r="25" spans="1:10">
      <c r="A25" s="84">
        <v>23</v>
      </c>
      <c r="B25" s="85" t="s">
        <v>185</v>
      </c>
      <c r="C25" s="98">
        <v>0.24399999999999999</v>
      </c>
      <c r="D25" s="85"/>
      <c r="E25" s="86">
        <v>45675</v>
      </c>
      <c r="F25" s="86" t="s">
        <v>189</v>
      </c>
      <c r="G25" s="85"/>
      <c r="H25" s="85" t="s">
        <v>109</v>
      </c>
      <c r="I25" s="85" t="s">
        <v>117</v>
      </c>
      <c r="J25" s="87"/>
    </row>
    <row r="26" spans="1:10">
      <c r="A26" s="84">
        <v>24</v>
      </c>
      <c r="B26" s="85" t="s">
        <v>184</v>
      </c>
      <c r="C26" s="98">
        <v>0.18</v>
      </c>
      <c r="D26" s="85"/>
      <c r="E26" s="86">
        <v>45675</v>
      </c>
      <c r="F26" s="86" t="s">
        <v>190</v>
      </c>
      <c r="G26" s="85"/>
      <c r="H26" s="85" t="s">
        <v>110</v>
      </c>
      <c r="I26" s="85" t="s">
        <v>117</v>
      </c>
      <c r="J26" s="87"/>
    </row>
    <row r="27" spans="1:10">
      <c r="A27" s="84">
        <v>25</v>
      </c>
      <c r="B27" s="85" t="s">
        <v>186</v>
      </c>
      <c r="C27" s="98">
        <v>0.11600000000000001</v>
      </c>
      <c r="D27" s="85"/>
      <c r="E27" s="86">
        <v>45675</v>
      </c>
      <c r="F27" s="86" t="s">
        <v>191</v>
      </c>
      <c r="G27" s="85"/>
      <c r="H27" s="85" t="s">
        <v>109</v>
      </c>
      <c r="I27" s="85" t="s">
        <v>118</v>
      </c>
      <c r="J27" s="87"/>
    </row>
    <row r="28" spans="1:10">
      <c r="A28" s="84">
        <v>26</v>
      </c>
      <c r="B28" s="85" t="s">
        <v>185</v>
      </c>
      <c r="C28" s="98">
        <v>5.19999999999999E-2</v>
      </c>
      <c r="D28" s="85"/>
      <c r="E28" s="86">
        <v>45675</v>
      </c>
      <c r="F28" s="86" t="s">
        <v>192</v>
      </c>
      <c r="G28" s="85"/>
      <c r="H28" s="85" t="s">
        <v>109</v>
      </c>
      <c r="I28" s="85" t="s">
        <v>118</v>
      </c>
      <c r="J28" s="87"/>
    </row>
    <row r="29" spans="1:10">
      <c r="A29" s="84">
        <v>27</v>
      </c>
      <c r="B29" s="85" t="s">
        <v>184</v>
      </c>
      <c r="C29" s="98">
        <v>0.8</v>
      </c>
      <c r="D29" s="85"/>
      <c r="E29" s="86">
        <v>45675</v>
      </c>
      <c r="F29" s="86" t="s">
        <v>193</v>
      </c>
      <c r="G29" s="85"/>
      <c r="H29" s="85" t="s">
        <v>110</v>
      </c>
      <c r="I29" s="85" t="s">
        <v>118</v>
      </c>
      <c r="J29" s="87"/>
    </row>
    <row r="30" spans="1:10">
      <c r="A30" s="84">
        <v>28</v>
      </c>
      <c r="B30" s="85" t="s">
        <v>186</v>
      </c>
      <c r="C30" s="98">
        <v>0.75</v>
      </c>
      <c r="D30" s="85"/>
      <c r="E30" s="86">
        <v>45675</v>
      </c>
      <c r="F30" s="86" t="s">
        <v>194</v>
      </c>
      <c r="G30" s="85"/>
      <c r="H30" s="85" t="s">
        <v>109</v>
      </c>
      <c r="I30" s="85" t="s">
        <v>119</v>
      </c>
      <c r="J30" s="87"/>
    </row>
    <row r="31" spans="1:10">
      <c r="A31" s="84">
        <v>29</v>
      </c>
      <c r="B31" s="85" t="s">
        <v>185</v>
      </c>
      <c r="C31" s="98">
        <v>0.66</v>
      </c>
      <c r="D31" s="85"/>
      <c r="E31" s="86">
        <v>45675</v>
      </c>
      <c r="F31" s="86" t="s">
        <v>195</v>
      </c>
      <c r="G31" s="85"/>
      <c r="H31" s="85" t="s">
        <v>109</v>
      </c>
      <c r="I31" s="85" t="s">
        <v>119</v>
      </c>
      <c r="J31" s="87"/>
    </row>
    <row r="32" spans="1:10">
      <c r="A32" s="84">
        <v>30</v>
      </c>
      <c r="B32" s="85" t="s">
        <v>184</v>
      </c>
      <c r="C32" s="98">
        <v>0.79</v>
      </c>
      <c r="D32" s="85"/>
      <c r="E32" s="86">
        <v>45675</v>
      </c>
      <c r="F32" s="86" t="s">
        <v>196</v>
      </c>
      <c r="G32" s="85"/>
      <c r="H32" s="85" t="s">
        <v>110</v>
      </c>
      <c r="I32" s="85" t="s">
        <v>119</v>
      </c>
      <c r="J32" s="87"/>
    </row>
    <row r="33" spans="1:10">
      <c r="A33" s="1"/>
      <c r="B33" s="1"/>
      <c r="C33" s="1"/>
      <c r="D33" s="7"/>
      <c r="E33" s="7"/>
      <c r="F33" s="7"/>
      <c r="G33" s="1"/>
      <c r="H33" s="1"/>
      <c r="I33" s="1"/>
      <c r="J33" s="1"/>
    </row>
  </sheetData>
  <mergeCells count="1">
    <mergeCell ref="A1:J1"/>
  </mergeCells>
  <dataValidations count="2">
    <dataValidation type="list" allowBlank="1" showInputMessage="1" showErrorMessage="1" sqref="H33" xr:uid="{296661EA-2071-4A6A-9708-177518D5E55C}">
      <formula1>$N$23:$N$24</formula1>
    </dataValidation>
    <dataValidation type="list" allowBlank="1" showInputMessage="1" showErrorMessage="1" sqref="G33" xr:uid="{2EA9715D-B68A-496B-9AEB-CFE6F2AF32D0}">
      <formula1>$O$23:$O$25</formula1>
    </dataValidation>
  </dataValidations>
  <hyperlinks>
    <hyperlink ref="K1" location="'إحصائيات وأرقام'!A18" display="إحصائيات وأرقام" xr:uid="{1D570401-20C6-409F-994B-39E66BE2FC64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30AED9B-4EA8-484F-92FE-3AE96EEFD75D}">
          <x14:formula1>
            <xm:f>معرفات!$B$2:$B$3</xm:f>
          </x14:formula1>
          <xm:sqref>H3:H32</xm:sqref>
        </x14:dataValidation>
        <x14:dataValidation type="list" allowBlank="1" showInputMessage="1" showErrorMessage="1" xr:uid="{3A6F7C05-BAC7-4919-A816-CD3A34AD4013}">
          <x14:formula1>
            <xm:f>معرفات!$C$2:$C$11</xm:f>
          </x14:formula1>
          <xm:sqref>I3:I32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412A-8118-41B4-882F-5811157FB395}">
  <dimension ref="A1:AG151"/>
  <sheetViews>
    <sheetView rightToLeft="1" topLeftCell="L1" zoomScale="85" zoomScaleNormal="85" workbookViewId="0">
      <pane ySplit="2" topLeftCell="A3" activePane="bottomLeft" state="frozen"/>
      <selection pane="bottomLeft" activeCell="F3" sqref="F3"/>
    </sheetView>
  </sheetViews>
  <sheetFormatPr defaultRowHeight="15"/>
  <cols>
    <col min="1" max="1" width="5.42578125" customWidth="1"/>
    <col min="2" max="3" width="9.42578125" customWidth="1"/>
    <col min="4" max="4" width="23.28515625" customWidth="1"/>
    <col min="5" max="6" width="17.140625" customWidth="1"/>
    <col min="7" max="7" width="37.85546875" customWidth="1"/>
    <col min="8" max="8" width="11.140625" customWidth="1"/>
    <col min="9" max="10" width="23.42578125" customWidth="1"/>
    <col min="11" max="11" width="15.5703125" bestFit="1" customWidth="1"/>
    <col min="12" max="12" width="5.85546875" bestFit="1" customWidth="1"/>
    <col min="13" max="14" width="10.85546875" customWidth="1"/>
    <col min="15" max="15" width="25" bestFit="1" customWidth="1"/>
    <col min="16" max="16" width="10.85546875" customWidth="1"/>
    <col min="17" max="17" width="33.28515625" bestFit="1" customWidth="1"/>
    <col min="18" max="23" width="13" customWidth="1"/>
    <col min="24" max="25" width="14.7109375" customWidth="1"/>
    <col min="26" max="27" width="10.140625" customWidth="1"/>
    <col min="28" max="28" width="13.5703125" customWidth="1"/>
    <col min="31" max="31" width="5.85546875" bestFit="1" customWidth="1"/>
    <col min="32" max="32" width="10" customWidth="1"/>
    <col min="33" max="36" width="14" customWidth="1"/>
    <col min="37" max="42" width="18.28515625" customWidth="1"/>
    <col min="43" max="43" width="12.28515625" customWidth="1"/>
    <col min="44" max="44" width="19" customWidth="1"/>
    <col min="45" max="45" width="20" customWidth="1"/>
    <col min="46" max="46" width="19.42578125" customWidth="1"/>
    <col min="47" max="47" width="13.5703125" customWidth="1"/>
  </cols>
  <sheetData>
    <row r="1" spans="1:28" ht="30" customHeight="1">
      <c r="A1" s="90" t="s">
        <v>34</v>
      </c>
      <c r="B1" s="90"/>
      <c r="C1" s="90"/>
      <c r="D1" s="90"/>
      <c r="E1" s="90"/>
      <c r="F1" s="90"/>
      <c r="G1" s="90"/>
      <c r="H1" s="90"/>
      <c r="I1" s="90"/>
      <c r="J1" s="90"/>
      <c r="K1" s="26" t="s">
        <v>99</v>
      </c>
      <c r="L1" s="94" t="s">
        <v>127</v>
      </c>
      <c r="M1" s="95"/>
      <c r="N1" s="95"/>
      <c r="O1" s="95"/>
      <c r="P1" s="95"/>
      <c r="Q1" s="96"/>
      <c r="R1" s="92" t="s">
        <v>122</v>
      </c>
      <c r="S1" s="93"/>
      <c r="T1" s="93"/>
      <c r="U1" s="93"/>
      <c r="V1" s="93"/>
      <c r="W1" s="93"/>
      <c r="X1" s="32"/>
      <c r="Y1" s="33"/>
      <c r="Z1" s="91" t="s">
        <v>123</v>
      </c>
      <c r="AA1" s="91"/>
      <c r="AB1" s="91"/>
    </row>
    <row r="2" spans="1:28" ht="51" customHeight="1">
      <c r="A2" s="21" t="s">
        <v>19</v>
      </c>
      <c r="B2" s="21" t="s">
        <v>1</v>
      </c>
      <c r="C2" s="22" t="s">
        <v>26</v>
      </c>
      <c r="D2" s="22" t="s">
        <v>31</v>
      </c>
      <c r="E2" s="23" t="s">
        <v>32</v>
      </c>
      <c r="F2" s="23" t="s">
        <v>187</v>
      </c>
      <c r="G2" s="22" t="s">
        <v>23</v>
      </c>
      <c r="H2" s="22" t="s">
        <v>24</v>
      </c>
      <c r="I2" s="22" t="s">
        <v>33</v>
      </c>
      <c r="J2" s="22" t="s">
        <v>100</v>
      </c>
      <c r="L2" s="45" t="s">
        <v>27</v>
      </c>
      <c r="M2" s="46" t="s">
        <v>26</v>
      </c>
      <c r="N2" s="46" t="s">
        <v>121</v>
      </c>
      <c r="O2" s="46" t="s">
        <v>31</v>
      </c>
      <c r="P2" s="47" t="s">
        <v>32</v>
      </c>
      <c r="Q2" s="47" t="s">
        <v>55</v>
      </c>
      <c r="R2" s="48" t="s">
        <v>138</v>
      </c>
      <c r="S2" s="48" t="s">
        <v>137</v>
      </c>
      <c r="T2" s="48" t="s">
        <v>136</v>
      </c>
      <c r="U2" s="48" t="s">
        <v>135</v>
      </c>
      <c r="V2" s="48" t="s">
        <v>134</v>
      </c>
      <c r="W2" s="48" t="s">
        <v>133</v>
      </c>
      <c r="X2" s="49" t="s">
        <v>139</v>
      </c>
      <c r="Y2" s="49" t="s">
        <v>140</v>
      </c>
      <c r="Z2" s="50" t="s">
        <v>56</v>
      </c>
      <c r="AA2" s="50" t="s">
        <v>57</v>
      </c>
      <c r="AB2" s="51" t="s">
        <v>37</v>
      </c>
    </row>
    <row r="3" spans="1:28" ht="25.5" customHeight="1">
      <c r="A3" s="84">
        <v>1</v>
      </c>
      <c r="B3" s="85" t="s">
        <v>186</v>
      </c>
      <c r="C3" s="85"/>
      <c r="D3" s="85"/>
      <c r="E3" s="86">
        <v>45675</v>
      </c>
      <c r="F3" t="s">
        <v>200</v>
      </c>
      <c r="G3" s="85"/>
      <c r="H3" s="85" t="s">
        <v>109</v>
      </c>
      <c r="I3" s="82" t="s">
        <v>111</v>
      </c>
      <c r="J3" s="87"/>
      <c r="L3" s="42">
        <v>2025</v>
      </c>
      <c r="M3" s="10">
        <v>1</v>
      </c>
      <c r="N3" s="80" t="s">
        <v>142</v>
      </c>
      <c r="O3" s="9" t="s">
        <v>130</v>
      </c>
      <c r="P3" s="9">
        <v>45687</v>
      </c>
      <c r="Q3" s="41" t="s">
        <v>111</v>
      </c>
      <c r="R3" s="31">
        <v>0.69047619047619047</v>
      </c>
      <c r="S3" s="31">
        <v>1</v>
      </c>
      <c r="T3" s="31">
        <v>0.88888888888888884</v>
      </c>
      <c r="U3" s="31">
        <v>0.53333333333333333</v>
      </c>
      <c r="V3" s="31">
        <v>0</v>
      </c>
      <c r="W3" s="31">
        <v>0.8571428571428571</v>
      </c>
      <c r="X3" s="31">
        <f t="shared" ref="X3:X26" si="0">((R3*45)+(S3*39)+(T3*42)+(U3*15)+(V3*30)+(W3*48))/219</f>
        <v>0.71482931071972167</v>
      </c>
      <c r="Y3" s="39" t="str">
        <f t="shared" ref="Y3:Y26" si="1">_xlfn.IFS(X3&gt;=0.91,"Excellent
ممتثل",X3&gt;=0.7,"Good
إمتثال جزئ",X3&gt;=0.51,"Poor
إمتثال ضعيف",TRUE,"Not Implemented
غير ممتثل")</f>
        <v>Good
إمتثال جزئ</v>
      </c>
      <c r="Z3" s="11">
        <v>17</v>
      </c>
      <c r="AA3" s="11">
        <v>0</v>
      </c>
      <c r="AB3" s="43">
        <f t="shared" ref="AB3:AB10" si="2">AA3/Z3</f>
        <v>0</v>
      </c>
    </row>
    <row r="4" spans="1:28" ht="25.5" customHeight="1">
      <c r="A4" s="84">
        <v>2</v>
      </c>
      <c r="B4" s="85" t="s">
        <v>185</v>
      </c>
      <c r="C4" s="85"/>
      <c r="D4" s="85"/>
      <c r="E4" s="86">
        <v>45675</v>
      </c>
      <c r="F4" t="s">
        <v>201</v>
      </c>
      <c r="G4" s="85"/>
      <c r="H4" s="85" t="s">
        <v>109</v>
      </c>
      <c r="I4" s="82" t="s">
        <v>111</v>
      </c>
      <c r="J4" s="87"/>
      <c r="L4" s="42">
        <v>2025</v>
      </c>
      <c r="M4" s="10">
        <v>2</v>
      </c>
      <c r="N4" s="80" t="s">
        <v>141</v>
      </c>
      <c r="O4" s="9" t="s">
        <v>143</v>
      </c>
      <c r="P4" s="9">
        <v>45700</v>
      </c>
      <c r="Q4" s="9" t="s">
        <v>111</v>
      </c>
      <c r="R4" s="31">
        <v>0.53846153846153844</v>
      </c>
      <c r="S4" s="31">
        <v>1</v>
      </c>
      <c r="T4" s="31">
        <v>0.61111111111111116</v>
      </c>
      <c r="U4" s="31">
        <v>0.73333333333333328</v>
      </c>
      <c r="V4" s="31">
        <v>0.8</v>
      </c>
      <c r="W4" s="31">
        <v>0.87878787878787878</v>
      </c>
      <c r="X4" s="31">
        <f t="shared" si="0"/>
        <v>0.75835275835275828</v>
      </c>
      <c r="Y4" s="39" t="str">
        <f t="shared" si="1"/>
        <v>Good
إمتثال جزئ</v>
      </c>
      <c r="Z4" s="11">
        <v>20</v>
      </c>
      <c r="AA4" s="11">
        <v>0</v>
      </c>
      <c r="AB4" s="43">
        <f t="shared" si="2"/>
        <v>0</v>
      </c>
    </row>
    <row r="5" spans="1:28" ht="25.5" customHeight="1">
      <c r="A5" s="84">
        <v>3</v>
      </c>
      <c r="B5" s="85" t="s">
        <v>184</v>
      </c>
      <c r="C5" s="85"/>
      <c r="D5" s="85"/>
      <c r="E5" s="86">
        <v>45675</v>
      </c>
      <c r="F5" t="s">
        <v>202</v>
      </c>
      <c r="G5" s="85"/>
      <c r="H5" s="85" t="s">
        <v>110</v>
      </c>
      <c r="I5" s="82" t="s">
        <v>111</v>
      </c>
      <c r="J5" s="87"/>
      <c r="L5" s="42">
        <v>2025</v>
      </c>
      <c r="M5" s="10">
        <v>3</v>
      </c>
      <c r="N5" s="80" t="s">
        <v>132</v>
      </c>
      <c r="O5" s="41" t="s">
        <v>131</v>
      </c>
      <c r="P5" s="9">
        <v>45701</v>
      </c>
      <c r="Q5" s="41" t="s">
        <v>115</v>
      </c>
      <c r="R5" s="31">
        <v>0.64102564102564108</v>
      </c>
      <c r="S5" s="31">
        <v>0.86111111111111116</v>
      </c>
      <c r="T5" s="31">
        <v>0.90476190476190477</v>
      </c>
      <c r="U5" s="31">
        <v>0.73333333333333328</v>
      </c>
      <c r="V5" s="31">
        <v>0.29629629629629628</v>
      </c>
      <c r="W5" s="31">
        <v>0.8666666666666667</v>
      </c>
      <c r="X5" s="31">
        <f t="shared" si="0"/>
        <v>0.73935331538071258</v>
      </c>
      <c r="Y5" s="39" t="str">
        <f t="shared" si="1"/>
        <v>Good
إمتثال جزئ</v>
      </c>
      <c r="Z5" s="11">
        <v>8</v>
      </c>
      <c r="AA5" s="11">
        <v>0</v>
      </c>
      <c r="AB5" s="43">
        <f t="shared" si="2"/>
        <v>0</v>
      </c>
    </row>
    <row r="6" spans="1:28" ht="25.5" customHeight="1">
      <c r="A6" s="84">
        <v>4</v>
      </c>
      <c r="B6" s="85" t="s">
        <v>186</v>
      </c>
      <c r="C6" s="85"/>
      <c r="D6" s="85"/>
      <c r="E6" s="86">
        <v>45675</v>
      </c>
      <c r="F6" t="s">
        <v>203</v>
      </c>
      <c r="G6" s="85"/>
      <c r="H6" s="85" t="s">
        <v>109</v>
      </c>
      <c r="I6" s="82" t="s">
        <v>120</v>
      </c>
      <c r="J6" s="87"/>
      <c r="L6" s="42">
        <v>2025</v>
      </c>
      <c r="M6" s="10">
        <v>4</v>
      </c>
      <c r="N6" s="80" t="s">
        <v>145</v>
      </c>
      <c r="O6" s="41" t="s">
        <v>144</v>
      </c>
      <c r="P6" s="9">
        <v>45705</v>
      </c>
      <c r="Q6" s="9" t="s">
        <v>115</v>
      </c>
      <c r="R6" s="31">
        <v>0.66666666666666696</v>
      </c>
      <c r="S6" s="31">
        <v>0.72222222222222199</v>
      </c>
      <c r="T6" s="31">
        <v>0.66666666666666663</v>
      </c>
      <c r="U6" s="31">
        <v>0.33333333333333331</v>
      </c>
      <c r="V6" s="31">
        <v>0.66666666666666663</v>
      </c>
      <c r="W6" s="31">
        <v>1</v>
      </c>
      <c r="X6" s="31">
        <f t="shared" si="0"/>
        <v>0.72678843226788437</v>
      </c>
      <c r="Y6" s="39" t="str">
        <f t="shared" si="1"/>
        <v>Good
إمتثال جزئ</v>
      </c>
      <c r="Z6" s="11">
        <v>19</v>
      </c>
      <c r="AA6" s="11">
        <v>0</v>
      </c>
      <c r="AB6" s="43">
        <f t="shared" si="2"/>
        <v>0</v>
      </c>
    </row>
    <row r="7" spans="1:28" ht="25.5" customHeight="1">
      <c r="A7" s="84">
        <v>5</v>
      </c>
      <c r="B7" s="85" t="s">
        <v>185</v>
      </c>
      <c r="C7" s="85"/>
      <c r="D7" s="85"/>
      <c r="E7" s="86">
        <v>45675</v>
      </c>
      <c r="F7" t="s">
        <v>204</v>
      </c>
      <c r="G7" s="85"/>
      <c r="H7" s="85" t="s">
        <v>109</v>
      </c>
      <c r="I7" s="82" t="s">
        <v>120</v>
      </c>
      <c r="J7" s="87"/>
      <c r="L7" s="42">
        <v>2025</v>
      </c>
      <c r="M7" s="10">
        <v>5</v>
      </c>
      <c r="N7" s="80" t="s">
        <v>183</v>
      </c>
      <c r="O7" s="41" t="s">
        <v>182</v>
      </c>
      <c r="P7" s="9">
        <v>45708</v>
      </c>
      <c r="Q7" s="9" t="s">
        <v>111</v>
      </c>
      <c r="R7" s="31">
        <v>0.74358974358974361</v>
      </c>
      <c r="S7" s="31">
        <v>1</v>
      </c>
      <c r="T7" s="31">
        <v>1</v>
      </c>
      <c r="U7" s="31">
        <v>0.6</v>
      </c>
      <c r="V7" s="31">
        <v>1</v>
      </c>
      <c r="W7" s="31">
        <v>0.95833333333333337</v>
      </c>
      <c r="X7" s="31">
        <f t="shared" si="0"/>
        <v>0.91078328064629432</v>
      </c>
      <c r="Y7" s="39" t="str">
        <f t="shared" si="1"/>
        <v>Excellent
ممتثل</v>
      </c>
      <c r="Z7" s="11">
        <v>8</v>
      </c>
      <c r="AA7" s="11">
        <v>0</v>
      </c>
      <c r="AB7" s="43">
        <f t="shared" si="2"/>
        <v>0</v>
      </c>
    </row>
    <row r="8" spans="1:28" ht="25.5" customHeight="1">
      <c r="A8" s="84">
        <v>6</v>
      </c>
      <c r="B8" s="85" t="s">
        <v>184</v>
      </c>
      <c r="C8" s="85"/>
      <c r="D8" s="85"/>
      <c r="E8" s="86">
        <v>45675</v>
      </c>
      <c r="F8" t="s">
        <v>205</v>
      </c>
      <c r="G8" s="85"/>
      <c r="H8" s="85" t="s">
        <v>110</v>
      </c>
      <c r="I8" s="82" t="s">
        <v>120</v>
      </c>
      <c r="J8" s="87"/>
      <c r="L8" s="42">
        <v>2025</v>
      </c>
      <c r="M8" s="10">
        <v>6</v>
      </c>
      <c r="N8" s="80" t="s">
        <v>146</v>
      </c>
      <c r="O8" s="41" t="s">
        <v>147</v>
      </c>
      <c r="P8" s="9">
        <v>45718</v>
      </c>
      <c r="Q8" s="9" t="s">
        <v>115</v>
      </c>
      <c r="R8" s="31">
        <v>0.66666666666666663</v>
      </c>
      <c r="S8" s="31">
        <v>0.94871794871794868</v>
      </c>
      <c r="T8" s="31">
        <v>0.7857142857142857</v>
      </c>
      <c r="U8" s="31">
        <v>0.33333333333333331</v>
      </c>
      <c r="V8" s="31">
        <v>0.72727272727272729</v>
      </c>
      <c r="W8" s="31">
        <v>0.97916666666666663</v>
      </c>
      <c r="X8" s="31">
        <f t="shared" si="0"/>
        <v>0.79369032793690331</v>
      </c>
      <c r="Y8" s="39" t="str">
        <f t="shared" si="1"/>
        <v>Good
إمتثال جزئ</v>
      </c>
      <c r="Z8" s="11">
        <v>23</v>
      </c>
      <c r="AA8" s="11">
        <v>0</v>
      </c>
      <c r="AB8" s="43">
        <f t="shared" si="2"/>
        <v>0</v>
      </c>
    </row>
    <row r="9" spans="1:28" ht="25.5" customHeight="1">
      <c r="A9" s="84">
        <v>7</v>
      </c>
      <c r="B9" s="85" t="s">
        <v>186</v>
      </c>
      <c r="C9" s="85"/>
      <c r="D9" s="85"/>
      <c r="E9" s="86">
        <v>45675</v>
      </c>
      <c r="F9" t="s">
        <v>200</v>
      </c>
      <c r="G9" s="85"/>
      <c r="H9" s="85" t="s">
        <v>109</v>
      </c>
      <c r="I9" s="82" t="s">
        <v>112</v>
      </c>
      <c r="J9" s="87"/>
      <c r="L9" s="42">
        <v>2025</v>
      </c>
      <c r="M9" s="10">
        <v>7</v>
      </c>
      <c r="N9" s="80" t="s">
        <v>148</v>
      </c>
      <c r="O9" s="41" t="s">
        <v>149</v>
      </c>
      <c r="P9" s="9">
        <v>45718</v>
      </c>
      <c r="Q9" s="9" t="s">
        <v>114</v>
      </c>
      <c r="R9" s="31">
        <v>0.87</v>
      </c>
      <c r="S9" s="31">
        <v>1</v>
      </c>
      <c r="T9" s="31">
        <v>1</v>
      </c>
      <c r="U9" s="31">
        <v>0.33</v>
      </c>
      <c r="V9" s="31">
        <v>0.91</v>
      </c>
      <c r="W9" s="31">
        <v>0.96</v>
      </c>
      <c r="X9" s="31">
        <f t="shared" si="0"/>
        <v>0.90630136986301379</v>
      </c>
      <c r="Y9" s="39" t="str">
        <f t="shared" si="1"/>
        <v>Good
إمتثال جزئ</v>
      </c>
      <c r="Z9" s="11">
        <v>12</v>
      </c>
      <c r="AA9" s="11">
        <v>0</v>
      </c>
      <c r="AB9" s="43">
        <f t="shared" si="2"/>
        <v>0</v>
      </c>
    </row>
    <row r="10" spans="1:28" ht="25.5" customHeight="1">
      <c r="A10" s="84">
        <v>8</v>
      </c>
      <c r="B10" s="85" t="s">
        <v>185</v>
      </c>
      <c r="C10" s="85"/>
      <c r="D10" s="85"/>
      <c r="E10" s="86">
        <v>45675</v>
      </c>
      <c r="F10" t="s">
        <v>201</v>
      </c>
      <c r="G10" s="85"/>
      <c r="H10" s="85" t="s">
        <v>109</v>
      </c>
      <c r="I10" s="82" t="s">
        <v>112</v>
      </c>
      <c r="J10" s="87"/>
      <c r="L10" s="42">
        <v>2025</v>
      </c>
      <c r="M10" s="10">
        <v>8</v>
      </c>
      <c r="N10" s="81" t="s">
        <v>150</v>
      </c>
      <c r="O10" s="9" t="s">
        <v>178</v>
      </c>
      <c r="P10" s="9">
        <v>45728</v>
      </c>
      <c r="Q10" s="9" t="s">
        <v>114</v>
      </c>
      <c r="R10" s="31">
        <v>0.62222222222222223</v>
      </c>
      <c r="S10" s="31">
        <v>0.74358974358974361</v>
      </c>
      <c r="T10" s="31">
        <v>0.38095238095238093</v>
      </c>
      <c r="U10" s="31">
        <v>0.66666666666666663</v>
      </c>
      <c r="V10" s="31">
        <v>0</v>
      </c>
      <c r="W10" s="31">
        <v>1</v>
      </c>
      <c r="X10" s="31">
        <f t="shared" si="0"/>
        <v>0.59817351598173518</v>
      </c>
      <c r="Y10" s="39" t="str">
        <f t="shared" si="1"/>
        <v>Poor
إمتثال ضعيف</v>
      </c>
      <c r="Z10" s="11">
        <v>14</v>
      </c>
      <c r="AA10" s="11">
        <v>0</v>
      </c>
      <c r="AB10" s="43">
        <f t="shared" si="2"/>
        <v>0</v>
      </c>
    </row>
    <row r="11" spans="1:28" ht="25.5">
      <c r="A11" s="84">
        <v>9</v>
      </c>
      <c r="B11" s="85" t="s">
        <v>184</v>
      </c>
      <c r="C11" s="85"/>
      <c r="D11" s="85"/>
      <c r="E11" s="86">
        <v>45675</v>
      </c>
      <c r="F11" t="s">
        <v>202</v>
      </c>
      <c r="G11" s="85"/>
      <c r="H11" s="85" t="s">
        <v>110</v>
      </c>
      <c r="I11" s="82" t="s">
        <v>112</v>
      </c>
      <c r="J11" s="87"/>
      <c r="L11" s="42">
        <v>2025</v>
      </c>
      <c r="M11" s="10">
        <v>9</v>
      </c>
      <c r="N11" s="80" t="s">
        <v>181</v>
      </c>
      <c r="O11" s="83" t="s">
        <v>180</v>
      </c>
      <c r="P11" s="9">
        <v>45742</v>
      </c>
      <c r="Q11" s="9" t="s">
        <v>119</v>
      </c>
      <c r="R11" s="31">
        <v>0.71111111111111114</v>
      </c>
      <c r="S11" s="31">
        <v>0.89743589743589747</v>
      </c>
      <c r="T11" s="31">
        <v>0.97619047619047616</v>
      </c>
      <c r="U11" s="31">
        <v>0.93333333333333335</v>
      </c>
      <c r="V11" s="31">
        <v>0.87878787878787878</v>
      </c>
      <c r="W11" s="31">
        <v>0.95833333333333337</v>
      </c>
      <c r="X11" s="31">
        <f t="shared" si="0"/>
        <v>0.88750518887505192</v>
      </c>
      <c r="Y11" s="39" t="str">
        <f t="shared" si="1"/>
        <v>Good
إمتثال جزئ</v>
      </c>
      <c r="Z11" s="11">
        <v>6</v>
      </c>
      <c r="AA11" s="11">
        <v>0</v>
      </c>
      <c r="AB11" s="43">
        <f t="shared" ref="AB11:AB12" si="3">AA11/Z11</f>
        <v>0</v>
      </c>
    </row>
    <row r="12" spans="1:28" ht="25.5" customHeight="1">
      <c r="A12" s="84">
        <v>10</v>
      </c>
      <c r="B12" s="85" t="s">
        <v>186</v>
      </c>
      <c r="C12" s="85"/>
      <c r="D12" s="85"/>
      <c r="E12" s="86">
        <v>45675</v>
      </c>
      <c r="F12" t="s">
        <v>203</v>
      </c>
      <c r="G12" s="85"/>
      <c r="H12" s="85" t="s">
        <v>109</v>
      </c>
      <c r="I12" s="82" t="s">
        <v>113</v>
      </c>
      <c r="J12" s="87"/>
      <c r="L12" s="42">
        <v>2025</v>
      </c>
      <c r="M12" s="10">
        <v>10</v>
      </c>
      <c r="N12" s="80" t="s">
        <v>151</v>
      </c>
      <c r="O12" s="41" t="s">
        <v>152</v>
      </c>
      <c r="P12" s="9">
        <v>45764</v>
      </c>
      <c r="Q12" s="9" t="s">
        <v>111</v>
      </c>
      <c r="R12" s="31">
        <v>0.59523809523809523</v>
      </c>
      <c r="S12" s="31">
        <v>1</v>
      </c>
      <c r="T12" s="31">
        <v>0.85185185185185186</v>
      </c>
      <c r="U12" s="31">
        <v>1</v>
      </c>
      <c r="V12" s="31">
        <v>1</v>
      </c>
      <c r="W12" s="31">
        <v>1</v>
      </c>
      <c r="X12" s="31">
        <f t="shared" si="0"/>
        <v>0.88841777197941574</v>
      </c>
      <c r="Y12" s="39" t="str">
        <f t="shared" si="1"/>
        <v>Good
إمتثال جزئ</v>
      </c>
      <c r="Z12" s="11">
        <v>10</v>
      </c>
      <c r="AA12" s="11">
        <v>0</v>
      </c>
      <c r="AB12" s="43">
        <f t="shared" si="3"/>
        <v>0</v>
      </c>
    </row>
    <row r="13" spans="1:28" ht="25.5" customHeight="1">
      <c r="A13" s="84">
        <v>11</v>
      </c>
      <c r="B13" s="85" t="s">
        <v>185</v>
      </c>
      <c r="C13" s="85"/>
      <c r="D13" s="85"/>
      <c r="E13" s="86">
        <v>45675</v>
      </c>
      <c r="F13" t="s">
        <v>204</v>
      </c>
      <c r="G13" s="85"/>
      <c r="H13" s="85" t="s">
        <v>109</v>
      </c>
      <c r="I13" s="82" t="s">
        <v>113</v>
      </c>
      <c r="J13" s="87"/>
      <c r="L13" s="42">
        <v>2025</v>
      </c>
      <c r="M13" s="10">
        <v>11</v>
      </c>
      <c r="N13" s="80" t="s">
        <v>153</v>
      </c>
      <c r="O13" s="41" t="s">
        <v>171</v>
      </c>
      <c r="P13" s="9">
        <v>45783</v>
      </c>
      <c r="Q13" s="9" t="s">
        <v>117</v>
      </c>
      <c r="R13" s="31">
        <v>0.33333333333333331</v>
      </c>
      <c r="S13" s="31">
        <v>0.82051282051282048</v>
      </c>
      <c r="T13" s="31">
        <v>0.7857142857142857</v>
      </c>
      <c r="U13" s="31">
        <v>0.13333333333333333</v>
      </c>
      <c r="V13" s="31">
        <v>0.69696969696969702</v>
      </c>
      <c r="W13" s="31">
        <v>0.83333333333333337</v>
      </c>
      <c r="X13" s="31">
        <f t="shared" si="0"/>
        <v>0.65255292652552921</v>
      </c>
      <c r="Y13" s="39" t="str">
        <f t="shared" si="1"/>
        <v>Poor
إمتثال ضعيف</v>
      </c>
      <c r="Z13" s="11">
        <v>29</v>
      </c>
      <c r="AA13" s="11">
        <v>0</v>
      </c>
      <c r="AB13" s="43">
        <f t="shared" ref="AB13:AB22" si="4">AA13/Z13</f>
        <v>0</v>
      </c>
    </row>
    <row r="14" spans="1:28" ht="25.5" customHeight="1">
      <c r="A14" s="84">
        <v>12</v>
      </c>
      <c r="B14" s="85" t="s">
        <v>184</v>
      </c>
      <c r="C14" s="85"/>
      <c r="D14" s="85"/>
      <c r="E14" s="86">
        <v>45675</v>
      </c>
      <c r="F14" t="s">
        <v>205</v>
      </c>
      <c r="G14" s="85"/>
      <c r="H14" s="85" t="s">
        <v>110</v>
      </c>
      <c r="I14" s="82" t="s">
        <v>113</v>
      </c>
      <c r="J14" s="87"/>
      <c r="L14" s="42">
        <v>2025</v>
      </c>
      <c r="M14" s="10">
        <v>12</v>
      </c>
      <c r="N14" s="80" t="s">
        <v>169</v>
      </c>
      <c r="O14" s="41" t="s">
        <v>170</v>
      </c>
      <c r="P14" s="9">
        <v>45789</v>
      </c>
      <c r="Q14" s="9" t="s">
        <v>111</v>
      </c>
      <c r="R14" s="31">
        <v>0.5714285714285714</v>
      </c>
      <c r="S14" s="31">
        <v>0.66666666666666663</v>
      </c>
      <c r="T14" s="31">
        <v>0.90476190476190477</v>
      </c>
      <c r="U14" s="31">
        <v>0.73333333333333328</v>
      </c>
      <c r="V14" s="31">
        <v>0.66666666666666663</v>
      </c>
      <c r="W14" s="31">
        <v>0.8125</v>
      </c>
      <c r="X14" s="31">
        <f t="shared" si="0"/>
        <v>0.7292889758643184</v>
      </c>
      <c r="Y14" s="39" t="str">
        <f t="shared" si="1"/>
        <v>Good
إمتثال جزئ</v>
      </c>
      <c r="Z14" s="11">
        <v>20</v>
      </c>
      <c r="AA14" s="11">
        <v>0</v>
      </c>
      <c r="AB14" s="43">
        <f t="shared" si="4"/>
        <v>0</v>
      </c>
    </row>
    <row r="15" spans="1:28" ht="25.5" customHeight="1">
      <c r="A15" s="84">
        <v>13</v>
      </c>
      <c r="B15" s="85" t="s">
        <v>186</v>
      </c>
      <c r="C15" s="85"/>
      <c r="D15" s="85"/>
      <c r="E15" s="86">
        <v>45675</v>
      </c>
      <c r="F15" t="s">
        <v>200</v>
      </c>
      <c r="G15" s="85"/>
      <c r="H15" s="85" t="s">
        <v>109</v>
      </c>
      <c r="I15" s="85" t="s">
        <v>115</v>
      </c>
      <c r="J15" s="87"/>
      <c r="L15" s="42">
        <v>2025</v>
      </c>
      <c r="M15" s="10">
        <v>13</v>
      </c>
      <c r="N15" s="80" t="s">
        <v>153</v>
      </c>
      <c r="O15" s="41" t="s">
        <v>172</v>
      </c>
      <c r="P15" s="9">
        <v>45789</v>
      </c>
      <c r="Q15" s="9" t="s">
        <v>117</v>
      </c>
      <c r="R15" s="31">
        <v>0.66666666666666663</v>
      </c>
      <c r="S15" s="31">
        <v>0.97435897435897434</v>
      </c>
      <c r="T15" s="31">
        <v>1</v>
      </c>
      <c r="U15" s="31">
        <v>0.53333333333333333</v>
      </c>
      <c r="V15" s="31">
        <v>0</v>
      </c>
      <c r="W15" s="31">
        <v>0.75</v>
      </c>
      <c r="X15" s="31">
        <f t="shared" si="0"/>
        <v>0.70319634703196343</v>
      </c>
      <c r="Y15" s="39" t="str">
        <f t="shared" si="1"/>
        <v>Good
إمتثال جزئ</v>
      </c>
      <c r="Z15" s="11">
        <v>17</v>
      </c>
      <c r="AA15" s="11">
        <v>0</v>
      </c>
      <c r="AB15" s="43">
        <f t="shared" si="4"/>
        <v>0</v>
      </c>
    </row>
    <row r="16" spans="1:28" ht="25.5" customHeight="1">
      <c r="A16" s="84">
        <v>14</v>
      </c>
      <c r="B16" s="85" t="s">
        <v>185</v>
      </c>
      <c r="C16" s="85"/>
      <c r="D16" s="85"/>
      <c r="E16" s="86">
        <v>45675</v>
      </c>
      <c r="F16" t="s">
        <v>201</v>
      </c>
      <c r="G16" s="85"/>
      <c r="H16" s="85" t="s">
        <v>109</v>
      </c>
      <c r="I16" s="85" t="s">
        <v>115</v>
      </c>
      <c r="J16" s="87"/>
      <c r="L16" s="42">
        <v>2025</v>
      </c>
      <c r="M16" s="10">
        <v>14</v>
      </c>
      <c r="N16" s="80" t="s">
        <v>153</v>
      </c>
      <c r="O16" s="41" t="s">
        <v>154</v>
      </c>
      <c r="P16" s="9">
        <v>45792</v>
      </c>
      <c r="Q16" s="9" t="s">
        <v>117</v>
      </c>
      <c r="R16" s="31">
        <v>0.24444444444444444</v>
      </c>
      <c r="S16" s="31">
        <v>0.79487179487179482</v>
      </c>
      <c r="T16" s="31">
        <v>0.66666666666666663</v>
      </c>
      <c r="U16" s="31">
        <v>0.13333333333333333</v>
      </c>
      <c r="V16" s="31">
        <v>0.54545454545454541</v>
      </c>
      <c r="W16" s="31">
        <v>0.625</v>
      </c>
      <c r="X16" s="31">
        <f t="shared" si="0"/>
        <v>0.54047322540473219</v>
      </c>
      <c r="Y16" s="39" t="str">
        <f t="shared" si="1"/>
        <v>Poor
إمتثال ضعيف</v>
      </c>
      <c r="Z16" s="11">
        <v>6</v>
      </c>
      <c r="AA16" s="11">
        <v>0</v>
      </c>
      <c r="AB16" s="43">
        <f t="shared" si="4"/>
        <v>0</v>
      </c>
    </row>
    <row r="17" spans="1:33" ht="25.5" customHeight="1">
      <c r="A17" s="84">
        <v>15</v>
      </c>
      <c r="B17" s="85" t="s">
        <v>184</v>
      </c>
      <c r="C17" s="85"/>
      <c r="D17" s="85"/>
      <c r="E17" s="86">
        <v>45675</v>
      </c>
      <c r="F17" t="s">
        <v>202</v>
      </c>
      <c r="G17" s="85"/>
      <c r="H17" s="85" t="s">
        <v>110</v>
      </c>
      <c r="I17" s="85" t="s">
        <v>115</v>
      </c>
      <c r="J17" s="87"/>
      <c r="L17" s="42">
        <v>2025</v>
      </c>
      <c r="M17" s="10">
        <v>15</v>
      </c>
      <c r="N17" s="80" t="s">
        <v>153</v>
      </c>
      <c r="O17" s="41" t="s">
        <v>155</v>
      </c>
      <c r="P17" s="9">
        <v>45793</v>
      </c>
      <c r="Q17" s="9" t="s">
        <v>117</v>
      </c>
      <c r="R17" s="31">
        <v>0.2</v>
      </c>
      <c r="S17" s="31">
        <v>0.58974358974358976</v>
      </c>
      <c r="T17" s="31">
        <v>0.76190476190476186</v>
      </c>
      <c r="U17" s="31">
        <v>6.6666666666666666E-2</v>
      </c>
      <c r="V17" s="31">
        <v>0.45454545454545453</v>
      </c>
      <c r="W17" s="31">
        <v>0.6875</v>
      </c>
      <c r="X17" s="31">
        <f t="shared" si="0"/>
        <v>0.50975508509755085</v>
      </c>
      <c r="Y17" s="39" t="str">
        <f t="shared" si="1"/>
        <v>Not Implemented
غير ممتثل</v>
      </c>
      <c r="Z17" s="11">
        <v>18</v>
      </c>
      <c r="AA17" s="11">
        <v>0</v>
      </c>
      <c r="AB17" s="43">
        <f t="shared" si="4"/>
        <v>0</v>
      </c>
    </row>
    <row r="18" spans="1:33" ht="25.5" customHeight="1">
      <c r="A18" s="84">
        <v>16</v>
      </c>
      <c r="B18" s="85" t="s">
        <v>186</v>
      </c>
      <c r="C18" s="85"/>
      <c r="D18" s="85"/>
      <c r="E18" s="86">
        <v>45675</v>
      </c>
      <c r="F18" t="s">
        <v>203</v>
      </c>
      <c r="G18" s="85"/>
      <c r="H18" s="85" t="s">
        <v>109</v>
      </c>
      <c r="I18" s="85" t="s">
        <v>114</v>
      </c>
      <c r="J18" s="87"/>
      <c r="L18" s="42">
        <v>2025</v>
      </c>
      <c r="M18" s="10">
        <v>16</v>
      </c>
      <c r="N18" s="80" t="s">
        <v>175</v>
      </c>
      <c r="O18" s="41" t="s">
        <v>174</v>
      </c>
      <c r="P18" s="9">
        <v>45805</v>
      </c>
      <c r="Q18" s="9" t="s">
        <v>111</v>
      </c>
      <c r="R18" s="31">
        <v>0.38095238095238093</v>
      </c>
      <c r="S18" s="31">
        <v>0.33333333333333331</v>
      </c>
      <c r="T18" s="31">
        <v>0.66666666666666663</v>
      </c>
      <c r="U18" s="31">
        <v>0.6</v>
      </c>
      <c r="V18" s="31">
        <v>0</v>
      </c>
      <c r="W18" s="31">
        <v>0.93939393939393945</v>
      </c>
      <c r="X18" s="31">
        <f t="shared" si="0"/>
        <v>0.51248295083911521</v>
      </c>
      <c r="Y18" s="39" t="str">
        <f t="shared" si="1"/>
        <v>Poor
إمتثال ضعيف</v>
      </c>
      <c r="Z18" s="11">
        <v>18</v>
      </c>
      <c r="AA18" s="11">
        <v>0</v>
      </c>
      <c r="AB18" s="43">
        <f t="shared" si="4"/>
        <v>0</v>
      </c>
    </row>
    <row r="19" spans="1:33" ht="25.5" customHeight="1">
      <c r="A19" s="84">
        <v>17</v>
      </c>
      <c r="B19" s="85" t="s">
        <v>185</v>
      </c>
      <c r="C19" s="85"/>
      <c r="D19" s="85"/>
      <c r="E19" s="86">
        <v>45675</v>
      </c>
      <c r="F19" t="s">
        <v>204</v>
      </c>
      <c r="G19" s="85"/>
      <c r="H19" s="85" t="s">
        <v>109</v>
      </c>
      <c r="I19" s="85" t="s">
        <v>114</v>
      </c>
      <c r="J19" s="87"/>
      <c r="L19" s="42">
        <v>2025</v>
      </c>
      <c r="M19" s="10">
        <v>17</v>
      </c>
      <c r="N19" s="80" t="s">
        <v>153</v>
      </c>
      <c r="O19" s="41" t="s">
        <v>173</v>
      </c>
      <c r="P19" s="9">
        <v>45812</v>
      </c>
      <c r="Q19" s="9" t="s">
        <v>117</v>
      </c>
      <c r="R19" s="31">
        <v>0.35555555555555557</v>
      </c>
      <c r="S19" s="31">
        <v>0.79487179487179482</v>
      </c>
      <c r="T19" s="31">
        <v>0.76190476190476186</v>
      </c>
      <c r="U19" s="31">
        <v>0.26666666666666666</v>
      </c>
      <c r="V19" s="31">
        <v>0.45454545454545453</v>
      </c>
      <c r="W19" s="31">
        <v>0.85416666666666663</v>
      </c>
      <c r="X19" s="31">
        <f t="shared" si="0"/>
        <v>0.62847654628476546</v>
      </c>
      <c r="Y19" s="39" t="str">
        <f t="shared" si="1"/>
        <v>Poor
إمتثال ضعيف</v>
      </c>
      <c r="Z19" s="11">
        <v>7</v>
      </c>
      <c r="AA19" s="11">
        <v>0</v>
      </c>
      <c r="AB19" s="43">
        <f t="shared" si="4"/>
        <v>0</v>
      </c>
    </row>
    <row r="20" spans="1:33" ht="25.5" customHeight="1">
      <c r="A20" s="84">
        <v>18</v>
      </c>
      <c r="B20" s="85" t="s">
        <v>184</v>
      </c>
      <c r="C20" s="85"/>
      <c r="D20" s="85"/>
      <c r="E20" s="86">
        <v>45675</v>
      </c>
      <c r="F20" t="s">
        <v>205</v>
      </c>
      <c r="G20" s="85"/>
      <c r="H20" s="85" t="s">
        <v>110</v>
      </c>
      <c r="I20" s="85" t="s">
        <v>114</v>
      </c>
      <c r="J20" s="87"/>
      <c r="L20" s="42">
        <v>2025</v>
      </c>
      <c r="M20" s="10">
        <v>18</v>
      </c>
      <c r="N20" s="80" t="s">
        <v>153</v>
      </c>
      <c r="O20" s="41" t="s">
        <v>176</v>
      </c>
      <c r="P20" s="9">
        <v>45812</v>
      </c>
      <c r="Q20" s="9" t="s">
        <v>117</v>
      </c>
      <c r="R20" s="31">
        <v>0.44444444444444442</v>
      </c>
      <c r="S20" s="31">
        <v>0.76923076923076927</v>
      </c>
      <c r="T20" s="31">
        <v>0.7142857142857143</v>
      </c>
      <c r="U20" s="31">
        <v>0.33333333333333331</v>
      </c>
      <c r="V20" s="31">
        <v>0.69696969696969702</v>
      </c>
      <c r="W20" s="31">
        <v>0.95833333333333337</v>
      </c>
      <c r="X20" s="31">
        <f t="shared" si="0"/>
        <v>0.69364881693648817</v>
      </c>
      <c r="Y20" s="39" t="str">
        <f t="shared" si="1"/>
        <v>Poor
إمتثال ضعيف</v>
      </c>
      <c r="Z20" s="11">
        <v>6</v>
      </c>
      <c r="AA20" s="11">
        <v>0</v>
      </c>
      <c r="AB20" s="43">
        <f t="shared" si="4"/>
        <v>0</v>
      </c>
    </row>
    <row r="21" spans="1:33" ht="25.5" customHeight="1">
      <c r="A21" s="84">
        <v>19</v>
      </c>
      <c r="B21" s="85" t="s">
        <v>186</v>
      </c>
      <c r="C21" s="85"/>
      <c r="D21" s="85"/>
      <c r="E21" s="86">
        <v>45675</v>
      </c>
      <c r="F21" t="s">
        <v>200</v>
      </c>
      <c r="G21" s="85"/>
      <c r="H21" s="85" t="s">
        <v>109</v>
      </c>
      <c r="I21" s="85" t="s">
        <v>116</v>
      </c>
      <c r="J21" s="87"/>
      <c r="L21" s="42">
        <v>2025</v>
      </c>
      <c r="M21" s="10">
        <v>19</v>
      </c>
      <c r="N21" s="80" t="s">
        <v>177</v>
      </c>
      <c r="O21" s="41" t="s">
        <v>62</v>
      </c>
      <c r="P21" s="9">
        <v>45816</v>
      </c>
      <c r="Q21" s="9" t="s">
        <v>113</v>
      </c>
      <c r="R21" s="31">
        <v>0.84444444444444444</v>
      </c>
      <c r="S21" s="31">
        <v>1</v>
      </c>
      <c r="T21" s="31">
        <v>0.66666666666666663</v>
      </c>
      <c r="U21" s="31">
        <v>1</v>
      </c>
      <c r="V21" s="31">
        <v>0.9</v>
      </c>
      <c r="W21" s="31">
        <v>0.89583333333333337</v>
      </c>
      <c r="X21" s="31">
        <f t="shared" si="0"/>
        <v>0.86757990867579904</v>
      </c>
      <c r="Y21" s="39" t="str">
        <f t="shared" si="1"/>
        <v>Good
إمتثال جزئ</v>
      </c>
      <c r="Z21" s="11">
        <v>15</v>
      </c>
      <c r="AA21" s="11">
        <v>0</v>
      </c>
      <c r="AB21" s="43">
        <f t="shared" si="4"/>
        <v>0</v>
      </c>
    </row>
    <row r="22" spans="1:33" ht="25.5" customHeight="1">
      <c r="A22" s="84">
        <v>20</v>
      </c>
      <c r="B22" s="85" t="s">
        <v>185</v>
      </c>
      <c r="C22" s="85"/>
      <c r="D22" s="85"/>
      <c r="E22" s="86">
        <v>45675</v>
      </c>
      <c r="F22" t="s">
        <v>201</v>
      </c>
      <c r="G22" s="85"/>
      <c r="H22" s="85" t="s">
        <v>109</v>
      </c>
      <c r="I22" s="85" t="s">
        <v>116</v>
      </c>
      <c r="J22" s="87"/>
      <c r="L22" s="42">
        <v>2025</v>
      </c>
      <c r="M22" s="10">
        <v>20</v>
      </c>
      <c r="N22" s="80" t="s">
        <v>153</v>
      </c>
      <c r="O22" s="41" t="s">
        <v>179</v>
      </c>
      <c r="P22" s="9">
        <v>45816</v>
      </c>
      <c r="Q22" s="9" t="s">
        <v>117</v>
      </c>
      <c r="R22" s="31">
        <v>0.52380952380952384</v>
      </c>
      <c r="S22" s="31">
        <v>1</v>
      </c>
      <c r="T22" s="31">
        <v>0.95833333333333337</v>
      </c>
      <c r="U22" s="31">
        <v>0.73333333333333328</v>
      </c>
      <c r="V22" s="31">
        <v>0</v>
      </c>
      <c r="W22" s="31">
        <v>0.83333333333333337</v>
      </c>
      <c r="X22" s="31">
        <f t="shared" si="0"/>
        <v>0.70238095238095233</v>
      </c>
      <c r="Y22" s="39" t="str">
        <f t="shared" si="1"/>
        <v>Good
إمتثال جزئ</v>
      </c>
      <c r="Z22" s="11">
        <v>20</v>
      </c>
      <c r="AA22" s="11">
        <v>0</v>
      </c>
      <c r="AB22" s="43">
        <f t="shared" si="4"/>
        <v>0</v>
      </c>
    </row>
    <row r="23" spans="1:33" ht="25.5" customHeight="1">
      <c r="A23" s="84">
        <v>21</v>
      </c>
      <c r="B23" s="85" t="s">
        <v>184</v>
      </c>
      <c r="C23" s="85"/>
      <c r="D23" s="85"/>
      <c r="E23" s="86">
        <v>45675</v>
      </c>
      <c r="F23" t="s">
        <v>202</v>
      </c>
      <c r="G23" s="85"/>
      <c r="H23" s="85" t="s">
        <v>110</v>
      </c>
      <c r="I23" s="85" t="s">
        <v>116</v>
      </c>
      <c r="J23" s="87"/>
      <c r="L23" s="42">
        <v>2025</v>
      </c>
      <c r="M23" s="10">
        <v>21</v>
      </c>
      <c r="N23" s="11"/>
      <c r="O23" s="9"/>
      <c r="P23" s="11"/>
      <c r="Q23" s="9"/>
      <c r="R23" s="31"/>
      <c r="S23" s="31"/>
      <c r="T23" s="31"/>
      <c r="U23" s="31"/>
      <c r="V23" s="31"/>
      <c r="W23" s="31"/>
      <c r="X23" s="31">
        <f t="shared" si="0"/>
        <v>0</v>
      </c>
      <c r="Y23" s="39" t="str">
        <f t="shared" si="1"/>
        <v>Not Implemented
غير ممتثل</v>
      </c>
      <c r="Z23" s="11"/>
      <c r="AA23" s="11"/>
      <c r="AB23" s="44"/>
    </row>
    <row r="24" spans="1:33" ht="25.5" customHeight="1">
      <c r="A24" s="84">
        <v>22</v>
      </c>
      <c r="B24" s="85" t="s">
        <v>186</v>
      </c>
      <c r="C24" s="85"/>
      <c r="D24" s="85"/>
      <c r="E24" s="86">
        <v>45675</v>
      </c>
      <c r="F24" t="s">
        <v>203</v>
      </c>
      <c r="G24" s="85"/>
      <c r="H24" s="85" t="s">
        <v>109</v>
      </c>
      <c r="I24" s="85" t="s">
        <v>117</v>
      </c>
      <c r="J24" s="87"/>
      <c r="L24" s="42">
        <v>2025</v>
      </c>
      <c r="M24" s="10">
        <v>22</v>
      </c>
      <c r="N24" s="11"/>
      <c r="O24" s="9"/>
      <c r="P24" s="11"/>
      <c r="Q24" s="9"/>
      <c r="R24" s="31"/>
      <c r="S24" s="31"/>
      <c r="T24" s="31"/>
      <c r="U24" s="31"/>
      <c r="V24" s="31"/>
      <c r="W24" s="31"/>
      <c r="X24" s="31">
        <f t="shared" si="0"/>
        <v>0</v>
      </c>
      <c r="Y24" s="39" t="str">
        <f t="shared" si="1"/>
        <v>Not Implemented
غير ممتثل</v>
      </c>
      <c r="Z24" s="11"/>
      <c r="AA24" s="11"/>
      <c r="AB24" s="44"/>
    </row>
    <row r="25" spans="1:33" ht="25.5" customHeight="1">
      <c r="A25" s="84">
        <v>23</v>
      </c>
      <c r="B25" s="85" t="s">
        <v>185</v>
      </c>
      <c r="C25" s="85"/>
      <c r="D25" s="85"/>
      <c r="E25" s="86">
        <v>45675</v>
      </c>
      <c r="F25" t="s">
        <v>204</v>
      </c>
      <c r="G25" s="85"/>
      <c r="H25" s="85" t="s">
        <v>109</v>
      </c>
      <c r="I25" s="85" t="s">
        <v>117</v>
      </c>
      <c r="J25" s="87"/>
      <c r="L25" s="42">
        <v>2025</v>
      </c>
      <c r="M25" s="10">
        <v>23</v>
      </c>
      <c r="N25" s="11"/>
      <c r="O25" s="9"/>
      <c r="P25" s="11"/>
      <c r="Q25" s="9"/>
      <c r="R25" s="31"/>
      <c r="S25" s="31"/>
      <c r="T25" s="31"/>
      <c r="U25" s="31"/>
      <c r="V25" s="31"/>
      <c r="W25" s="31"/>
      <c r="X25" s="31">
        <f t="shared" si="0"/>
        <v>0</v>
      </c>
      <c r="Y25" s="39" t="str">
        <f t="shared" si="1"/>
        <v>Not Implemented
غير ممتثل</v>
      </c>
      <c r="Z25" s="11"/>
      <c r="AA25" s="11"/>
      <c r="AB25" s="44"/>
    </row>
    <row r="26" spans="1:33" ht="25.5" customHeight="1">
      <c r="A26" s="84">
        <v>24</v>
      </c>
      <c r="B26" s="85" t="s">
        <v>184</v>
      </c>
      <c r="C26" s="85"/>
      <c r="D26" s="85"/>
      <c r="E26" s="86">
        <v>45675</v>
      </c>
      <c r="F26" t="s">
        <v>205</v>
      </c>
      <c r="G26" s="85"/>
      <c r="H26" s="85" t="s">
        <v>110</v>
      </c>
      <c r="I26" s="85" t="s">
        <v>117</v>
      </c>
      <c r="J26" s="87"/>
      <c r="L26" s="52">
        <v>2025</v>
      </c>
      <c r="M26" s="10">
        <v>24</v>
      </c>
      <c r="N26" s="53"/>
      <c r="O26" s="54"/>
      <c r="P26" s="53"/>
      <c r="Q26" s="54"/>
      <c r="R26" s="55"/>
      <c r="S26" s="55"/>
      <c r="T26" s="55"/>
      <c r="U26" s="55"/>
      <c r="V26" s="55"/>
      <c r="W26" s="55"/>
      <c r="X26" s="55">
        <f t="shared" si="0"/>
        <v>0</v>
      </c>
      <c r="Y26" s="56" t="str">
        <f t="shared" si="1"/>
        <v>Not Implemented
غير ممتثل</v>
      </c>
      <c r="Z26" s="53"/>
      <c r="AA26" s="53"/>
      <c r="AB26" s="57"/>
    </row>
    <row r="27" spans="1:33">
      <c r="A27" s="84">
        <v>25</v>
      </c>
      <c r="B27" s="85" t="s">
        <v>186</v>
      </c>
      <c r="C27" s="85"/>
      <c r="D27" s="85"/>
      <c r="E27" s="86">
        <v>45675</v>
      </c>
      <c r="F27" t="s">
        <v>200</v>
      </c>
      <c r="G27" s="85"/>
      <c r="H27" s="85" t="s">
        <v>109</v>
      </c>
      <c r="I27" s="85" t="s">
        <v>118</v>
      </c>
      <c r="J27" s="87"/>
    </row>
    <row r="28" spans="1:33">
      <c r="A28" s="84">
        <v>26</v>
      </c>
      <c r="B28" s="85" t="s">
        <v>185</v>
      </c>
      <c r="C28" s="85"/>
      <c r="D28" s="85"/>
      <c r="E28" s="86">
        <v>45675</v>
      </c>
      <c r="F28" t="s">
        <v>201</v>
      </c>
      <c r="G28" s="85"/>
      <c r="H28" s="85" t="s">
        <v>109</v>
      </c>
      <c r="I28" s="85" t="s">
        <v>118</v>
      </c>
      <c r="J28" s="87"/>
    </row>
    <row r="29" spans="1:33">
      <c r="A29" s="84">
        <v>27</v>
      </c>
      <c r="B29" s="85" t="s">
        <v>184</v>
      </c>
      <c r="C29" s="85"/>
      <c r="D29" s="85"/>
      <c r="E29" s="86">
        <v>45675</v>
      </c>
      <c r="F29" t="s">
        <v>202</v>
      </c>
      <c r="G29" s="85"/>
      <c r="H29" s="85" t="s">
        <v>110</v>
      </c>
      <c r="I29" s="85" t="s">
        <v>118</v>
      </c>
      <c r="J29" s="87"/>
    </row>
    <row r="30" spans="1:33">
      <c r="A30" s="84">
        <v>28</v>
      </c>
      <c r="B30" s="85" t="s">
        <v>186</v>
      </c>
      <c r="C30" s="85"/>
      <c r="D30" s="85"/>
      <c r="E30" s="86">
        <v>45675</v>
      </c>
      <c r="F30" t="s">
        <v>203</v>
      </c>
      <c r="G30" s="85"/>
      <c r="H30" s="85" t="s">
        <v>109</v>
      </c>
      <c r="I30" s="85" t="s">
        <v>119</v>
      </c>
      <c r="J30" s="87"/>
      <c r="AG30" s="40"/>
    </row>
    <row r="31" spans="1:33">
      <c r="A31" s="84">
        <v>29</v>
      </c>
      <c r="B31" s="85" t="s">
        <v>185</v>
      </c>
      <c r="C31" s="85"/>
      <c r="D31" s="85"/>
      <c r="E31" s="86">
        <v>45675</v>
      </c>
      <c r="F31" t="s">
        <v>204</v>
      </c>
      <c r="G31" s="85"/>
      <c r="H31" s="85" t="s">
        <v>109</v>
      </c>
      <c r="I31" s="85" t="s">
        <v>119</v>
      </c>
      <c r="J31" s="87"/>
    </row>
    <row r="32" spans="1:33">
      <c r="A32" s="84">
        <v>30</v>
      </c>
      <c r="B32" s="85" t="s">
        <v>184</v>
      </c>
      <c r="C32" s="85"/>
      <c r="D32" s="85"/>
      <c r="E32" s="86">
        <v>45675</v>
      </c>
      <c r="F32" t="s">
        <v>205</v>
      </c>
      <c r="G32" s="85"/>
      <c r="H32" s="85" t="s">
        <v>110</v>
      </c>
      <c r="I32" s="85" t="s">
        <v>119</v>
      </c>
      <c r="J32" s="87"/>
    </row>
    <row r="151" spans="4:9">
      <c r="D151" t="s">
        <v>200</v>
      </c>
      <c r="E151" t="s">
        <v>201</v>
      </c>
      <c r="F151" t="s">
        <v>202</v>
      </c>
      <c r="G151" t="s">
        <v>203</v>
      </c>
      <c r="H151" t="s">
        <v>204</v>
      </c>
      <c r="I151" t="s">
        <v>205</v>
      </c>
    </row>
  </sheetData>
  <mergeCells count="4">
    <mergeCell ref="Z1:AB1"/>
    <mergeCell ref="R1:W1"/>
    <mergeCell ref="L1:Q1"/>
    <mergeCell ref="A1:J1"/>
  </mergeCells>
  <conditionalFormatting sqref="X3:Y22">
    <cfRule type="containsText" dxfId="139" priority="53" operator="containsText" text="Excellent&#10;ممتثل">
      <formula>NOT(ISERROR(SEARCH("Excellent
ممتثل",X3)))</formula>
    </cfRule>
    <cfRule type="containsText" dxfId="138" priority="54" operator="containsText" text="Not Implemented&#10;غير ممتثل">
      <formula>NOT(ISERROR(SEARCH("Not Implemented
غير ممتثل",X3)))</formula>
    </cfRule>
    <cfRule type="containsText" dxfId="137" priority="55" operator="containsText" text="Poor&#10;إمتثال ضعيف">
      <formula>NOT(ISERROR(SEARCH("Poor
إمتثال ضعيف",X3)))</formula>
    </cfRule>
    <cfRule type="containsText" dxfId="136" priority="58" operator="containsText" text="Good&#10;إمتثال جزئ">
      <formula>NOT(ISERROR(SEARCH("Good
إمتثال جزئ",X3)))</formula>
    </cfRule>
  </conditionalFormatting>
  <conditionalFormatting sqref="X3:X22">
    <cfRule type="cellIs" dxfId="135" priority="49" operator="between">
      <formula>0.91</formula>
      <formula>1</formula>
    </cfRule>
    <cfRule type="cellIs" dxfId="134" priority="50" operator="between">
      <formula>0.7</formula>
      <formula>0.9</formula>
    </cfRule>
    <cfRule type="cellIs" dxfId="133" priority="51" operator="between">
      <formula>0.51</formula>
      <formula>0.69</formula>
    </cfRule>
    <cfRule type="cellIs" dxfId="132" priority="52" operator="between">
      <formula>0.5</formula>
      <formula>0</formula>
    </cfRule>
  </conditionalFormatting>
  <conditionalFormatting sqref="R3:W22">
    <cfRule type="cellIs" dxfId="131" priority="1" operator="between">
      <formula>0.91</formula>
      <formula>1</formula>
    </cfRule>
    <cfRule type="cellIs" dxfId="130" priority="2" operator="between">
      <formula>0.7</formula>
      <formula>0.9</formula>
    </cfRule>
    <cfRule type="cellIs" dxfId="129" priority="3" operator="between">
      <formula>0.51</formula>
      <formula>0.69</formula>
    </cfRule>
    <cfRule type="cellIs" dxfId="128" priority="4" operator="between">
      <formula>0.5</formula>
      <formula>0</formula>
    </cfRule>
  </conditionalFormatting>
  <conditionalFormatting sqref="R3:W22">
    <cfRule type="containsText" dxfId="127" priority="5" operator="containsText" text="Excellent&#10;ممتثل">
      <formula>NOT(ISERROR(SEARCH("Excellent
ممتثل",R3)))</formula>
    </cfRule>
    <cfRule type="containsText" dxfId="126" priority="6" operator="containsText" text="Not Implemented&#10;غير ممتثل">
      <formula>NOT(ISERROR(SEARCH("Not Implemented
غير ممتثل",R3)))</formula>
    </cfRule>
    <cfRule type="containsText" dxfId="125" priority="7" operator="containsText" text="Poor&#10;إمتثال ضعيف">
      <formula>NOT(ISERROR(SEARCH("Poor
إمتثال ضعيف",R3)))</formula>
    </cfRule>
    <cfRule type="containsText" dxfId="124" priority="8" operator="containsText" text="Good&#10;إمتثال جزئ">
      <formula>NOT(ISERROR(SEARCH("Good
إمتثال جزئ",R3)))</formula>
    </cfRule>
  </conditionalFormatting>
  <dataValidations disablePrompts="1" count="1">
    <dataValidation type="decimal" allowBlank="1" showInputMessage="1" showErrorMessage="1" sqref="R3:X22" xr:uid="{F379BDF8-0102-4ECD-8597-5BAA99052DE5}">
      <formula1>0</formula1>
      <formula2>1</formula2>
    </dataValidation>
  </dataValidations>
  <hyperlinks>
    <hyperlink ref="K1" location="'إحصائيات وأرقام'!A34" display="إحصائيات وأرقام" xr:uid="{D2D3BEED-6906-4ACE-AF75-FD35C838A499}"/>
  </hyperlink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E1D089FD-719F-4CF9-A69F-769FCE48789A}">
          <x14:formula1>
            <xm:f>معرفات!$B$2:$B$3</xm:f>
          </x14:formula1>
          <xm:sqref>H3:H32</xm:sqref>
        </x14:dataValidation>
        <x14:dataValidation type="list" allowBlank="1" showInputMessage="1" showErrorMessage="1" xr:uid="{FA8EA1EF-7AA3-4090-AEBC-C2E105A11F2F}">
          <x14:formula1>
            <xm:f>معرفات!$C$2:$C$11</xm:f>
          </x14:formula1>
          <xm:sqref>Q3:Q22 I3:I32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AD2D0-3CCF-4B5B-BF8C-04E6D9472E03}">
  <dimension ref="A1:X117"/>
  <sheetViews>
    <sheetView rightToLeft="1" zoomScale="80" zoomScaleNormal="80" workbookViewId="0">
      <selection activeCell="B2" sqref="B2"/>
    </sheetView>
  </sheetViews>
  <sheetFormatPr defaultRowHeight="15"/>
  <cols>
    <col min="1" max="1" width="10.28515625" customWidth="1"/>
    <col min="2" max="2" width="9.42578125" customWidth="1"/>
    <col min="3" max="3" width="18.140625" customWidth="1"/>
    <col min="4" max="4" width="23.28515625" customWidth="1"/>
    <col min="5" max="6" width="17.140625" customWidth="1"/>
    <col min="7" max="7" width="37.85546875" customWidth="1"/>
    <col min="8" max="8" width="11.140625" customWidth="1"/>
    <col min="9" max="10" width="23.42578125" customWidth="1"/>
    <col min="11" max="11" width="15.5703125" bestFit="1" customWidth="1"/>
    <col min="12" max="12" width="6.42578125" customWidth="1"/>
    <col min="13" max="13" width="11.140625" customWidth="1"/>
    <col min="14" max="14" width="73.5703125" customWidth="1"/>
    <col min="15" max="15" width="21.7109375" customWidth="1"/>
    <col min="16" max="16" width="23.28515625" customWidth="1"/>
    <col min="17" max="17" width="17.5703125" bestFit="1" customWidth="1"/>
    <col min="18" max="18" width="24.28515625" customWidth="1"/>
    <col min="19" max="19" width="11.28515625" customWidth="1"/>
    <col min="20" max="20" width="11.85546875" customWidth="1"/>
    <col min="21" max="21" width="19.7109375" bestFit="1" customWidth="1"/>
    <col min="22" max="22" width="19.140625" bestFit="1" customWidth="1"/>
    <col min="23" max="23" width="12.28515625" customWidth="1"/>
    <col min="24" max="24" width="11.42578125" customWidth="1"/>
    <col min="25" max="25" width="14.42578125" bestFit="1" customWidth="1"/>
  </cols>
  <sheetData>
    <row r="1" spans="1:24" ht="30" customHeight="1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26" t="s">
        <v>99</v>
      </c>
      <c r="L1" s="97" t="s">
        <v>101</v>
      </c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</row>
    <row r="2" spans="1:24" ht="30" customHeight="1">
      <c r="A2" s="24" t="s">
        <v>107</v>
      </c>
      <c r="B2" s="21" t="s">
        <v>1</v>
      </c>
      <c r="C2" s="23" t="s">
        <v>157</v>
      </c>
      <c r="D2" s="22" t="s">
        <v>21</v>
      </c>
      <c r="E2" s="23" t="s">
        <v>22</v>
      </c>
      <c r="F2" s="23" t="s">
        <v>187</v>
      </c>
      <c r="G2" s="22" t="s">
        <v>23</v>
      </c>
      <c r="H2" s="22" t="s">
        <v>24</v>
      </c>
      <c r="I2" s="22" t="s">
        <v>25</v>
      </c>
      <c r="J2" s="25" t="s">
        <v>100</v>
      </c>
      <c r="K2" s="20"/>
      <c r="L2" s="67" t="s">
        <v>27</v>
      </c>
      <c r="M2" s="68" t="s">
        <v>20</v>
      </c>
      <c r="N2" s="69" t="s">
        <v>94</v>
      </c>
      <c r="O2" s="69" t="s">
        <v>22</v>
      </c>
      <c r="P2" s="69" t="s">
        <v>54</v>
      </c>
      <c r="Q2" s="69" t="s">
        <v>59</v>
      </c>
      <c r="R2" s="69" t="s">
        <v>55</v>
      </c>
      <c r="S2" s="70" t="s">
        <v>95</v>
      </c>
      <c r="T2" s="69" t="s">
        <v>31</v>
      </c>
      <c r="U2" s="68" t="s">
        <v>56</v>
      </c>
      <c r="V2" s="68" t="s">
        <v>57</v>
      </c>
      <c r="W2" s="69" t="s">
        <v>58</v>
      </c>
      <c r="X2" s="71" t="s">
        <v>37</v>
      </c>
    </row>
    <row r="3" spans="1:24" ht="15" customHeight="1">
      <c r="A3" s="84">
        <v>1</v>
      </c>
      <c r="B3" s="85" t="s">
        <v>186</v>
      </c>
      <c r="C3" s="82" t="s">
        <v>111</v>
      </c>
      <c r="D3" s="85"/>
      <c r="E3" s="86">
        <v>45675</v>
      </c>
      <c r="F3" s="86" t="s">
        <v>189</v>
      </c>
      <c r="G3" s="85"/>
      <c r="H3" s="85" t="s">
        <v>109</v>
      </c>
      <c r="I3" s="82" t="s">
        <v>111</v>
      </c>
      <c r="J3" s="87"/>
      <c r="L3" s="42">
        <v>2023</v>
      </c>
      <c r="M3" s="10">
        <v>1</v>
      </c>
      <c r="N3" s="11" t="s">
        <v>38</v>
      </c>
      <c r="O3" s="9">
        <v>44931</v>
      </c>
      <c r="P3" s="11" t="s">
        <v>16</v>
      </c>
      <c r="Q3" s="63" t="s">
        <v>63</v>
      </c>
      <c r="R3" s="11" t="s">
        <v>60</v>
      </c>
      <c r="S3" s="11" t="s">
        <v>61</v>
      </c>
      <c r="T3" s="11" t="s">
        <v>62</v>
      </c>
      <c r="U3" s="88">
        <f>COUNTA(G3:G32)</f>
        <v>0</v>
      </c>
      <c r="V3" s="88">
        <f>COUNTIF(H3:H32,"تم الإغلاق")</f>
        <v>0</v>
      </c>
      <c r="W3" s="88">
        <f>COUNTIF(H3:H32,"لم يتم الإغلاق")</f>
        <v>0</v>
      </c>
      <c r="X3" s="43" t="e">
        <f>V3/U3</f>
        <v>#DIV/0!</v>
      </c>
    </row>
    <row r="4" spans="1:24">
      <c r="A4" s="84">
        <v>2</v>
      </c>
      <c r="B4" s="85" t="s">
        <v>185</v>
      </c>
      <c r="C4" s="82" t="s">
        <v>111</v>
      </c>
      <c r="D4" s="85"/>
      <c r="E4" s="86">
        <v>45675</v>
      </c>
      <c r="F4" s="86" t="s">
        <v>190</v>
      </c>
      <c r="G4" s="85"/>
      <c r="H4" s="85" t="s">
        <v>109</v>
      </c>
      <c r="I4" s="82" t="s">
        <v>111</v>
      </c>
      <c r="J4" s="87"/>
      <c r="L4" s="42">
        <v>2023</v>
      </c>
      <c r="M4" s="10">
        <v>2</v>
      </c>
      <c r="N4" s="11" t="s">
        <v>42</v>
      </c>
      <c r="O4" s="9">
        <v>45025</v>
      </c>
      <c r="P4" s="11" t="s">
        <v>64</v>
      </c>
      <c r="Q4" s="15" t="s">
        <v>66</v>
      </c>
      <c r="R4" s="11" t="s">
        <v>43</v>
      </c>
      <c r="S4" s="11" t="s">
        <v>61</v>
      </c>
      <c r="T4" s="11" t="s">
        <v>65</v>
      </c>
      <c r="U4" s="11">
        <f>COUNTA(G33:G46)</f>
        <v>0</v>
      </c>
      <c r="V4" s="11" t="e">
        <v>#VALUE!</v>
      </c>
      <c r="W4" s="11" t="e">
        <f t="shared" ref="W4:W6" si="0">U4-V4</f>
        <v>#VALUE!</v>
      </c>
      <c r="X4" s="43" t="e">
        <f t="shared" ref="X4:X6" si="1">V4/U4</f>
        <v>#VALUE!</v>
      </c>
    </row>
    <row r="5" spans="1:24">
      <c r="A5" s="84">
        <v>3</v>
      </c>
      <c r="B5" s="85" t="s">
        <v>184</v>
      </c>
      <c r="C5" s="82" t="s">
        <v>111</v>
      </c>
      <c r="D5" s="85"/>
      <c r="E5" s="86">
        <v>45675</v>
      </c>
      <c r="F5" s="86" t="s">
        <v>191</v>
      </c>
      <c r="G5" s="85"/>
      <c r="H5" s="85" t="s">
        <v>110</v>
      </c>
      <c r="I5" s="82" t="s">
        <v>111</v>
      </c>
      <c r="J5" s="87"/>
      <c r="L5" s="42">
        <v>2023</v>
      </c>
      <c r="M5" s="10">
        <v>3</v>
      </c>
      <c r="N5" s="11" t="s">
        <v>44</v>
      </c>
      <c r="O5" s="9">
        <v>45029</v>
      </c>
      <c r="P5" s="11" t="s">
        <v>12</v>
      </c>
      <c r="Q5" s="72" t="s">
        <v>68</v>
      </c>
      <c r="R5" s="11" t="s">
        <v>45</v>
      </c>
      <c r="S5" s="11" t="s">
        <v>61</v>
      </c>
      <c r="T5" s="11" t="s">
        <v>67</v>
      </c>
      <c r="U5" s="11">
        <f>COUNTA(G33:G47)</f>
        <v>0</v>
      </c>
      <c r="V5" s="11" t="e">
        <v>#VALUE!</v>
      </c>
      <c r="W5" s="11" t="e">
        <f t="shared" si="0"/>
        <v>#VALUE!</v>
      </c>
      <c r="X5" s="43" t="e">
        <f t="shared" si="1"/>
        <v>#VALUE!</v>
      </c>
    </row>
    <row r="6" spans="1:24">
      <c r="A6" s="84">
        <v>4</v>
      </c>
      <c r="B6" s="85" t="s">
        <v>186</v>
      </c>
      <c r="C6" s="82" t="s">
        <v>120</v>
      </c>
      <c r="D6" s="85"/>
      <c r="E6" s="86">
        <v>45675</v>
      </c>
      <c r="F6" s="86" t="s">
        <v>192</v>
      </c>
      <c r="G6" s="85"/>
      <c r="H6" s="85" t="s">
        <v>109</v>
      </c>
      <c r="I6" s="82" t="s">
        <v>120</v>
      </c>
      <c r="J6" s="87"/>
      <c r="L6" s="42">
        <v>2023</v>
      </c>
      <c r="M6" s="10">
        <v>4</v>
      </c>
      <c r="N6" s="11" t="s">
        <v>46</v>
      </c>
      <c r="O6" s="9">
        <v>45101</v>
      </c>
      <c r="P6" s="11" t="s">
        <v>12</v>
      </c>
      <c r="Q6" s="72" t="s">
        <v>63</v>
      </c>
      <c r="R6" s="11" t="s">
        <v>8</v>
      </c>
      <c r="S6" s="13" t="s">
        <v>69</v>
      </c>
      <c r="T6" s="13" t="s">
        <v>69</v>
      </c>
      <c r="U6" s="11">
        <f>COUNTA(G33:G48)</f>
        <v>0</v>
      </c>
      <c r="V6" s="11" t="e">
        <v>#VALUE!</v>
      </c>
      <c r="W6" s="11" t="e">
        <f t="shared" si="0"/>
        <v>#VALUE!</v>
      </c>
      <c r="X6" s="43" t="e">
        <f t="shared" si="1"/>
        <v>#VALUE!</v>
      </c>
    </row>
    <row r="7" spans="1:24">
      <c r="A7" s="84">
        <v>5</v>
      </c>
      <c r="B7" s="85" t="s">
        <v>185</v>
      </c>
      <c r="C7" s="82" t="s">
        <v>120</v>
      </c>
      <c r="D7" s="85"/>
      <c r="E7" s="86">
        <v>45675</v>
      </c>
      <c r="F7" s="86" t="s">
        <v>193</v>
      </c>
      <c r="G7" s="85"/>
      <c r="H7" s="85" t="s">
        <v>109</v>
      </c>
      <c r="I7" s="82" t="s">
        <v>120</v>
      </c>
      <c r="J7" s="87"/>
      <c r="L7" s="42">
        <v>2023</v>
      </c>
      <c r="M7" s="10">
        <v>5</v>
      </c>
      <c r="N7" s="16" t="s">
        <v>39</v>
      </c>
      <c r="O7" s="9">
        <v>45103</v>
      </c>
      <c r="P7" s="11" t="s">
        <v>77</v>
      </c>
      <c r="Q7" s="73" t="s">
        <v>78</v>
      </c>
      <c r="R7" s="11" t="s">
        <v>60</v>
      </c>
      <c r="S7" s="11" t="s">
        <v>61</v>
      </c>
      <c r="T7" s="11" t="s">
        <v>62</v>
      </c>
      <c r="U7" s="11">
        <f>COUNTA(G33:G52)</f>
        <v>0</v>
      </c>
      <c r="V7" s="11" t="e">
        <v>#VALUE!</v>
      </c>
      <c r="W7" s="11" t="e">
        <f>U7-V7</f>
        <v>#VALUE!</v>
      </c>
      <c r="X7" s="43" t="e">
        <f>V7/U7</f>
        <v>#VALUE!</v>
      </c>
    </row>
    <row r="8" spans="1:24">
      <c r="A8" s="84">
        <v>6</v>
      </c>
      <c r="B8" s="85" t="s">
        <v>184</v>
      </c>
      <c r="C8" s="82" t="s">
        <v>120</v>
      </c>
      <c r="D8" s="85"/>
      <c r="E8" s="86">
        <v>45675</v>
      </c>
      <c r="F8" s="86" t="s">
        <v>194</v>
      </c>
      <c r="G8" s="85"/>
      <c r="H8" s="85" t="s">
        <v>110</v>
      </c>
      <c r="I8" s="82" t="s">
        <v>120</v>
      </c>
      <c r="J8" s="87"/>
      <c r="L8" s="42">
        <v>2023</v>
      </c>
      <c r="M8" s="10">
        <v>6</v>
      </c>
      <c r="N8" s="11" t="s">
        <v>47</v>
      </c>
      <c r="O8" s="9">
        <v>45139</v>
      </c>
      <c r="P8" s="11" t="s">
        <v>70</v>
      </c>
      <c r="Q8" s="74" t="s">
        <v>66</v>
      </c>
      <c r="R8" s="11" t="s">
        <v>14</v>
      </c>
      <c r="S8" s="13" t="s">
        <v>69</v>
      </c>
      <c r="T8" s="13" t="s">
        <v>69</v>
      </c>
      <c r="U8" s="11">
        <f>COUNTA(G33:G49)</f>
        <v>0</v>
      </c>
      <c r="V8" s="11" t="e">
        <v>#VALUE!</v>
      </c>
      <c r="W8" s="11" t="e">
        <f>U8-V8</f>
        <v>#VALUE!</v>
      </c>
      <c r="X8" s="43" t="e">
        <f>V8/U8</f>
        <v>#VALUE!</v>
      </c>
    </row>
    <row r="9" spans="1:24" ht="15" customHeight="1">
      <c r="A9" s="84">
        <v>7</v>
      </c>
      <c r="B9" s="85" t="s">
        <v>186</v>
      </c>
      <c r="C9" s="82" t="s">
        <v>112</v>
      </c>
      <c r="D9" s="85"/>
      <c r="E9" s="86">
        <v>45675</v>
      </c>
      <c r="F9" s="86" t="s">
        <v>195</v>
      </c>
      <c r="G9" s="85"/>
      <c r="H9" s="85" t="s">
        <v>109</v>
      </c>
      <c r="I9" s="82" t="s">
        <v>112</v>
      </c>
      <c r="J9" s="87"/>
      <c r="L9" s="42">
        <v>2023</v>
      </c>
      <c r="M9" s="10">
        <v>7</v>
      </c>
      <c r="N9" s="11" t="s">
        <v>48</v>
      </c>
      <c r="O9" s="9">
        <v>45224</v>
      </c>
      <c r="P9" s="11" t="s">
        <v>71</v>
      </c>
      <c r="Q9" s="75" t="s">
        <v>66</v>
      </c>
      <c r="R9" s="11" t="s">
        <v>72</v>
      </c>
      <c r="S9" s="13" t="s">
        <v>69</v>
      </c>
      <c r="T9" s="13" t="s">
        <v>69</v>
      </c>
      <c r="U9" s="11">
        <f>COUNTA(G33:G50)</f>
        <v>0</v>
      </c>
      <c r="V9" s="11" t="e">
        <v>#VALUE!</v>
      </c>
      <c r="W9" s="11" t="e">
        <f>U9-V9</f>
        <v>#VALUE!</v>
      </c>
      <c r="X9" s="43" t="e">
        <f>V9/U9</f>
        <v>#VALUE!</v>
      </c>
    </row>
    <row r="10" spans="1:24">
      <c r="A10" s="84">
        <v>8</v>
      </c>
      <c r="B10" s="85" t="s">
        <v>185</v>
      </c>
      <c r="C10" s="82" t="s">
        <v>112</v>
      </c>
      <c r="D10" s="85"/>
      <c r="E10" s="86">
        <v>45675</v>
      </c>
      <c r="F10" s="86" t="s">
        <v>196</v>
      </c>
      <c r="G10" s="85"/>
      <c r="H10" s="85" t="s">
        <v>109</v>
      </c>
      <c r="I10" s="82" t="s">
        <v>112</v>
      </c>
      <c r="J10" s="87"/>
      <c r="L10" s="42">
        <v>2023</v>
      </c>
      <c r="M10" s="10">
        <v>8</v>
      </c>
      <c r="N10" s="11" t="s">
        <v>73</v>
      </c>
      <c r="O10" s="9">
        <v>45275</v>
      </c>
      <c r="P10" s="11" t="s">
        <v>74</v>
      </c>
      <c r="Q10" s="76" t="s">
        <v>76</v>
      </c>
      <c r="R10" s="11" t="s">
        <v>45</v>
      </c>
      <c r="S10" s="11" t="s">
        <v>61</v>
      </c>
      <c r="T10" s="13" t="s">
        <v>75</v>
      </c>
      <c r="U10" s="11">
        <f>COUNTA(G33:G51)</f>
        <v>0</v>
      </c>
      <c r="V10" s="11" t="e">
        <v>#VALUE!</v>
      </c>
      <c r="W10" s="11" t="e">
        <f>U10-V10</f>
        <v>#VALUE!</v>
      </c>
      <c r="X10" s="43" t="e">
        <f>V10/U10</f>
        <v>#VALUE!</v>
      </c>
    </row>
    <row r="11" spans="1:24">
      <c r="A11" s="84">
        <v>9</v>
      </c>
      <c r="B11" s="85" t="s">
        <v>184</v>
      </c>
      <c r="C11" s="82" t="s">
        <v>112</v>
      </c>
      <c r="D11" s="85"/>
      <c r="E11" s="86">
        <v>45675</v>
      </c>
      <c r="F11" s="86" t="s">
        <v>197</v>
      </c>
      <c r="G11" s="85"/>
      <c r="H11" s="85" t="s">
        <v>110</v>
      </c>
      <c r="I11" s="82" t="s">
        <v>112</v>
      </c>
      <c r="J11" s="87"/>
      <c r="L11" s="42">
        <v>2024</v>
      </c>
      <c r="M11" s="10">
        <v>1</v>
      </c>
      <c r="N11" s="16" t="s">
        <v>49</v>
      </c>
      <c r="O11" s="14">
        <v>45338</v>
      </c>
      <c r="P11" s="16" t="s">
        <v>79</v>
      </c>
      <c r="Q11" s="77" t="s">
        <v>63</v>
      </c>
      <c r="R11" s="15" t="s">
        <v>45</v>
      </c>
      <c r="S11" s="11" t="s">
        <v>61</v>
      </c>
      <c r="T11" s="11" t="s">
        <v>67</v>
      </c>
      <c r="U11" s="11">
        <f>COUNTA(G33:G53)</f>
        <v>0</v>
      </c>
      <c r="V11" s="11" t="e">
        <v>#VALUE!</v>
      </c>
      <c r="W11" s="11" t="e">
        <f>U11-V11</f>
        <v>#VALUE!</v>
      </c>
      <c r="X11" s="43" t="e">
        <f>V11/U11</f>
        <v>#VALUE!</v>
      </c>
    </row>
    <row r="12" spans="1:24">
      <c r="A12" s="84">
        <v>10</v>
      </c>
      <c r="B12" s="85" t="s">
        <v>186</v>
      </c>
      <c r="C12" s="82" t="s">
        <v>113</v>
      </c>
      <c r="D12" s="85"/>
      <c r="E12" s="86">
        <v>45675</v>
      </c>
      <c r="F12" s="86" t="s">
        <v>198</v>
      </c>
      <c r="G12" s="85"/>
      <c r="H12" s="85" t="s">
        <v>109</v>
      </c>
      <c r="I12" s="82" t="s">
        <v>113</v>
      </c>
      <c r="J12" s="87"/>
      <c r="L12" s="42">
        <v>2024</v>
      </c>
      <c r="M12" s="10">
        <v>2</v>
      </c>
      <c r="N12" s="16" t="s">
        <v>50</v>
      </c>
      <c r="O12" s="14">
        <v>45344</v>
      </c>
      <c r="P12" s="16" t="s">
        <v>77</v>
      </c>
      <c r="Q12" s="78" t="s">
        <v>66</v>
      </c>
      <c r="R12" s="15" t="s">
        <v>8</v>
      </c>
      <c r="S12" s="13" t="s">
        <v>69</v>
      </c>
      <c r="T12" s="13" t="s">
        <v>69</v>
      </c>
      <c r="U12" s="11">
        <f>COUNTA(G34:G54)</f>
        <v>0</v>
      </c>
      <c r="V12" s="11" t="e">
        <v>#VALUE!</v>
      </c>
      <c r="W12" s="11" t="e">
        <f t="shared" ref="W12:W19" si="2">U12-V12</f>
        <v>#VALUE!</v>
      </c>
      <c r="X12" s="43" t="e">
        <f t="shared" ref="X12:X19" si="3">V12/U12</f>
        <v>#VALUE!</v>
      </c>
    </row>
    <row r="13" spans="1:24">
      <c r="A13" s="84">
        <v>11</v>
      </c>
      <c r="B13" s="85" t="s">
        <v>185</v>
      </c>
      <c r="C13" s="82" t="s">
        <v>113</v>
      </c>
      <c r="D13" s="85"/>
      <c r="E13" s="86">
        <v>45675</v>
      </c>
      <c r="F13" s="86" t="s">
        <v>199</v>
      </c>
      <c r="G13" s="85"/>
      <c r="H13" s="85" t="s">
        <v>109</v>
      </c>
      <c r="I13" s="82" t="s">
        <v>113</v>
      </c>
      <c r="J13" s="87"/>
      <c r="L13" s="42">
        <v>2024</v>
      </c>
      <c r="M13" s="10">
        <v>3</v>
      </c>
      <c r="N13" s="16" t="s">
        <v>51</v>
      </c>
      <c r="O13" s="14">
        <v>45354</v>
      </c>
      <c r="P13" s="16" t="s">
        <v>15</v>
      </c>
      <c r="Q13" s="15" t="s">
        <v>80</v>
      </c>
      <c r="R13" s="15" t="s">
        <v>7</v>
      </c>
      <c r="S13" s="13" t="s">
        <v>69</v>
      </c>
      <c r="T13" s="13" t="s">
        <v>69</v>
      </c>
      <c r="U13" s="11">
        <f>COUNTA(G35:G55)</f>
        <v>0</v>
      </c>
      <c r="V13" s="11" t="e">
        <v>#VALUE!</v>
      </c>
      <c r="W13" s="11" t="e">
        <f t="shared" si="2"/>
        <v>#VALUE!</v>
      </c>
      <c r="X13" s="43" t="e">
        <f t="shared" si="3"/>
        <v>#VALUE!</v>
      </c>
    </row>
    <row r="14" spans="1:24">
      <c r="A14" s="84">
        <v>12</v>
      </c>
      <c r="B14" s="85" t="s">
        <v>184</v>
      </c>
      <c r="C14" s="82" t="s">
        <v>113</v>
      </c>
      <c r="D14" s="85"/>
      <c r="E14" s="86">
        <v>45675</v>
      </c>
      <c r="F14" s="86" t="s">
        <v>189</v>
      </c>
      <c r="G14" s="85"/>
      <c r="H14" s="85" t="s">
        <v>110</v>
      </c>
      <c r="I14" s="82" t="s">
        <v>113</v>
      </c>
      <c r="J14" s="87"/>
      <c r="L14" s="42">
        <v>2024</v>
      </c>
      <c r="M14" s="10">
        <v>4</v>
      </c>
      <c r="N14" s="16" t="s">
        <v>52</v>
      </c>
      <c r="O14" s="14">
        <v>45376</v>
      </c>
      <c r="P14" s="16" t="s">
        <v>81</v>
      </c>
      <c r="Q14" s="15" t="s">
        <v>66</v>
      </c>
      <c r="R14" s="15" t="s">
        <v>13</v>
      </c>
      <c r="S14" s="13" t="s">
        <v>69</v>
      </c>
      <c r="T14" s="13" t="s">
        <v>69</v>
      </c>
      <c r="U14" s="11">
        <f>COUNTA(G36:G56)</f>
        <v>0</v>
      </c>
      <c r="V14" s="11" t="e">
        <v>#VALUE!</v>
      </c>
      <c r="W14" s="11" t="e">
        <f t="shared" si="2"/>
        <v>#VALUE!</v>
      </c>
      <c r="X14" s="43" t="e">
        <f t="shared" si="3"/>
        <v>#VALUE!</v>
      </c>
    </row>
    <row r="15" spans="1:24">
      <c r="A15" s="84">
        <v>13</v>
      </c>
      <c r="B15" s="85" t="s">
        <v>186</v>
      </c>
      <c r="C15" s="85" t="s">
        <v>115</v>
      </c>
      <c r="D15" s="85"/>
      <c r="E15" s="86">
        <v>45675</v>
      </c>
      <c r="F15" s="86" t="s">
        <v>190</v>
      </c>
      <c r="G15" s="85"/>
      <c r="H15" s="85" t="s">
        <v>109</v>
      </c>
      <c r="I15" s="85" t="s">
        <v>115</v>
      </c>
      <c r="J15" s="87"/>
      <c r="L15" s="42">
        <v>2024</v>
      </c>
      <c r="M15" s="10">
        <v>6</v>
      </c>
      <c r="N15" s="16" t="s">
        <v>82</v>
      </c>
      <c r="O15" s="14">
        <v>45417</v>
      </c>
      <c r="P15" s="16" t="s">
        <v>17</v>
      </c>
      <c r="Q15" s="15" t="s">
        <v>80</v>
      </c>
      <c r="R15" s="15" t="s">
        <v>13</v>
      </c>
      <c r="S15" s="11" t="s">
        <v>61</v>
      </c>
      <c r="T15" s="13" t="s">
        <v>83</v>
      </c>
      <c r="U15" s="11">
        <f>COUNTA(G38:G58)</f>
        <v>0</v>
      </c>
      <c r="V15" s="11" t="e">
        <v>#VALUE!</v>
      </c>
      <c r="W15" s="11" t="e">
        <f t="shared" si="2"/>
        <v>#VALUE!</v>
      </c>
      <c r="X15" s="43" t="e">
        <f>V15/U15</f>
        <v>#VALUE!</v>
      </c>
    </row>
    <row r="16" spans="1:24">
      <c r="A16" s="84">
        <v>14</v>
      </c>
      <c r="B16" s="85" t="s">
        <v>185</v>
      </c>
      <c r="C16" s="85" t="s">
        <v>115</v>
      </c>
      <c r="D16" s="85"/>
      <c r="E16" s="86">
        <v>45675</v>
      </c>
      <c r="F16" s="86" t="s">
        <v>191</v>
      </c>
      <c r="G16" s="85"/>
      <c r="H16" s="85" t="s">
        <v>109</v>
      </c>
      <c r="I16" s="85" t="s">
        <v>115</v>
      </c>
      <c r="J16" s="87"/>
      <c r="L16" s="42">
        <v>2024</v>
      </c>
      <c r="M16" s="10">
        <v>7</v>
      </c>
      <c r="N16" s="16" t="s">
        <v>41</v>
      </c>
      <c r="O16" s="14">
        <v>45451</v>
      </c>
      <c r="P16" s="16" t="s">
        <v>84</v>
      </c>
      <c r="Q16" s="15" t="s">
        <v>78</v>
      </c>
      <c r="R16" s="15" t="s">
        <v>40</v>
      </c>
      <c r="S16" s="13" t="s">
        <v>85</v>
      </c>
      <c r="T16" s="13" t="s">
        <v>69</v>
      </c>
      <c r="U16" s="11">
        <f>COUNTA(G39:G59)</f>
        <v>0</v>
      </c>
      <c r="V16" s="11" t="e">
        <v>#VALUE!</v>
      </c>
      <c r="W16" s="11" t="e">
        <f t="shared" si="2"/>
        <v>#VALUE!</v>
      </c>
      <c r="X16" s="43" t="e">
        <f t="shared" si="3"/>
        <v>#VALUE!</v>
      </c>
    </row>
    <row r="17" spans="1:24">
      <c r="A17" s="84">
        <v>15</v>
      </c>
      <c r="B17" s="85" t="s">
        <v>184</v>
      </c>
      <c r="C17" s="85" t="s">
        <v>115</v>
      </c>
      <c r="D17" s="85"/>
      <c r="E17" s="86">
        <v>45675</v>
      </c>
      <c r="F17" s="86" t="s">
        <v>192</v>
      </c>
      <c r="G17" s="85"/>
      <c r="H17" s="85" t="s">
        <v>110</v>
      </c>
      <c r="I17" s="85" t="s">
        <v>115</v>
      </c>
      <c r="J17" s="87"/>
      <c r="L17" s="42">
        <v>2024</v>
      </c>
      <c r="M17" s="10">
        <v>9</v>
      </c>
      <c r="N17" s="16" t="s">
        <v>53</v>
      </c>
      <c r="O17" s="14">
        <v>45482</v>
      </c>
      <c r="P17" s="16" t="s">
        <v>86</v>
      </c>
      <c r="Q17" s="15" t="s">
        <v>68</v>
      </c>
      <c r="R17" s="15" t="s">
        <v>14</v>
      </c>
      <c r="S17" s="11" t="s">
        <v>61</v>
      </c>
      <c r="T17" s="13" t="s">
        <v>87</v>
      </c>
      <c r="U17" s="11">
        <f>COUNTA(G41:G61)</f>
        <v>0</v>
      </c>
      <c r="V17" s="11" t="e">
        <v>#VALUE!</v>
      </c>
      <c r="W17" s="11" t="e">
        <f t="shared" si="2"/>
        <v>#VALUE!</v>
      </c>
      <c r="X17" s="43" t="e">
        <f t="shared" si="3"/>
        <v>#VALUE!</v>
      </c>
    </row>
    <row r="18" spans="1:24">
      <c r="A18" s="84">
        <v>16</v>
      </c>
      <c r="B18" s="85" t="s">
        <v>186</v>
      </c>
      <c r="C18" s="85" t="s">
        <v>114</v>
      </c>
      <c r="D18" s="85"/>
      <c r="E18" s="86">
        <v>45675</v>
      </c>
      <c r="F18" s="86" t="s">
        <v>193</v>
      </c>
      <c r="G18" s="85"/>
      <c r="H18" s="85" t="s">
        <v>109</v>
      </c>
      <c r="I18" s="85" t="s">
        <v>114</v>
      </c>
      <c r="J18" s="87"/>
      <c r="L18" s="42">
        <v>2024</v>
      </c>
      <c r="M18" s="10">
        <v>10</v>
      </c>
      <c r="N18" s="16" t="s">
        <v>88</v>
      </c>
      <c r="O18" s="14">
        <v>45519</v>
      </c>
      <c r="P18" s="16" t="s">
        <v>89</v>
      </c>
      <c r="Q18" s="15" t="s">
        <v>90</v>
      </c>
      <c r="R18" s="15" t="s">
        <v>13</v>
      </c>
      <c r="S18" s="13" t="s">
        <v>158</v>
      </c>
      <c r="T18" s="13" t="s">
        <v>69</v>
      </c>
      <c r="U18" s="11">
        <f>COUNTA(G42:G62)</f>
        <v>0</v>
      </c>
      <c r="V18" s="11">
        <v>8</v>
      </c>
      <c r="W18" s="11">
        <f t="shared" si="2"/>
        <v>-8</v>
      </c>
      <c r="X18" s="43" t="e">
        <f t="shared" si="3"/>
        <v>#DIV/0!</v>
      </c>
    </row>
    <row r="19" spans="1:24">
      <c r="A19" s="84">
        <v>17</v>
      </c>
      <c r="B19" s="85" t="s">
        <v>185</v>
      </c>
      <c r="C19" s="85" t="s">
        <v>114</v>
      </c>
      <c r="D19" s="85"/>
      <c r="E19" s="86">
        <v>45675</v>
      </c>
      <c r="F19" s="86" t="s">
        <v>194</v>
      </c>
      <c r="G19" s="85"/>
      <c r="H19" s="85" t="s">
        <v>109</v>
      </c>
      <c r="I19" s="85" t="s">
        <v>114</v>
      </c>
      <c r="J19" s="87"/>
      <c r="L19" s="42">
        <v>2024</v>
      </c>
      <c r="M19" s="10">
        <v>11</v>
      </c>
      <c r="N19" s="16" t="s">
        <v>91</v>
      </c>
      <c r="O19" s="14">
        <v>45532</v>
      </c>
      <c r="P19" s="16" t="s">
        <v>92</v>
      </c>
      <c r="Q19" s="15" t="s">
        <v>68</v>
      </c>
      <c r="R19" s="15" t="s">
        <v>93</v>
      </c>
      <c r="S19" s="13" t="s">
        <v>69</v>
      </c>
      <c r="T19" s="13" t="s">
        <v>69</v>
      </c>
      <c r="U19" s="11">
        <f>COUNTA(G43:G63)</f>
        <v>0</v>
      </c>
      <c r="V19" s="11">
        <v>3</v>
      </c>
      <c r="W19" s="11">
        <f t="shared" si="2"/>
        <v>-3</v>
      </c>
      <c r="X19" s="43" t="e">
        <f t="shared" si="3"/>
        <v>#DIV/0!</v>
      </c>
    </row>
    <row r="20" spans="1:24">
      <c r="A20" s="84">
        <v>18</v>
      </c>
      <c r="B20" s="85" t="s">
        <v>184</v>
      </c>
      <c r="C20" s="85" t="s">
        <v>114</v>
      </c>
      <c r="D20" s="85"/>
      <c r="E20" s="86">
        <v>45675</v>
      </c>
      <c r="F20" s="86" t="s">
        <v>195</v>
      </c>
      <c r="G20" s="85"/>
      <c r="H20" s="85" t="s">
        <v>110</v>
      </c>
      <c r="I20" s="85" t="s">
        <v>114</v>
      </c>
      <c r="J20" s="87"/>
    </row>
    <row r="21" spans="1:24">
      <c r="A21" s="84">
        <v>19</v>
      </c>
      <c r="B21" s="85" t="s">
        <v>186</v>
      </c>
      <c r="C21" s="85" t="s">
        <v>116</v>
      </c>
      <c r="D21" s="85"/>
      <c r="E21" s="86">
        <v>45675</v>
      </c>
      <c r="F21" s="86" t="s">
        <v>196</v>
      </c>
      <c r="G21" s="85"/>
      <c r="H21" s="85" t="s">
        <v>109</v>
      </c>
      <c r="I21" s="85" t="s">
        <v>116</v>
      </c>
      <c r="J21" s="87"/>
    </row>
    <row r="22" spans="1:24">
      <c r="A22" s="84">
        <v>20</v>
      </c>
      <c r="B22" s="85" t="s">
        <v>185</v>
      </c>
      <c r="C22" s="85" t="s">
        <v>116</v>
      </c>
      <c r="D22" s="85"/>
      <c r="E22" s="86">
        <v>45675</v>
      </c>
      <c r="F22" s="86" t="s">
        <v>197</v>
      </c>
      <c r="G22" s="85"/>
      <c r="H22" s="85" t="s">
        <v>109</v>
      </c>
      <c r="I22" s="85" t="s">
        <v>116</v>
      </c>
      <c r="J22" s="87"/>
    </row>
    <row r="23" spans="1:24">
      <c r="A23" s="84">
        <v>21</v>
      </c>
      <c r="B23" s="85" t="s">
        <v>184</v>
      </c>
      <c r="C23" s="85" t="s">
        <v>116</v>
      </c>
      <c r="D23" s="85"/>
      <c r="E23" s="86">
        <v>45675</v>
      </c>
      <c r="F23" s="86" t="s">
        <v>198</v>
      </c>
      <c r="G23" s="85"/>
      <c r="H23" s="85" t="s">
        <v>110</v>
      </c>
      <c r="I23" s="85" t="s">
        <v>116</v>
      </c>
      <c r="J23" s="87"/>
    </row>
    <row r="24" spans="1:24">
      <c r="A24" s="84">
        <v>22</v>
      </c>
      <c r="B24" s="85" t="s">
        <v>186</v>
      </c>
      <c r="C24" s="85" t="s">
        <v>117</v>
      </c>
      <c r="D24" s="85"/>
      <c r="E24" s="86">
        <v>45675</v>
      </c>
      <c r="F24" s="86" t="s">
        <v>199</v>
      </c>
      <c r="G24" s="85"/>
      <c r="H24" s="85" t="s">
        <v>109</v>
      </c>
      <c r="I24" s="85" t="s">
        <v>117</v>
      </c>
      <c r="J24" s="87"/>
    </row>
    <row r="25" spans="1:24">
      <c r="A25" s="84">
        <v>23</v>
      </c>
      <c r="B25" s="85" t="s">
        <v>185</v>
      </c>
      <c r="C25" s="85" t="s">
        <v>117</v>
      </c>
      <c r="D25" s="85"/>
      <c r="E25" s="86">
        <v>45675</v>
      </c>
      <c r="F25" s="86" t="s">
        <v>189</v>
      </c>
      <c r="G25" s="85"/>
      <c r="H25" s="85" t="s">
        <v>109</v>
      </c>
      <c r="I25" s="85" t="s">
        <v>117</v>
      </c>
      <c r="J25" s="87"/>
    </row>
    <row r="26" spans="1:24">
      <c r="A26" s="84">
        <v>24</v>
      </c>
      <c r="B26" s="85" t="s">
        <v>184</v>
      </c>
      <c r="C26" s="85" t="s">
        <v>117</v>
      </c>
      <c r="D26" s="85"/>
      <c r="E26" s="86">
        <v>45675</v>
      </c>
      <c r="F26" s="86" t="s">
        <v>190</v>
      </c>
      <c r="G26" s="85"/>
      <c r="H26" s="85" t="s">
        <v>110</v>
      </c>
      <c r="I26" s="85" t="s">
        <v>117</v>
      </c>
      <c r="J26" s="87"/>
    </row>
    <row r="27" spans="1:24">
      <c r="A27" s="84">
        <v>25</v>
      </c>
      <c r="B27" s="85" t="s">
        <v>186</v>
      </c>
      <c r="C27" s="85" t="s">
        <v>118</v>
      </c>
      <c r="D27" s="85"/>
      <c r="E27" s="86">
        <v>45675</v>
      </c>
      <c r="F27" s="86" t="s">
        <v>191</v>
      </c>
      <c r="G27" s="85"/>
      <c r="H27" s="85" t="s">
        <v>109</v>
      </c>
      <c r="I27" s="85" t="s">
        <v>118</v>
      </c>
      <c r="J27" s="87"/>
    </row>
    <row r="28" spans="1:24">
      <c r="A28" s="84">
        <v>26</v>
      </c>
      <c r="B28" s="85" t="s">
        <v>185</v>
      </c>
      <c r="C28" s="85" t="s">
        <v>118</v>
      </c>
      <c r="D28" s="85"/>
      <c r="E28" s="86">
        <v>45675</v>
      </c>
      <c r="F28" s="86" t="s">
        <v>192</v>
      </c>
      <c r="G28" s="85"/>
      <c r="H28" s="85" t="s">
        <v>109</v>
      </c>
      <c r="I28" s="85" t="s">
        <v>118</v>
      </c>
      <c r="J28" s="87"/>
    </row>
    <row r="29" spans="1:24">
      <c r="A29" s="84">
        <v>27</v>
      </c>
      <c r="B29" s="85" t="s">
        <v>184</v>
      </c>
      <c r="C29" s="85" t="s">
        <v>118</v>
      </c>
      <c r="D29" s="85"/>
      <c r="E29" s="86">
        <v>45675</v>
      </c>
      <c r="F29" s="86" t="s">
        <v>193</v>
      </c>
      <c r="G29" s="85"/>
      <c r="H29" s="85" t="s">
        <v>110</v>
      </c>
      <c r="I29" s="85" t="s">
        <v>118</v>
      </c>
      <c r="J29" s="87"/>
    </row>
    <row r="30" spans="1:24" ht="15" customHeight="1">
      <c r="A30" s="84">
        <v>28</v>
      </c>
      <c r="B30" s="85" t="s">
        <v>186</v>
      </c>
      <c r="C30" s="85" t="s">
        <v>119</v>
      </c>
      <c r="D30" s="85"/>
      <c r="E30" s="86">
        <v>45675</v>
      </c>
      <c r="F30" s="86" t="s">
        <v>194</v>
      </c>
      <c r="G30" s="85"/>
      <c r="H30" s="85" t="s">
        <v>109</v>
      </c>
      <c r="I30" s="85" t="s">
        <v>119</v>
      </c>
      <c r="J30" s="87"/>
    </row>
    <row r="31" spans="1:24">
      <c r="A31" s="84">
        <v>29</v>
      </c>
      <c r="B31" s="85" t="s">
        <v>185</v>
      </c>
      <c r="C31" s="85" t="s">
        <v>119</v>
      </c>
      <c r="D31" s="85"/>
      <c r="E31" s="86">
        <v>45675</v>
      </c>
      <c r="F31" s="86" t="s">
        <v>195</v>
      </c>
      <c r="G31" s="85"/>
      <c r="H31" s="85" t="s">
        <v>109</v>
      </c>
      <c r="I31" s="85" t="s">
        <v>119</v>
      </c>
      <c r="J31" s="87"/>
    </row>
    <row r="32" spans="1:24">
      <c r="A32" s="84">
        <v>30</v>
      </c>
      <c r="B32" s="85" t="s">
        <v>184</v>
      </c>
      <c r="C32" s="85" t="s">
        <v>119</v>
      </c>
      <c r="D32" s="85"/>
      <c r="E32" s="86">
        <v>45675</v>
      </c>
      <c r="F32" s="86" t="s">
        <v>196</v>
      </c>
      <c r="G32" s="85"/>
      <c r="H32" s="85" t="s">
        <v>110</v>
      </c>
      <c r="I32" s="85" t="s">
        <v>119</v>
      </c>
      <c r="J32" s="87"/>
    </row>
    <row r="53" ht="15" customHeight="1"/>
    <row r="57" ht="15" customHeight="1"/>
    <row r="70" ht="15" customHeight="1"/>
    <row r="84" ht="15" customHeight="1"/>
    <row r="92" ht="15" customHeight="1"/>
    <row r="101" ht="15" customHeight="1"/>
    <row r="105" ht="15" customHeight="1"/>
    <row r="109" ht="15" customHeight="1"/>
    <row r="112" ht="15" customHeight="1"/>
    <row r="117" ht="15" customHeight="1"/>
  </sheetData>
  <mergeCells count="2">
    <mergeCell ref="A1:J1"/>
    <mergeCell ref="L1:X1"/>
  </mergeCells>
  <conditionalFormatting sqref="Q3:Q19">
    <cfRule type="containsText" dxfId="97" priority="1" operator="containsText" text="Property Damage">
      <formula>NOT(ISERROR(SEARCH("Property Damage",Q3)))</formula>
    </cfRule>
    <cfRule type="containsText" dxfId="96" priority="2" operator="containsText" text="Environmental Cases">
      <formula>NOT(ISERROR(SEARCH("Environmental Cases",Q3)))</formula>
    </cfRule>
    <cfRule type="containsText" dxfId="95" priority="3" operator="containsText" text="Chemical leakage">
      <formula>NOT(ISERROR(SEARCH("Chemical leakage",Q3)))</formula>
    </cfRule>
    <cfRule type="containsText" dxfId="94" priority="4" operator="containsText" text="Fire accident">
      <formula>NOT(ISERROR(SEARCH("Fire accident",Q3)))</formula>
    </cfRule>
    <cfRule type="containsText" dxfId="93" priority="5" operator="containsText" text="Fatal">
      <formula>NOT(ISERROR(SEARCH("Fatal",Q3)))</formula>
    </cfRule>
    <cfRule type="containsText" dxfId="92" priority="6" operator="containsText" text="LTI">
      <formula>NOT(ISERROR(SEARCH("LTI",Q3)))</formula>
    </cfRule>
    <cfRule type="containsText" dxfId="91" priority="7" operator="containsText" text="RWC">
      <formula>NOT(ISERROR(SEARCH("RWC",Q3)))</formula>
    </cfRule>
    <cfRule type="containsText" dxfId="90" priority="8" operator="containsText" text="MTC">
      <formula>NOT(ISERROR(SEARCH("MTC",Q3)))</formula>
    </cfRule>
    <cfRule type="containsText" dxfId="89" priority="9" operator="containsText" text="First Aid">
      <formula>NOT(ISERROR(SEARCH("First Aid",Q3)))</formula>
    </cfRule>
    <cfRule type="containsText" dxfId="88" priority="10" operator="containsText" text="Near miss">
      <formula>NOT(ISERROR(SEARCH("Near miss",Q3)))</formula>
    </cfRule>
  </conditionalFormatting>
  <hyperlinks>
    <hyperlink ref="K1" location="'إحصائيات وأرقام'!A50" display="إحصائيات وأرقام" xr:uid="{A9014022-C634-49FE-8F80-91EFA8CDFB51}"/>
  </hyperlink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14F042E1-415B-46EF-AD1B-45A81404C924}">
          <x14:formula1>
            <xm:f>معرفات!$B$2:$B$3</xm:f>
          </x14:formula1>
          <xm:sqref>H3:H32</xm:sqref>
        </x14:dataValidation>
        <x14:dataValidation type="list" allowBlank="1" showInputMessage="1" showErrorMessage="1" xr:uid="{03740E5C-966F-4D12-8C75-B1A0C205E697}">
          <x14:formula1>
            <xm:f>معرفات!$C$2:$C$11</xm:f>
          </x14:formula1>
          <xm:sqref>I3:I32 C3:C32</xm:sqref>
        </x14:dataValidation>
        <x14:dataValidation type="list" allowBlank="1" showInputMessage="1" showErrorMessage="1" xr:uid="{5A1C1863-FF83-475C-AC0F-AB39E1BD2BF8}">
          <x14:formula1>
            <xm:f>معرفات!$E$2:$E$11</xm:f>
          </x14:formula1>
          <xm:sqref>Q3:Q19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FB0B5-095B-4C7F-9347-7D99017EFBAB}">
  <dimension ref="A1:K32"/>
  <sheetViews>
    <sheetView rightToLeft="1" topLeftCell="A2" zoomScaleNormal="100" workbookViewId="0">
      <selection activeCell="B2" sqref="B2"/>
    </sheetView>
  </sheetViews>
  <sheetFormatPr defaultRowHeight="15"/>
  <cols>
    <col min="1" max="1" width="5.42578125" customWidth="1"/>
    <col min="2" max="3" width="9.42578125" customWidth="1"/>
    <col min="4" max="4" width="23.28515625" customWidth="1"/>
    <col min="5" max="6" width="17.140625" customWidth="1"/>
    <col min="7" max="7" width="37.85546875" customWidth="1"/>
    <col min="8" max="8" width="11.140625" customWidth="1"/>
    <col min="9" max="10" width="23.42578125" customWidth="1"/>
    <col min="11" max="11" width="15.5703125" bestFit="1" customWidth="1"/>
  </cols>
  <sheetData>
    <row r="1" spans="1:11" ht="30" customHeight="1">
      <c r="A1" s="90" t="s">
        <v>35</v>
      </c>
      <c r="B1" s="90"/>
      <c r="C1" s="90"/>
      <c r="D1" s="90"/>
      <c r="E1" s="90"/>
      <c r="F1" s="90"/>
      <c r="G1" s="90"/>
      <c r="H1" s="90"/>
      <c r="I1" s="90"/>
      <c r="J1" s="90"/>
      <c r="K1" s="26" t="s">
        <v>99</v>
      </c>
    </row>
    <row r="2" spans="1:11" ht="30" customHeight="1">
      <c r="A2" s="24" t="s">
        <v>107</v>
      </c>
      <c r="B2" s="21" t="s">
        <v>1</v>
      </c>
      <c r="C2" s="22" t="s">
        <v>29</v>
      </c>
      <c r="D2" s="22" t="s">
        <v>4</v>
      </c>
      <c r="E2" s="23" t="s">
        <v>30</v>
      </c>
      <c r="F2" s="23" t="s">
        <v>187</v>
      </c>
      <c r="G2" s="22" t="s">
        <v>23</v>
      </c>
      <c r="H2" s="22" t="s">
        <v>24</v>
      </c>
      <c r="I2" s="22" t="s">
        <v>25</v>
      </c>
      <c r="J2" s="25" t="s">
        <v>100</v>
      </c>
    </row>
    <row r="3" spans="1:11">
      <c r="A3" s="84">
        <v>1</v>
      </c>
      <c r="B3" s="85" t="s">
        <v>186</v>
      </c>
      <c r="C3" s="85"/>
      <c r="D3" s="85"/>
      <c r="E3" s="86">
        <v>45675</v>
      </c>
      <c r="F3" s="86" t="s">
        <v>199</v>
      </c>
      <c r="G3" s="85"/>
      <c r="H3" s="85" t="s">
        <v>109</v>
      </c>
      <c r="I3" s="82" t="s">
        <v>111</v>
      </c>
      <c r="J3" s="87"/>
    </row>
    <row r="4" spans="1:11">
      <c r="A4" s="84">
        <v>2</v>
      </c>
      <c r="B4" s="85" t="s">
        <v>185</v>
      </c>
      <c r="C4" s="85"/>
      <c r="D4" s="85"/>
      <c r="E4" s="86">
        <v>45675</v>
      </c>
      <c r="F4" s="86" t="s">
        <v>199</v>
      </c>
      <c r="G4" s="85"/>
      <c r="H4" s="85" t="s">
        <v>109</v>
      </c>
      <c r="I4" s="82" t="s">
        <v>111</v>
      </c>
      <c r="J4" s="87"/>
    </row>
    <row r="5" spans="1:11">
      <c r="A5" s="84">
        <v>3</v>
      </c>
      <c r="B5" s="85" t="s">
        <v>184</v>
      </c>
      <c r="C5" s="85"/>
      <c r="D5" s="85"/>
      <c r="E5" s="86">
        <v>45675</v>
      </c>
      <c r="F5" s="86" t="s">
        <v>199</v>
      </c>
      <c r="G5" s="85"/>
      <c r="H5" s="85" t="s">
        <v>110</v>
      </c>
      <c r="I5" s="82" t="s">
        <v>111</v>
      </c>
      <c r="J5" s="87"/>
    </row>
    <row r="6" spans="1:11">
      <c r="A6" s="84">
        <v>4</v>
      </c>
      <c r="B6" s="85" t="s">
        <v>186</v>
      </c>
      <c r="C6" s="85"/>
      <c r="D6" s="85"/>
      <c r="E6" s="86">
        <v>45675</v>
      </c>
      <c r="F6" s="86" t="s">
        <v>199</v>
      </c>
      <c r="G6" s="85"/>
      <c r="H6" s="85" t="s">
        <v>109</v>
      </c>
      <c r="I6" s="82" t="s">
        <v>120</v>
      </c>
      <c r="J6" s="87"/>
    </row>
    <row r="7" spans="1:11">
      <c r="A7" s="84">
        <v>5</v>
      </c>
      <c r="B7" s="85" t="s">
        <v>185</v>
      </c>
      <c r="C7" s="85"/>
      <c r="D7" s="85"/>
      <c r="E7" s="86">
        <v>45675</v>
      </c>
      <c r="F7" s="86" t="s">
        <v>199</v>
      </c>
      <c r="G7" s="85"/>
      <c r="H7" s="85" t="s">
        <v>109</v>
      </c>
      <c r="I7" s="82" t="s">
        <v>120</v>
      </c>
      <c r="J7" s="87"/>
    </row>
    <row r="8" spans="1:11">
      <c r="A8" s="84">
        <v>6</v>
      </c>
      <c r="B8" s="85" t="s">
        <v>184</v>
      </c>
      <c r="C8" s="85"/>
      <c r="D8" s="85"/>
      <c r="E8" s="86">
        <v>45675</v>
      </c>
      <c r="F8" s="86" t="s">
        <v>199</v>
      </c>
      <c r="G8" s="85"/>
      <c r="H8" s="85" t="s">
        <v>110</v>
      </c>
      <c r="I8" s="82" t="s">
        <v>120</v>
      </c>
      <c r="J8" s="87"/>
    </row>
    <row r="9" spans="1:11">
      <c r="A9" s="84">
        <v>7</v>
      </c>
      <c r="B9" s="85" t="s">
        <v>186</v>
      </c>
      <c r="C9" s="85"/>
      <c r="D9" s="85"/>
      <c r="E9" s="86">
        <v>45675</v>
      </c>
      <c r="F9" s="86" t="s">
        <v>199</v>
      </c>
      <c r="G9" s="85"/>
      <c r="H9" s="85" t="s">
        <v>109</v>
      </c>
      <c r="I9" s="82" t="s">
        <v>112</v>
      </c>
      <c r="J9" s="87"/>
    </row>
    <row r="10" spans="1:11">
      <c r="A10" s="84">
        <v>8</v>
      </c>
      <c r="B10" s="85" t="s">
        <v>185</v>
      </c>
      <c r="C10" s="85"/>
      <c r="D10" s="85"/>
      <c r="E10" s="86">
        <v>45675</v>
      </c>
      <c r="F10" s="86" t="s">
        <v>199</v>
      </c>
      <c r="G10" s="85"/>
      <c r="H10" s="85" t="s">
        <v>109</v>
      </c>
      <c r="I10" s="82" t="s">
        <v>112</v>
      </c>
      <c r="J10" s="87"/>
    </row>
    <row r="11" spans="1:11">
      <c r="A11" s="84">
        <v>9</v>
      </c>
      <c r="B11" s="85" t="s">
        <v>184</v>
      </c>
      <c r="C11" s="85"/>
      <c r="D11" s="85"/>
      <c r="E11" s="86">
        <v>45675</v>
      </c>
      <c r="F11" s="86" t="s">
        <v>199</v>
      </c>
      <c r="G11" s="85"/>
      <c r="H11" s="85" t="s">
        <v>110</v>
      </c>
      <c r="I11" s="82" t="s">
        <v>112</v>
      </c>
      <c r="J11" s="87"/>
    </row>
    <row r="12" spans="1:11">
      <c r="A12" s="84">
        <v>10</v>
      </c>
      <c r="B12" s="85" t="s">
        <v>186</v>
      </c>
      <c r="C12" s="85"/>
      <c r="D12" s="85"/>
      <c r="E12" s="86">
        <v>45675</v>
      </c>
      <c r="F12" s="86" t="s">
        <v>199</v>
      </c>
      <c r="G12" s="85"/>
      <c r="H12" s="85" t="s">
        <v>109</v>
      </c>
      <c r="I12" s="82" t="s">
        <v>113</v>
      </c>
      <c r="J12" s="87"/>
    </row>
    <row r="13" spans="1:11">
      <c r="A13" s="84">
        <v>11</v>
      </c>
      <c r="B13" s="85" t="s">
        <v>185</v>
      </c>
      <c r="C13" s="85"/>
      <c r="D13" s="85"/>
      <c r="E13" s="86">
        <v>45675</v>
      </c>
      <c r="F13" s="86" t="s">
        <v>199</v>
      </c>
      <c r="G13" s="85"/>
      <c r="H13" s="85" t="s">
        <v>109</v>
      </c>
      <c r="I13" s="82" t="s">
        <v>113</v>
      </c>
      <c r="J13" s="87"/>
    </row>
    <row r="14" spans="1:11">
      <c r="A14" s="84">
        <v>12</v>
      </c>
      <c r="B14" s="85" t="s">
        <v>184</v>
      </c>
      <c r="C14" s="85"/>
      <c r="D14" s="85"/>
      <c r="E14" s="86">
        <v>45675</v>
      </c>
      <c r="F14" s="86" t="s">
        <v>199</v>
      </c>
      <c r="G14" s="85"/>
      <c r="H14" s="85" t="s">
        <v>110</v>
      </c>
      <c r="I14" s="82" t="s">
        <v>113</v>
      </c>
      <c r="J14" s="87"/>
    </row>
    <row r="15" spans="1:11">
      <c r="A15" s="84">
        <v>13</v>
      </c>
      <c r="B15" s="85" t="s">
        <v>186</v>
      </c>
      <c r="C15" s="85"/>
      <c r="D15" s="85"/>
      <c r="E15" s="86">
        <v>45675</v>
      </c>
      <c r="F15" s="86" t="s">
        <v>199</v>
      </c>
      <c r="G15" s="85"/>
      <c r="H15" s="85" t="s">
        <v>109</v>
      </c>
      <c r="I15" s="85" t="s">
        <v>115</v>
      </c>
      <c r="J15" s="87"/>
    </row>
    <row r="16" spans="1:11">
      <c r="A16" s="84">
        <v>14</v>
      </c>
      <c r="B16" s="85" t="s">
        <v>185</v>
      </c>
      <c r="C16" s="85"/>
      <c r="D16" s="85"/>
      <c r="E16" s="86">
        <v>45675</v>
      </c>
      <c r="F16" s="86" t="s">
        <v>199</v>
      </c>
      <c r="G16" s="85"/>
      <c r="H16" s="85" t="s">
        <v>109</v>
      </c>
      <c r="I16" s="85" t="s">
        <v>115</v>
      </c>
      <c r="J16" s="87"/>
    </row>
    <row r="17" spans="1:10">
      <c r="A17" s="84">
        <v>15</v>
      </c>
      <c r="B17" s="85" t="s">
        <v>184</v>
      </c>
      <c r="C17" s="85"/>
      <c r="D17" s="85"/>
      <c r="E17" s="86">
        <v>45675</v>
      </c>
      <c r="F17" s="86" t="s">
        <v>199</v>
      </c>
      <c r="G17" s="85"/>
      <c r="H17" s="85" t="s">
        <v>110</v>
      </c>
      <c r="I17" s="85" t="s">
        <v>115</v>
      </c>
      <c r="J17" s="87"/>
    </row>
    <row r="18" spans="1:10">
      <c r="A18" s="84">
        <v>16</v>
      </c>
      <c r="B18" s="85" t="s">
        <v>186</v>
      </c>
      <c r="C18" s="85"/>
      <c r="D18" s="85"/>
      <c r="E18" s="86">
        <v>45675</v>
      </c>
      <c r="F18" s="86" t="s">
        <v>199</v>
      </c>
      <c r="G18" s="85"/>
      <c r="H18" s="85" t="s">
        <v>109</v>
      </c>
      <c r="I18" s="85" t="s">
        <v>114</v>
      </c>
      <c r="J18" s="87"/>
    </row>
    <row r="19" spans="1:10">
      <c r="A19" s="84">
        <v>17</v>
      </c>
      <c r="B19" s="85" t="s">
        <v>185</v>
      </c>
      <c r="C19" s="85"/>
      <c r="D19" s="85"/>
      <c r="E19" s="86">
        <v>45675</v>
      </c>
      <c r="F19" s="86" t="s">
        <v>199</v>
      </c>
      <c r="G19" s="85"/>
      <c r="H19" s="85" t="s">
        <v>109</v>
      </c>
      <c r="I19" s="85" t="s">
        <v>114</v>
      </c>
      <c r="J19" s="87"/>
    </row>
    <row r="20" spans="1:10">
      <c r="A20" s="84">
        <v>18</v>
      </c>
      <c r="B20" s="85" t="s">
        <v>184</v>
      </c>
      <c r="C20" s="85"/>
      <c r="D20" s="85"/>
      <c r="E20" s="86">
        <v>45675</v>
      </c>
      <c r="F20" s="86" t="s">
        <v>199</v>
      </c>
      <c r="G20" s="85"/>
      <c r="H20" s="85" t="s">
        <v>110</v>
      </c>
      <c r="I20" s="85" t="s">
        <v>114</v>
      </c>
      <c r="J20" s="87"/>
    </row>
    <row r="21" spans="1:10">
      <c r="A21" s="84">
        <v>19</v>
      </c>
      <c r="B21" s="85" t="s">
        <v>186</v>
      </c>
      <c r="C21" s="85"/>
      <c r="D21" s="85"/>
      <c r="E21" s="86">
        <v>45675</v>
      </c>
      <c r="F21" s="86" t="s">
        <v>199</v>
      </c>
      <c r="G21" s="85"/>
      <c r="H21" s="85" t="s">
        <v>109</v>
      </c>
      <c r="I21" s="85" t="s">
        <v>116</v>
      </c>
      <c r="J21" s="87"/>
    </row>
    <row r="22" spans="1:10">
      <c r="A22" s="84">
        <v>20</v>
      </c>
      <c r="B22" s="85" t="s">
        <v>185</v>
      </c>
      <c r="C22" s="85"/>
      <c r="D22" s="85"/>
      <c r="E22" s="86">
        <v>45675</v>
      </c>
      <c r="F22" s="86" t="s">
        <v>199</v>
      </c>
      <c r="G22" s="85"/>
      <c r="H22" s="85" t="s">
        <v>109</v>
      </c>
      <c r="I22" s="85" t="s">
        <v>116</v>
      </c>
      <c r="J22" s="87"/>
    </row>
    <row r="23" spans="1:10">
      <c r="A23" s="84">
        <v>21</v>
      </c>
      <c r="B23" s="85" t="s">
        <v>184</v>
      </c>
      <c r="C23" s="85"/>
      <c r="D23" s="85"/>
      <c r="E23" s="86">
        <v>45675</v>
      </c>
      <c r="F23" s="86" t="s">
        <v>199</v>
      </c>
      <c r="G23" s="85"/>
      <c r="H23" s="85" t="s">
        <v>110</v>
      </c>
      <c r="I23" s="85" t="s">
        <v>116</v>
      </c>
      <c r="J23" s="87"/>
    </row>
    <row r="24" spans="1:10">
      <c r="A24" s="84">
        <v>22</v>
      </c>
      <c r="B24" s="85" t="s">
        <v>186</v>
      </c>
      <c r="C24" s="85"/>
      <c r="D24" s="85"/>
      <c r="E24" s="86">
        <v>45675</v>
      </c>
      <c r="F24" s="86" t="s">
        <v>199</v>
      </c>
      <c r="G24" s="85"/>
      <c r="H24" s="85" t="s">
        <v>109</v>
      </c>
      <c r="I24" s="85" t="s">
        <v>117</v>
      </c>
      <c r="J24" s="87"/>
    </row>
    <row r="25" spans="1:10">
      <c r="A25" s="84">
        <v>23</v>
      </c>
      <c r="B25" s="85" t="s">
        <v>185</v>
      </c>
      <c r="C25" s="85"/>
      <c r="D25" s="85"/>
      <c r="E25" s="86">
        <v>45675</v>
      </c>
      <c r="F25" s="86" t="s">
        <v>199</v>
      </c>
      <c r="G25" s="85"/>
      <c r="H25" s="85" t="s">
        <v>109</v>
      </c>
      <c r="I25" s="85" t="s">
        <v>117</v>
      </c>
      <c r="J25" s="87"/>
    </row>
    <row r="26" spans="1:10">
      <c r="A26" s="84">
        <v>24</v>
      </c>
      <c r="B26" s="85" t="s">
        <v>184</v>
      </c>
      <c r="C26" s="85"/>
      <c r="D26" s="85"/>
      <c r="E26" s="86">
        <v>45675</v>
      </c>
      <c r="F26" s="86" t="s">
        <v>199</v>
      </c>
      <c r="G26" s="85"/>
      <c r="H26" s="85" t="s">
        <v>110</v>
      </c>
      <c r="I26" s="85" t="s">
        <v>117</v>
      </c>
      <c r="J26" s="87"/>
    </row>
    <row r="27" spans="1:10">
      <c r="A27" s="84">
        <v>25</v>
      </c>
      <c r="B27" s="85" t="s">
        <v>186</v>
      </c>
      <c r="C27" s="85"/>
      <c r="D27" s="85"/>
      <c r="E27" s="86">
        <v>45675</v>
      </c>
      <c r="F27" s="86" t="s">
        <v>199</v>
      </c>
      <c r="G27" s="85"/>
      <c r="H27" s="85" t="s">
        <v>109</v>
      </c>
      <c r="I27" s="85" t="s">
        <v>118</v>
      </c>
      <c r="J27" s="87"/>
    </row>
    <row r="28" spans="1:10">
      <c r="A28" s="84">
        <v>26</v>
      </c>
      <c r="B28" s="85" t="s">
        <v>185</v>
      </c>
      <c r="C28" s="85"/>
      <c r="D28" s="85"/>
      <c r="E28" s="86">
        <v>45675</v>
      </c>
      <c r="F28" s="86" t="s">
        <v>199</v>
      </c>
      <c r="G28" s="85"/>
      <c r="H28" s="85" t="s">
        <v>109</v>
      </c>
      <c r="I28" s="85" t="s">
        <v>118</v>
      </c>
      <c r="J28" s="87"/>
    </row>
    <row r="29" spans="1:10">
      <c r="A29" s="84">
        <v>27</v>
      </c>
      <c r="B29" s="85" t="s">
        <v>184</v>
      </c>
      <c r="C29" s="85"/>
      <c r="D29" s="85"/>
      <c r="E29" s="86">
        <v>45675</v>
      </c>
      <c r="F29" s="86" t="s">
        <v>199</v>
      </c>
      <c r="G29" s="85"/>
      <c r="H29" s="85" t="s">
        <v>110</v>
      </c>
      <c r="I29" s="85" t="s">
        <v>118</v>
      </c>
      <c r="J29" s="87"/>
    </row>
    <row r="30" spans="1:10">
      <c r="A30" s="84">
        <v>28</v>
      </c>
      <c r="B30" s="85" t="s">
        <v>186</v>
      </c>
      <c r="C30" s="85"/>
      <c r="D30" s="85"/>
      <c r="E30" s="86">
        <v>45675</v>
      </c>
      <c r="F30" s="86" t="s">
        <v>199</v>
      </c>
      <c r="G30" s="85"/>
      <c r="H30" s="85" t="s">
        <v>109</v>
      </c>
      <c r="I30" s="85" t="s">
        <v>119</v>
      </c>
      <c r="J30" s="87"/>
    </row>
    <row r="31" spans="1:10">
      <c r="A31" s="84">
        <v>29</v>
      </c>
      <c r="B31" s="85" t="s">
        <v>185</v>
      </c>
      <c r="C31" s="85"/>
      <c r="D31" s="85"/>
      <c r="E31" s="86">
        <v>45675</v>
      </c>
      <c r="F31" s="86" t="s">
        <v>199</v>
      </c>
      <c r="G31" s="85"/>
      <c r="H31" s="85" t="s">
        <v>109</v>
      </c>
      <c r="I31" s="85" t="s">
        <v>119</v>
      </c>
      <c r="J31" s="87"/>
    </row>
    <row r="32" spans="1:10">
      <c r="A32" s="84">
        <v>30</v>
      </c>
      <c r="B32" s="85" t="s">
        <v>184</v>
      </c>
      <c r="C32" s="85"/>
      <c r="D32" s="85"/>
      <c r="E32" s="86">
        <v>45675</v>
      </c>
      <c r="F32" s="86" t="s">
        <v>199</v>
      </c>
      <c r="G32" s="85"/>
      <c r="H32" s="85" t="s">
        <v>110</v>
      </c>
      <c r="I32" s="85" t="s">
        <v>119</v>
      </c>
      <c r="J32" s="87"/>
    </row>
  </sheetData>
  <mergeCells count="1">
    <mergeCell ref="A1:J1"/>
  </mergeCells>
  <hyperlinks>
    <hyperlink ref="K1" location="'إحصائيات وأرقام'!A66" display="إحصائيات وأرقام" xr:uid="{594D5702-D58E-4E39-864F-9D5736BA44BE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BFA6DCF-F163-46C0-8CD9-4B939C7D7352}">
          <x14:formula1>
            <xm:f>معرفات!$B$2:$B$3</xm:f>
          </x14:formula1>
          <xm:sqref>H3:H32</xm:sqref>
        </x14:dataValidation>
        <x14:dataValidation type="list" allowBlank="1" showInputMessage="1" showErrorMessage="1" xr:uid="{0A0717A1-64AB-4446-B825-D9E0A9750455}">
          <x14:formula1>
            <xm:f>معرفات!$C$2:$C$11</xm:f>
          </x14:formula1>
          <xm:sqref>I3:I32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2395-EBAB-4855-AF7A-2E98AA21F1BA}">
  <dimension ref="A1:K32"/>
  <sheetViews>
    <sheetView rightToLeft="1" zoomScale="85" zoomScaleNormal="85" workbookViewId="0">
      <selection activeCell="B2" sqref="B2"/>
    </sheetView>
  </sheetViews>
  <sheetFormatPr defaultRowHeight="15"/>
  <cols>
    <col min="1" max="1" width="5.42578125" customWidth="1"/>
    <col min="2" max="3" width="9.42578125" customWidth="1"/>
    <col min="4" max="4" width="23.28515625" customWidth="1"/>
    <col min="5" max="6" width="17.140625" customWidth="1"/>
    <col min="7" max="7" width="37.85546875" customWidth="1"/>
    <col min="8" max="8" width="11.140625" customWidth="1"/>
    <col min="9" max="10" width="23.42578125" customWidth="1"/>
    <col min="11" max="11" width="15.5703125" bestFit="1" customWidth="1"/>
  </cols>
  <sheetData>
    <row r="1" spans="1:11" ht="30" customHeight="1">
      <c r="A1" s="90" t="s">
        <v>166</v>
      </c>
      <c r="B1" s="90"/>
      <c r="C1" s="90"/>
      <c r="D1" s="90"/>
      <c r="E1" s="90"/>
      <c r="F1" s="90"/>
      <c r="G1" s="90"/>
      <c r="H1" s="90"/>
      <c r="I1" s="90"/>
      <c r="J1" s="90"/>
      <c r="K1" s="26" t="s">
        <v>99</v>
      </c>
    </row>
    <row r="2" spans="1:11" ht="30" customHeight="1">
      <c r="A2" s="24" t="s">
        <v>107</v>
      </c>
      <c r="B2" s="21" t="s">
        <v>1</v>
      </c>
      <c r="C2" s="22" t="s">
        <v>167</v>
      </c>
      <c r="D2" s="22" t="s">
        <v>4</v>
      </c>
      <c r="E2" s="23" t="s">
        <v>168</v>
      </c>
      <c r="F2" s="23" t="s">
        <v>187</v>
      </c>
      <c r="G2" s="22" t="s">
        <v>23</v>
      </c>
      <c r="H2" s="22" t="s">
        <v>24</v>
      </c>
      <c r="I2" s="22" t="s">
        <v>25</v>
      </c>
      <c r="J2" s="25" t="s">
        <v>100</v>
      </c>
    </row>
    <row r="3" spans="1:11">
      <c r="A3" s="84">
        <v>1</v>
      </c>
      <c r="B3" s="85" t="s">
        <v>186</v>
      </c>
      <c r="C3" s="85"/>
      <c r="D3" s="85"/>
      <c r="E3" s="86">
        <v>45675</v>
      </c>
      <c r="F3" s="86" t="s">
        <v>199</v>
      </c>
      <c r="G3" s="85"/>
      <c r="H3" s="85" t="s">
        <v>109</v>
      </c>
      <c r="I3" s="82" t="s">
        <v>111</v>
      </c>
      <c r="J3" s="87"/>
    </row>
    <row r="4" spans="1:11">
      <c r="A4" s="84">
        <v>2</v>
      </c>
      <c r="B4" s="85" t="s">
        <v>185</v>
      </c>
      <c r="C4" s="85"/>
      <c r="D4" s="85"/>
      <c r="E4" s="86">
        <v>45675</v>
      </c>
      <c r="F4" s="86" t="s">
        <v>199</v>
      </c>
      <c r="G4" s="85"/>
      <c r="H4" s="85" t="s">
        <v>109</v>
      </c>
      <c r="I4" s="82" t="s">
        <v>111</v>
      </c>
      <c r="J4" s="87"/>
    </row>
    <row r="5" spans="1:11">
      <c r="A5" s="84">
        <v>3</v>
      </c>
      <c r="B5" s="85" t="s">
        <v>184</v>
      </c>
      <c r="C5" s="85"/>
      <c r="D5" s="85"/>
      <c r="E5" s="86">
        <v>45675</v>
      </c>
      <c r="F5" s="86" t="s">
        <v>199</v>
      </c>
      <c r="G5" s="85"/>
      <c r="H5" s="85" t="s">
        <v>110</v>
      </c>
      <c r="I5" s="82" t="s">
        <v>111</v>
      </c>
      <c r="J5" s="87"/>
    </row>
    <row r="6" spans="1:11">
      <c r="A6" s="84">
        <v>4</v>
      </c>
      <c r="B6" s="85" t="s">
        <v>186</v>
      </c>
      <c r="C6" s="85"/>
      <c r="D6" s="85"/>
      <c r="E6" s="86">
        <v>45675</v>
      </c>
      <c r="F6" s="86" t="s">
        <v>199</v>
      </c>
      <c r="G6" s="85"/>
      <c r="H6" s="85" t="s">
        <v>109</v>
      </c>
      <c r="I6" s="82" t="s">
        <v>120</v>
      </c>
      <c r="J6" s="87"/>
    </row>
    <row r="7" spans="1:11">
      <c r="A7" s="84">
        <v>5</v>
      </c>
      <c r="B7" s="85" t="s">
        <v>185</v>
      </c>
      <c r="C7" s="85"/>
      <c r="D7" s="85"/>
      <c r="E7" s="86">
        <v>45675</v>
      </c>
      <c r="F7" s="86" t="s">
        <v>199</v>
      </c>
      <c r="G7" s="85"/>
      <c r="H7" s="85" t="s">
        <v>109</v>
      </c>
      <c r="I7" s="82" t="s">
        <v>120</v>
      </c>
      <c r="J7" s="87"/>
    </row>
    <row r="8" spans="1:11">
      <c r="A8" s="84">
        <v>6</v>
      </c>
      <c r="B8" s="85" t="s">
        <v>184</v>
      </c>
      <c r="C8" s="85"/>
      <c r="D8" s="85"/>
      <c r="E8" s="86">
        <v>45675</v>
      </c>
      <c r="F8" s="86" t="s">
        <v>199</v>
      </c>
      <c r="G8" s="85"/>
      <c r="H8" s="85" t="s">
        <v>110</v>
      </c>
      <c r="I8" s="82" t="s">
        <v>120</v>
      </c>
      <c r="J8" s="87"/>
    </row>
    <row r="9" spans="1:11">
      <c r="A9" s="84">
        <v>7</v>
      </c>
      <c r="B9" s="85" t="s">
        <v>186</v>
      </c>
      <c r="C9" s="85"/>
      <c r="D9" s="85"/>
      <c r="E9" s="86">
        <v>45675</v>
      </c>
      <c r="F9" s="86" t="s">
        <v>199</v>
      </c>
      <c r="G9" s="85"/>
      <c r="H9" s="85" t="s">
        <v>109</v>
      </c>
      <c r="I9" s="82" t="s">
        <v>112</v>
      </c>
      <c r="J9" s="87"/>
    </row>
    <row r="10" spans="1:11">
      <c r="A10" s="84">
        <v>8</v>
      </c>
      <c r="B10" s="85" t="s">
        <v>185</v>
      </c>
      <c r="C10" s="85"/>
      <c r="D10" s="85"/>
      <c r="E10" s="86">
        <v>45675</v>
      </c>
      <c r="F10" s="86" t="s">
        <v>199</v>
      </c>
      <c r="G10" s="85"/>
      <c r="H10" s="85" t="s">
        <v>109</v>
      </c>
      <c r="I10" s="82" t="s">
        <v>112</v>
      </c>
      <c r="J10" s="87"/>
    </row>
    <row r="11" spans="1:11">
      <c r="A11" s="84">
        <v>9</v>
      </c>
      <c r="B11" s="85" t="s">
        <v>184</v>
      </c>
      <c r="C11" s="85"/>
      <c r="D11" s="85"/>
      <c r="E11" s="86">
        <v>45675</v>
      </c>
      <c r="F11" s="86" t="s">
        <v>199</v>
      </c>
      <c r="G11" s="85"/>
      <c r="H11" s="85" t="s">
        <v>110</v>
      </c>
      <c r="I11" s="82" t="s">
        <v>112</v>
      </c>
      <c r="J11" s="87"/>
    </row>
    <row r="12" spans="1:11">
      <c r="A12" s="84">
        <v>10</v>
      </c>
      <c r="B12" s="85" t="s">
        <v>186</v>
      </c>
      <c r="C12" s="85"/>
      <c r="D12" s="85"/>
      <c r="E12" s="86">
        <v>45675</v>
      </c>
      <c r="F12" s="86" t="s">
        <v>199</v>
      </c>
      <c r="G12" s="85"/>
      <c r="H12" s="85" t="s">
        <v>109</v>
      </c>
      <c r="I12" s="82" t="s">
        <v>113</v>
      </c>
      <c r="J12" s="87"/>
    </row>
    <row r="13" spans="1:11">
      <c r="A13" s="84">
        <v>11</v>
      </c>
      <c r="B13" s="85" t="s">
        <v>185</v>
      </c>
      <c r="C13" s="85"/>
      <c r="D13" s="85"/>
      <c r="E13" s="86">
        <v>45675</v>
      </c>
      <c r="F13" s="86" t="s">
        <v>199</v>
      </c>
      <c r="G13" s="85"/>
      <c r="H13" s="85" t="s">
        <v>109</v>
      </c>
      <c r="I13" s="82" t="s">
        <v>113</v>
      </c>
      <c r="J13" s="87"/>
    </row>
    <row r="14" spans="1:11">
      <c r="A14" s="84">
        <v>12</v>
      </c>
      <c r="B14" s="85" t="s">
        <v>184</v>
      </c>
      <c r="C14" s="85"/>
      <c r="D14" s="85"/>
      <c r="E14" s="86">
        <v>45675</v>
      </c>
      <c r="F14" s="86" t="s">
        <v>199</v>
      </c>
      <c r="G14" s="85"/>
      <c r="H14" s="85" t="s">
        <v>110</v>
      </c>
      <c r="I14" s="82" t="s">
        <v>113</v>
      </c>
      <c r="J14" s="87"/>
    </row>
    <row r="15" spans="1:11">
      <c r="A15" s="84">
        <v>13</v>
      </c>
      <c r="B15" s="85" t="s">
        <v>186</v>
      </c>
      <c r="C15" s="85"/>
      <c r="D15" s="85"/>
      <c r="E15" s="86">
        <v>45675</v>
      </c>
      <c r="F15" s="86" t="s">
        <v>199</v>
      </c>
      <c r="G15" s="85"/>
      <c r="H15" s="85" t="s">
        <v>109</v>
      </c>
      <c r="I15" s="85" t="s">
        <v>115</v>
      </c>
      <c r="J15" s="87"/>
    </row>
    <row r="16" spans="1:11">
      <c r="A16" s="84">
        <v>14</v>
      </c>
      <c r="B16" s="85" t="s">
        <v>185</v>
      </c>
      <c r="C16" s="85"/>
      <c r="D16" s="85"/>
      <c r="E16" s="86">
        <v>45675</v>
      </c>
      <c r="F16" s="86" t="s">
        <v>199</v>
      </c>
      <c r="G16" s="85"/>
      <c r="H16" s="85" t="s">
        <v>109</v>
      </c>
      <c r="I16" s="85" t="s">
        <v>115</v>
      </c>
      <c r="J16" s="87"/>
    </row>
    <row r="17" spans="1:10">
      <c r="A17" s="84">
        <v>15</v>
      </c>
      <c r="B17" s="85" t="s">
        <v>184</v>
      </c>
      <c r="C17" s="85"/>
      <c r="D17" s="85"/>
      <c r="E17" s="86">
        <v>45675</v>
      </c>
      <c r="F17" s="86" t="s">
        <v>199</v>
      </c>
      <c r="G17" s="85"/>
      <c r="H17" s="85" t="s">
        <v>110</v>
      </c>
      <c r="I17" s="85" t="s">
        <v>115</v>
      </c>
      <c r="J17" s="87"/>
    </row>
    <row r="18" spans="1:10">
      <c r="A18" s="84">
        <v>16</v>
      </c>
      <c r="B18" s="85" t="s">
        <v>186</v>
      </c>
      <c r="C18" s="85"/>
      <c r="D18" s="85"/>
      <c r="E18" s="86">
        <v>45675</v>
      </c>
      <c r="F18" s="86" t="s">
        <v>199</v>
      </c>
      <c r="G18" s="85"/>
      <c r="H18" s="85" t="s">
        <v>109</v>
      </c>
      <c r="I18" s="85" t="s">
        <v>114</v>
      </c>
      <c r="J18" s="87"/>
    </row>
    <row r="19" spans="1:10">
      <c r="A19" s="84">
        <v>17</v>
      </c>
      <c r="B19" s="85" t="s">
        <v>185</v>
      </c>
      <c r="C19" s="85"/>
      <c r="D19" s="85"/>
      <c r="E19" s="86">
        <v>45675</v>
      </c>
      <c r="F19" s="86" t="s">
        <v>199</v>
      </c>
      <c r="G19" s="85"/>
      <c r="H19" s="85" t="s">
        <v>109</v>
      </c>
      <c r="I19" s="85" t="s">
        <v>114</v>
      </c>
      <c r="J19" s="87"/>
    </row>
    <row r="20" spans="1:10">
      <c r="A20" s="84">
        <v>18</v>
      </c>
      <c r="B20" s="85" t="s">
        <v>184</v>
      </c>
      <c r="C20" s="85"/>
      <c r="D20" s="85"/>
      <c r="E20" s="86">
        <v>45675</v>
      </c>
      <c r="F20" s="86" t="s">
        <v>199</v>
      </c>
      <c r="G20" s="85"/>
      <c r="H20" s="85" t="s">
        <v>110</v>
      </c>
      <c r="I20" s="85" t="s">
        <v>114</v>
      </c>
      <c r="J20" s="87"/>
    </row>
    <row r="21" spans="1:10">
      <c r="A21" s="84">
        <v>19</v>
      </c>
      <c r="B21" s="85" t="s">
        <v>186</v>
      </c>
      <c r="C21" s="85"/>
      <c r="D21" s="85"/>
      <c r="E21" s="86">
        <v>45675</v>
      </c>
      <c r="F21" s="86" t="s">
        <v>199</v>
      </c>
      <c r="G21" s="85"/>
      <c r="H21" s="85" t="s">
        <v>109</v>
      </c>
      <c r="I21" s="85" t="s">
        <v>116</v>
      </c>
      <c r="J21" s="87"/>
    </row>
    <row r="22" spans="1:10">
      <c r="A22" s="84">
        <v>20</v>
      </c>
      <c r="B22" s="85" t="s">
        <v>185</v>
      </c>
      <c r="C22" s="85"/>
      <c r="D22" s="85"/>
      <c r="E22" s="86">
        <v>45675</v>
      </c>
      <c r="F22" s="86" t="s">
        <v>199</v>
      </c>
      <c r="G22" s="85"/>
      <c r="H22" s="85" t="s">
        <v>109</v>
      </c>
      <c r="I22" s="85" t="s">
        <v>116</v>
      </c>
      <c r="J22" s="87"/>
    </row>
    <row r="23" spans="1:10">
      <c r="A23" s="84">
        <v>21</v>
      </c>
      <c r="B23" s="85" t="s">
        <v>184</v>
      </c>
      <c r="C23" s="85"/>
      <c r="D23" s="85"/>
      <c r="E23" s="86">
        <v>45675</v>
      </c>
      <c r="F23" s="86" t="s">
        <v>199</v>
      </c>
      <c r="G23" s="85"/>
      <c r="H23" s="85" t="s">
        <v>110</v>
      </c>
      <c r="I23" s="85" t="s">
        <v>116</v>
      </c>
      <c r="J23" s="87"/>
    </row>
    <row r="24" spans="1:10">
      <c r="A24" s="84">
        <v>22</v>
      </c>
      <c r="B24" s="85" t="s">
        <v>186</v>
      </c>
      <c r="C24" s="85"/>
      <c r="D24" s="85"/>
      <c r="E24" s="86">
        <v>45675</v>
      </c>
      <c r="F24" s="86" t="s">
        <v>199</v>
      </c>
      <c r="G24" s="85"/>
      <c r="H24" s="85" t="s">
        <v>109</v>
      </c>
      <c r="I24" s="85" t="s">
        <v>117</v>
      </c>
      <c r="J24" s="87"/>
    </row>
    <row r="25" spans="1:10">
      <c r="A25" s="84">
        <v>23</v>
      </c>
      <c r="B25" s="85" t="s">
        <v>185</v>
      </c>
      <c r="C25" s="85"/>
      <c r="D25" s="85"/>
      <c r="E25" s="86">
        <v>45675</v>
      </c>
      <c r="F25" s="86" t="s">
        <v>199</v>
      </c>
      <c r="G25" s="85"/>
      <c r="H25" s="85" t="s">
        <v>109</v>
      </c>
      <c r="I25" s="85" t="s">
        <v>117</v>
      </c>
      <c r="J25" s="87"/>
    </row>
    <row r="26" spans="1:10">
      <c r="A26" s="84">
        <v>24</v>
      </c>
      <c r="B26" s="85" t="s">
        <v>184</v>
      </c>
      <c r="C26" s="85"/>
      <c r="D26" s="85"/>
      <c r="E26" s="86">
        <v>45675</v>
      </c>
      <c r="F26" s="86" t="s">
        <v>199</v>
      </c>
      <c r="G26" s="85"/>
      <c r="H26" s="85" t="s">
        <v>110</v>
      </c>
      <c r="I26" s="85" t="s">
        <v>117</v>
      </c>
      <c r="J26" s="87"/>
    </row>
    <row r="27" spans="1:10">
      <c r="A27" s="84">
        <v>25</v>
      </c>
      <c r="B27" s="85" t="s">
        <v>186</v>
      </c>
      <c r="C27" s="85"/>
      <c r="D27" s="85"/>
      <c r="E27" s="86">
        <v>45675</v>
      </c>
      <c r="F27" s="86" t="s">
        <v>199</v>
      </c>
      <c r="G27" s="85"/>
      <c r="H27" s="85" t="s">
        <v>109</v>
      </c>
      <c r="I27" s="85" t="s">
        <v>118</v>
      </c>
      <c r="J27" s="87"/>
    </row>
    <row r="28" spans="1:10">
      <c r="A28" s="84">
        <v>26</v>
      </c>
      <c r="B28" s="85" t="s">
        <v>185</v>
      </c>
      <c r="C28" s="85"/>
      <c r="D28" s="85"/>
      <c r="E28" s="86">
        <v>45675</v>
      </c>
      <c r="F28" s="86" t="s">
        <v>199</v>
      </c>
      <c r="G28" s="85"/>
      <c r="H28" s="85" t="s">
        <v>109</v>
      </c>
      <c r="I28" s="85" t="s">
        <v>118</v>
      </c>
      <c r="J28" s="87"/>
    </row>
    <row r="29" spans="1:10">
      <c r="A29" s="84">
        <v>27</v>
      </c>
      <c r="B29" s="85" t="s">
        <v>184</v>
      </c>
      <c r="C29" s="85"/>
      <c r="D29" s="85"/>
      <c r="E29" s="86">
        <v>45675</v>
      </c>
      <c r="F29" s="86" t="s">
        <v>199</v>
      </c>
      <c r="G29" s="85"/>
      <c r="H29" s="85" t="s">
        <v>110</v>
      </c>
      <c r="I29" s="85" t="s">
        <v>118</v>
      </c>
      <c r="J29" s="87"/>
    </row>
    <row r="30" spans="1:10">
      <c r="A30" s="84">
        <v>28</v>
      </c>
      <c r="B30" s="85" t="s">
        <v>186</v>
      </c>
      <c r="C30" s="85"/>
      <c r="D30" s="85"/>
      <c r="E30" s="86">
        <v>45675</v>
      </c>
      <c r="F30" s="86" t="s">
        <v>199</v>
      </c>
      <c r="G30" s="85"/>
      <c r="H30" s="85" t="s">
        <v>109</v>
      </c>
      <c r="I30" s="85" t="s">
        <v>119</v>
      </c>
      <c r="J30" s="87"/>
    </row>
    <row r="31" spans="1:10">
      <c r="A31" s="84">
        <v>29</v>
      </c>
      <c r="B31" s="85" t="s">
        <v>185</v>
      </c>
      <c r="C31" s="85"/>
      <c r="D31" s="85"/>
      <c r="E31" s="86">
        <v>45675</v>
      </c>
      <c r="F31" s="86" t="s">
        <v>199</v>
      </c>
      <c r="G31" s="85"/>
      <c r="H31" s="85" t="s">
        <v>109</v>
      </c>
      <c r="I31" s="85" t="s">
        <v>119</v>
      </c>
      <c r="J31" s="87"/>
    </row>
    <row r="32" spans="1:10">
      <c r="A32" s="84">
        <v>30</v>
      </c>
      <c r="B32" s="85" t="s">
        <v>184</v>
      </c>
      <c r="C32" s="85"/>
      <c r="D32" s="85"/>
      <c r="E32" s="86">
        <v>45675</v>
      </c>
      <c r="F32" s="86" t="s">
        <v>199</v>
      </c>
      <c r="G32" s="85"/>
      <c r="H32" s="85" t="s">
        <v>110</v>
      </c>
      <c r="I32" s="85" t="s">
        <v>119</v>
      </c>
      <c r="J32" s="87"/>
    </row>
  </sheetData>
  <mergeCells count="1">
    <mergeCell ref="A1:J1"/>
  </mergeCells>
  <hyperlinks>
    <hyperlink ref="K1" location="'إحصائيات وأرقام'!A82" display="إحصائيات وأرقام" xr:uid="{B05CB1B4-3B26-47E6-A152-3182D6B5EEA4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1194C2F-B44B-439D-A3A8-D99AB7C1D662}">
          <x14:formula1>
            <xm:f>معرفات!$B$2:$B$3</xm:f>
          </x14:formula1>
          <xm:sqref>H3:H32</xm:sqref>
        </x14:dataValidation>
        <x14:dataValidation type="list" allowBlank="1" showInputMessage="1" showErrorMessage="1" xr:uid="{31FC2EA2-A4F2-468C-9D78-EB367DA932E1}">
          <x14:formula1>
            <xm:f>معرفات!$C$2:$C$11</xm:f>
          </x14:formula1>
          <xm:sqref>I3:I32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8D3F7-6E59-4E8F-8616-C45EFF6D6D52}">
  <dimension ref="A1:K32"/>
  <sheetViews>
    <sheetView rightToLeft="1" zoomScale="85" zoomScaleNormal="85" workbookViewId="0">
      <selection activeCell="C3" sqref="C3:C32"/>
    </sheetView>
  </sheetViews>
  <sheetFormatPr defaultRowHeight="15"/>
  <cols>
    <col min="1" max="1" width="5.42578125" customWidth="1"/>
    <col min="2" max="3" width="9.42578125" customWidth="1"/>
    <col min="4" max="4" width="23.28515625" customWidth="1"/>
    <col min="5" max="6" width="17.140625" customWidth="1"/>
    <col min="7" max="7" width="37.85546875" customWidth="1"/>
    <col min="8" max="8" width="11.140625" customWidth="1"/>
    <col min="9" max="10" width="23.42578125" customWidth="1"/>
    <col min="11" max="11" width="15.5703125" bestFit="1" customWidth="1"/>
  </cols>
  <sheetData>
    <row r="1" spans="1:11" ht="30" customHeight="1">
      <c r="A1" s="90" t="s">
        <v>156</v>
      </c>
      <c r="B1" s="90"/>
      <c r="C1" s="90"/>
      <c r="D1" s="90"/>
      <c r="E1" s="90"/>
      <c r="F1" s="90"/>
      <c r="G1" s="90"/>
      <c r="H1" s="90"/>
      <c r="I1" s="90"/>
      <c r="J1" s="90"/>
      <c r="K1" s="26" t="s">
        <v>99</v>
      </c>
    </row>
    <row r="2" spans="1:11" ht="30" customHeight="1">
      <c r="A2" s="24" t="s">
        <v>0</v>
      </c>
      <c r="B2" s="21" t="s">
        <v>1</v>
      </c>
      <c r="C2" s="22" t="s">
        <v>2</v>
      </c>
      <c r="D2" s="22" t="s">
        <v>4</v>
      </c>
      <c r="E2" s="23" t="s">
        <v>102</v>
      </c>
      <c r="F2" s="23" t="s">
        <v>187</v>
      </c>
      <c r="G2" s="22" t="s">
        <v>98</v>
      </c>
      <c r="H2" s="22" t="s">
        <v>3</v>
      </c>
      <c r="I2" s="22" t="s">
        <v>25</v>
      </c>
      <c r="J2" s="25" t="s">
        <v>100</v>
      </c>
    </row>
    <row r="3" spans="1:11">
      <c r="A3" s="84">
        <v>1</v>
      </c>
      <c r="B3" s="85" t="s">
        <v>186</v>
      </c>
      <c r="C3" s="30" t="s">
        <v>104</v>
      </c>
      <c r="D3" s="85"/>
      <c r="E3" s="86">
        <v>45675</v>
      </c>
      <c r="F3" s="86" t="s">
        <v>189</v>
      </c>
      <c r="G3" s="85"/>
      <c r="H3" s="85" t="s">
        <v>109</v>
      </c>
      <c r="I3" s="82" t="s">
        <v>111</v>
      </c>
      <c r="J3" s="87"/>
    </row>
    <row r="4" spans="1:11">
      <c r="A4" s="84">
        <v>2</v>
      </c>
      <c r="B4" s="85" t="s">
        <v>185</v>
      </c>
      <c r="C4" s="30" t="s">
        <v>105</v>
      </c>
      <c r="D4" s="85"/>
      <c r="E4" s="86">
        <v>45675</v>
      </c>
      <c r="F4" s="86" t="s">
        <v>190</v>
      </c>
      <c r="G4" s="85"/>
      <c r="H4" s="85" t="s">
        <v>109</v>
      </c>
      <c r="I4" s="82" t="s">
        <v>111</v>
      </c>
      <c r="J4" s="87"/>
    </row>
    <row r="5" spans="1:11">
      <c r="A5" s="84">
        <v>3</v>
      </c>
      <c r="B5" s="85" t="s">
        <v>184</v>
      </c>
      <c r="C5" s="17" t="s">
        <v>106</v>
      </c>
      <c r="D5" s="85"/>
      <c r="E5" s="86">
        <v>45675</v>
      </c>
      <c r="F5" s="86" t="s">
        <v>191</v>
      </c>
      <c r="G5" s="85"/>
      <c r="H5" s="85" t="s">
        <v>110</v>
      </c>
      <c r="I5" s="82" t="s">
        <v>111</v>
      </c>
      <c r="J5" s="87"/>
    </row>
    <row r="6" spans="1:11">
      <c r="A6" s="84">
        <v>4</v>
      </c>
      <c r="B6" s="85" t="s">
        <v>186</v>
      </c>
      <c r="C6" s="30" t="s">
        <v>104</v>
      </c>
      <c r="D6" s="85"/>
      <c r="E6" s="86">
        <v>45675</v>
      </c>
      <c r="F6" s="86" t="s">
        <v>192</v>
      </c>
      <c r="G6" s="85"/>
      <c r="H6" s="85" t="s">
        <v>109</v>
      </c>
      <c r="I6" s="82" t="s">
        <v>120</v>
      </c>
      <c r="J6" s="87"/>
    </row>
    <row r="7" spans="1:11">
      <c r="A7" s="84">
        <v>5</v>
      </c>
      <c r="B7" s="85" t="s">
        <v>185</v>
      </c>
      <c r="C7" s="30" t="s">
        <v>105</v>
      </c>
      <c r="D7" s="85"/>
      <c r="E7" s="86">
        <v>45675</v>
      </c>
      <c r="F7" s="86" t="s">
        <v>193</v>
      </c>
      <c r="G7" s="85"/>
      <c r="H7" s="85" t="s">
        <v>109</v>
      </c>
      <c r="I7" s="82" t="s">
        <v>120</v>
      </c>
      <c r="J7" s="87"/>
    </row>
    <row r="8" spans="1:11">
      <c r="A8" s="84">
        <v>6</v>
      </c>
      <c r="B8" s="85" t="s">
        <v>184</v>
      </c>
      <c r="C8" s="17" t="s">
        <v>106</v>
      </c>
      <c r="D8" s="85"/>
      <c r="E8" s="86">
        <v>45675</v>
      </c>
      <c r="F8" s="86" t="s">
        <v>194</v>
      </c>
      <c r="G8" s="85"/>
      <c r="H8" s="85" t="s">
        <v>110</v>
      </c>
      <c r="I8" s="82" t="s">
        <v>120</v>
      </c>
      <c r="J8" s="87"/>
    </row>
    <row r="9" spans="1:11">
      <c r="A9" s="84">
        <v>7</v>
      </c>
      <c r="B9" s="85" t="s">
        <v>186</v>
      </c>
      <c r="C9" s="30" t="s">
        <v>104</v>
      </c>
      <c r="D9" s="85"/>
      <c r="E9" s="86">
        <v>45675</v>
      </c>
      <c r="F9" s="86" t="s">
        <v>195</v>
      </c>
      <c r="G9" s="85"/>
      <c r="H9" s="85" t="s">
        <v>109</v>
      </c>
      <c r="I9" s="82" t="s">
        <v>112</v>
      </c>
      <c r="J9" s="87"/>
    </row>
    <row r="10" spans="1:11">
      <c r="A10" s="84">
        <v>8</v>
      </c>
      <c r="B10" s="85" t="s">
        <v>185</v>
      </c>
      <c r="C10" s="30" t="s">
        <v>105</v>
      </c>
      <c r="D10" s="85"/>
      <c r="E10" s="86">
        <v>45675</v>
      </c>
      <c r="F10" s="86" t="s">
        <v>196</v>
      </c>
      <c r="G10" s="85"/>
      <c r="H10" s="85" t="s">
        <v>109</v>
      </c>
      <c r="I10" s="82" t="s">
        <v>112</v>
      </c>
      <c r="J10" s="87"/>
    </row>
    <row r="11" spans="1:11">
      <c r="A11" s="84">
        <v>9</v>
      </c>
      <c r="B11" s="85" t="s">
        <v>184</v>
      </c>
      <c r="C11" s="17" t="s">
        <v>106</v>
      </c>
      <c r="D11" s="85"/>
      <c r="E11" s="86">
        <v>45675</v>
      </c>
      <c r="F11" s="86" t="s">
        <v>197</v>
      </c>
      <c r="G11" s="85"/>
      <c r="H11" s="85" t="s">
        <v>110</v>
      </c>
      <c r="I11" s="82" t="s">
        <v>112</v>
      </c>
      <c r="J11" s="87"/>
    </row>
    <row r="12" spans="1:11">
      <c r="A12" s="84">
        <v>10</v>
      </c>
      <c r="B12" s="85" t="s">
        <v>186</v>
      </c>
      <c r="C12" s="30" t="s">
        <v>104</v>
      </c>
      <c r="D12" s="85"/>
      <c r="E12" s="86">
        <v>45675</v>
      </c>
      <c r="F12" s="86" t="s">
        <v>198</v>
      </c>
      <c r="G12" s="85"/>
      <c r="H12" s="85" t="s">
        <v>109</v>
      </c>
      <c r="I12" s="82" t="s">
        <v>113</v>
      </c>
      <c r="J12" s="87"/>
    </row>
    <row r="13" spans="1:11">
      <c r="A13" s="84">
        <v>11</v>
      </c>
      <c r="B13" s="85" t="s">
        <v>185</v>
      </c>
      <c r="C13" s="30" t="s">
        <v>105</v>
      </c>
      <c r="D13" s="85"/>
      <c r="E13" s="86">
        <v>45675</v>
      </c>
      <c r="F13" s="86" t="s">
        <v>199</v>
      </c>
      <c r="G13" s="85"/>
      <c r="H13" s="85" t="s">
        <v>109</v>
      </c>
      <c r="I13" s="82" t="s">
        <v>113</v>
      </c>
      <c r="J13" s="87"/>
    </row>
    <row r="14" spans="1:11">
      <c r="A14" s="84">
        <v>12</v>
      </c>
      <c r="B14" s="85" t="s">
        <v>184</v>
      </c>
      <c r="C14" s="17" t="s">
        <v>106</v>
      </c>
      <c r="D14" s="85"/>
      <c r="E14" s="86">
        <v>45675</v>
      </c>
      <c r="F14" s="86" t="s">
        <v>189</v>
      </c>
      <c r="G14" s="85"/>
      <c r="H14" s="85" t="s">
        <v>110</v>
      </c>
      <c r="I14" s="82" t="s">
        <v>113</v>
      </c>
      <c r="J14" s="87"/>
    </row>
    <row r="15" spans="1:11">
      <c r="A15" s="84">
        <v>13</v>
      </c>
      <c r="B15" s="85" t="s">
        <v>186</v>
      </c>
      <c r="C15" s="30" t="s">
        <v>104</v>
      </c>
      <c r="D15" s="85"/>
      <c r="E15" s="86">
        <v>45675</v>
      </c>
      <c r="F15" s="86" t="s">
        <v>190</v>
      </c>
      <c r="G15" s="85"/>
      <c r="H15" s="85" t="s">
        <v>109</v>
      </c>
      <c r="I15" s="85" t="s">
        <v>115</v>
      </c>
      <c r="J15" s="87"/>
    </row>
    <row r="16" spans="1:11">
      <c r="A16" s="84">
        <v>14</v>
      </c>
      <c r="B16" s="85" t="s">
        <v>185</v>
      </c>
      <c r="C16" s="30" t="s">
        <v>105</v>
      </c>
      <c r="D16" s="85"/>
      <c r="E16" s="86">
        <v>45675</v>
      </c>
      <c r="F16" s="86" t="s">
        <v>191</v>
      </c>
      <c r="G16" s="85"/>
      <c r="H16" s="85" t="s">
        <v>109</v>
      </c>
      <c r="I16" s="85" t="s">
        <v>115</v>
      </c>
      <c r="J16" s="87"/>
    </row>
    <row r="17" spans="1:10">
      <c r="A17" s="84">
        <v>15</v>
      </c>
      <c r="B17" s="85" t="s">
        <v>184</v>
      </c>
      <c r="C17" s="17" t="s">
        <v>106</v>
      </c>
      <c r="D17" s="85"/>
      <c r="E17" s="86">
        <v>45675</v>
      </c>
      <c r="F17" s="86" t="s">
        <v>192</v>
      </c>
      <c r="G17" s="85"/>
      <c r="H17" s="85" t="s">
        <v>110</v>
      </c>
      <c r="I17" s="85" t="s">
        <v>115</v>
      </c>
      <c r="J17" s="87"/>
    </row>
    <row r="18" spans="1:10">
      <c r="A18" s="84">
        <v>16</v>
      </c>
      <c r="B18" s="85" t="s">
        <v>186</v>
      </c>
      <c r="C18" s="30" t="s">
        <v>104</v>
      </c>
      <c r="D18" s="85"/>
      <c r="E18" s="86">
        <v>45675</v>
      </c>
      <c r="F18" s="86" t="s">
        <v>193</v>
      </c>
      <c r="G18" s="85"/>
      <c r="H18" s="85" t="s">
        <v>109</v>
      </c>
      <c r="I18" s="85" t="s">
        <v>114</v>
      </c>
      <c r="J18" s="87"/>
    </row>
    <row r="19" spans="1:10">
      <c r="A19" s="84">
        <v>17</v>
      </c>
      <c r="B19" s="85" t="s">
        <v>185</v>
      </c>
      <c r="C19" s="30" t="s">
        <v>105</v>
      </c>
      <c r="D19" s="85"/>
      <c r="E19" s="86">
        <v>45675</v>
      </c>
      <c r="F19" s="86" t="s">
        <v>194</v>
      </c>
      <c r="G19" s="85"/>
      <c r="H19" s="85" t="s">
        <v>109</v>
      </c>
      <c r="I19" s="85" t="s">
        <v>114</v>
      </c>
      <c r="J19" s="87"/>
    </row>
    <row r="20" spans="1:10">
      <c r="A20" s="84">
        <v>18</v>
      </c>
      <c r="B20" s="85" t="s">
        <v>184</v>
      </c>
      <c r="C20" s="17" t="s">
        <v>106</v>
      </c>
      <c r="D20" s="85"/>
      <c r="E20" s="86">
        <v>45675</v>
      </c>
      <c r="F20" s="86" t="s">
        <v>195</v>
      </c>
      <c r="G20" s="85"/>
      <c r="H20" s="85" t="s">
        <v>110</v>
      </c>
      <c r="I20" s="85" t="s">
        <v>114</v>
      </c>
      <c r="J20" s="87"/>
    </row>
    <row r="21" spans="1:10">
      <c r="A21" s="84">
        <v>19</v>
      </c>
      <c r="B21" s="85" t="s">
        <v>186</v>
      </c>
      <c r="C21" s="30" t="s">
        <v>104</v>
      </c>
      <c r="D21" s="85"/>
      <c r="E21" s="86">
        <v>45675</v>
      </c>
      <c r="F21" s="86" t="s">
        <v>196</v>
      </c>
      <c r="G21" s="85"/>
      <c r="H21" s="85" t="s">
        <v>109</v>
      </c>
      <c r="I21" s="85" t="s">
        <v>116</v>
      </c>
      <c r="J21" s="87"/>
    </row>
    <row r="22" spans="1:10">
      <c r="A22" s="84">
        <v>20</v>
      </c>
      <c r="B22" s="85" t="s">
        <v>185</v>
      </c>
      <c r="C22" s="30" t="s">
        <v>105</v>
      </c>
      <c r="D22" s="85"/>
      <c r="E22" s="86">
        <v>45675</v>
      </c>
      <c r="F22" s="86" t="s">
        <v>197</v>
      </c>
      <c r="G22" s="85"/>
      <c r="H22" s="85" t="s">
        <v>109</v>
      </c>
      <c r="I22" s="85" t="s">
        <v>116</v>
      </c>
      <c r="J22" s="87"/>
    </row>
    <row r="23" spans="1:10">
      <c r="A23" s="84">
        <v>21</v>
      </c>
      <c r="B23" s="85" t="s">
        <v>184</v>
      </c>
      <c r="C23" s="17" t="s">
        <v>106</v>
      </c>
      <c r="D23" s="85"/>
      <c r="E23" s="86">
        <v>45675</v>
      </c>
      <c r="F23" s="86" t="s">
        <v>198</v>
      </c>
      <c r="G23" s="85"/>
      <c r="H23" s="85" t="s">
        <v>110</v>
      </c>
      <c r="I23" s="85" t="s">
        <v>116</v>
      </c>
      <c r="J23" s="87"/>
    </row>
    <row r="24" spans="1:10">
      <c r="A24" s="84">
        <v>22</v>
      </c>
      <c r="B24" s="85" t="s">
        <v>186</v>
      </c>
      <c r="C24" s="30" t="s">
        <v>104</v>
      </c>
      <c r="D24" s="85"/>
      <c r="E24" s="86">
        <v>45675</v>
      </c>
      <c r="F24" s="86" t="s">
        <v>199</v>
      </c>
      <c r="G24" s="85"/>
      <c r="H24" s="85" t="s">
        <v>109</v>
      </c>
      <c r="I24" s="85" t="s">
        <v>117</v>
      </c>
      <c r="J24" s="87"/>
    </row>
    <row r="25" spans="1:10">
      <c r="A25" s="84">
        <v>23</v>
      </c>
      <c r="B25" s="85" t="s">
        <v>185</v>
      </c>
      <c r="C25" s="30" t="s">
        <v>105</v>
      </c>
      <c r="D25" s="85"/>
      <c r="E25" s="86">
        <v>45675</v>
      </c>
      <c r="F25" s="86" t="s">
        <v>189</v>
      </c>
      <c r="G25" s="85"/>
      <c r="H25" s="85" t="s">
        <v>109</v>
      </c>
      <c r="I25" s="85" t="s">
        <v>117</v>
      </c>
      <c r="J25" s="87"/>
    </row>
    <row r="26" spans="1:10">
      <c r="A26" s="84">
        <v>24</v>
      </c>
      <c r="B26" s="85" t="s">
        <v>184</v>
      </c>
      <c r="C26" s="17" t="s">
        <v>106</v>
      </c>
      <c r="D26" s="85"/>
      <c r="E26" s="86">
        <v>45675</v>
      </c>
      <c r="F26" s="86" t="s">
        <v>190</v>
      </c>
      <c r="G26" s="85"/>
      <c r="H26" s="85" t="s">
        <v>110</v>
      </c>
      <c r="I26" s="85" t="s">
        <v>117</v>
      </c>
      <c r="J26" s="87"/>
    </row>
    <row r="27" spans="1:10">
      <c r="A27" s="84">
        <v>25</v>
      </c>
      <c r="B27" s="85" t="s">
        <v>186</v>
      </c>
      <c r="C27" s="30" t="s">
        <v>104</v>
      </c>
      <c r="D27" s="85"/>
      <c r="E27" s="86">
        <v>45675</v>
      </c>
      <c r="F27" s="86" t="s">
        <v>191</v>
      </c>
      <c r="G27" s="85"/>
      <c r="H27" s="85" t="s">
        <v>109</v>
      </c>
      <c r="I27" s="85" t="s">
        <v>118</v>
      </c>
      <c r="J27" s="87"/>
    </row>
    <row r="28" spans="1:10">
      <c r="A28" s="84">
        <v>26</v>
      </c>
      <c r="B28" s="85" t="s">
        <v>185</v>
      </c>
      <c r="C28" s="30" t="s">
        <v>105</v>
      </c>
      <c r="D28" s="85"/>
      <c r="E28" s="86">
        <v>45675</v>
      </c>
      <c r="F28" s="86" t="s">
        <v>192</v>
      </c>
      <c r="G28" s="85"/>
      <c r="H28" s="85" t="s">
        <v>109</v>
      </c>
      <c r="I28" s="85" t="s">
        <v>118</v>
      </c>
      <c r="J28" s="87"/>
    </row>
    <row r="29" spans="1:10">
      <c r="A29" s="84">
        <v>27</v>
      </c>
      <c r="B29" s="85" t="s">
        <v>184</v>
      </c>
      <c r="C29" s="17" t="s">
        <v>106</v>
      </c>
      <c r="D29" s="85"/>
      <c r="E29" s="86">
        <v>45675</v>
      </c>
      <c r="F29" s="86" t="s">
        <v>193</v>
      </c>
      <c r="G29" s="85"/>
      <c r="H29" s="85" t="s">
        <v>110</v>
      </c>
      <c r="I29" s="85" t="s">
        <v>118</v>
      </c>
      <c r="J29" s="87"/>
    </row>
    <row r="30" spans="1:10">
      <c r="A30" s="84">
        <v>28</v>
      </c>
      <c r="B30" s="85" t="s">
        <v>186</v>
      </c>
      <c r="C30" s="30" t="s">
        <v>104</v>
      </c>
      <c r="D30" s="85"/>
      <c r="E30" s="86">
        <v>45675</v>
      </c>
      <c r="F30" s="86" t="s">
        <v>194</v>
      </c>
      <c r="G30" s="85"/>
      <c r="H30" s="85" t="s">
        <v>109</v>
      </c>
      <c r="I30" s="85" t="s">
        <v>119</v>
      </c>
      <c r="J30" s="87"/>
    </row>
    <row r="31" spans="1:10">
      <c r="A31" s="84">
        <v>29</v>
      </c>
      <c r="B31" s="85" t="s">
        <v>185</v>
      </c>
      <c r="C31" s="30" t="s">
        <v>105</v>
      </c>
      <c r="D31" s="85"/>
      <c r="E31" s="86">
        <v>45675</v>
      </c>
      <c r="F31" s="86" t="s">
        <v>195</v>
      </c>
      <c r="G31" s="85"/>
      <c r="H31" s="85" t="s">
        <v>109</v>
      </c>
      <c r="I31" s="85" t="s">
        <v>119</v>
      </c>
      <c r="J31" s="87"/>
    </row>
    <row r="32" spans="1:10">
      <c r="A32" s="84">
        <v>30</v>
      </c>
      <c r="B32" s="85" t="s">
        <v>184</v>
      </c>
      <c r="C32" s="17" t="s">
        <v>106</v>
      </c>
      <c r="D32" s="85"/>
      <c r="E32" s="86">
        <v>45675</v>
      </c>
      <c r="F32" s="86" t="s">
        <v>196</v>
      </c>
      <c r="G32" s="85"/>
      <c r="H32" s="85" t="s">
        <v>110</v>
      </c>
      <c r="I32" s="85" t="s">
        <v>119</v>
      </c>
      <c r="J32" s="87"/>
    </row>
  </sheetData>
  <mergeCells count="1">
    <mergeCell ref="A1:J1"/>
  </mergeCells>
  <hyperlinks>
    <hyperlink ref="K1" location="'إحصائيات وأرقام'!A98" display="إحصائيات وأرقام" xr:uid="{C76B1345-0393-4CD3-B400-C01F95402664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8AE85B5-EF0F-4194-B9AD-3B8559985161}">
          <x14:formula1>
            <xm:f>معرفات!$B$2:$B$3</xm:f>
          </x14:formula1>
          <xm:sqref>H3:H32</xm:sqref>
        </x14:dataValidation>
        <x14:dataValidation type="list" allowBlank="1" showInputMessage="1" showErrorMessage="1" xr:uid="{43545486-87A2-4D63-8EA3-EC08496B033B}">
          <x14:formula1>
            <xm:f>معرفات!$C$2:$C$11</xm:f>
          </x14:formula1>
          <xm:sqref>I3:I32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55EE-2CD2-40AF-8874-8D4EC0798207}">
  <dimension ref="A1:K32"/>
  <sheetViews>
    <sheetView rightToLeft="1" zoomScale="85" zoomScaleNormal="85" workbookViewId="0">
      <selection activeCell="B5" sqref="B5"/>
    </sheetView>
  </sheetViews>
  <sheetFormatPr defaultRowHeight="15"/>
  <cols>
    <col min="1" max="1" width="5.42578125" customWidth="1"/>
    <col min="2" max="3" width="9.42578125" customWidth="1"/>
    <col min="4" max="4" width="23.28515625" customWidth="1"/>
    <col min="5" max="6" width="17.140625" customWidth="1"/>
    <col min="7" max="7" width="37.85546875" customWidth="1"/>
    <col min="8" max="8" width="11.140625" customWidth="1"/>
    <col min="9" max="10" width="23.42578125" customWidth="1"/>
    <col min="11" max="11" width="15.5703125" bestFit="1" customWidth="1"/>
  </cols>
  <sheetData>
    <row r="1" spans="1:11" ht="30" customHeight="1">
      <c r="A1" s="90" t="s">
        <v>188</v>
      </c>
      <c r="B1" s="90"/>
      <c r="C1" s="90"/>
      <c r="D1" s="90"/>
      <c r="E1" s="90"/>
      <c r="F1" s="90"/>
      <c r="G1" s="90"/>
      <c r="H1" s="90"/>
      <c r="I1" s="90"/>
      <c r="J1" s="90"/>
      <c r="K1" s="26" t="s">
        <v>99</v>
      </c>
    </row>
    <row r="2" spans="1:11" ht="30" customHeight="1">
      <c r="A2" s="24" t="s">
        <v>0</v>
      </c>
      <c r="B2" s="21" t="s">
        <v>1</v>
      </c>
      <c r="C2" s="22" t="s">
        <v>27</v>
      </c>
      <c r="D2" s="22" t="s">
        <v>4</v>
      </c>
      <c r="E2" s="23" t="s">
        <v>102</v>
      </c>
      <c r="F2" s="23" t="s">
        <v>187</v>
      </c>
      <c r="G2" s="22" t="s">
        <v>98</v>
      </c>
      <c r="H2" s="22" t="s">
        <v>3</v>
      </c>
      <c r="I2" s="22" t="s">
        <v>25</v>
      </c>
      <c r="J2" s="25" t="s">
        <v>100</v>
      </c>
    </row>
    <row r="3" spans="1:11">
      <c r="A3" s="84">
        <v>1</v>
      </c>
      <c r="B3" s="85" t="s">
        <v>186</v>
      </c>
      <c r="C3" s="85"/>
      <c r="D3" s="85"/>
      <c r="E3" s="86">
        <v>45675</v>
      </c>
      <c r="F3" s="86" t="s">
        <v>189</v>
      </c>
      <c r="G3" s="85"/>
      <c r="H3" s="85" t="s">
        <v>109</v>
      </c>
      <c r="I3" s="82" t="s">
        <v>111</v>
      </c>
      <c r="J3" s="87"/>
    </row>
    <row r="4" spans="1:11">
      <c r="A4" s="84">
        <v>2</v>
      </c>
      <c r="B4" s="85" t="s">
        <v>185</v>
      </c>
      <c r="C4" s="85"/>
      <c r="D4" s="85"/>
      <c r="E4" s="86">
        <v>45675</v>
      </c>
      <c r="F4" s="86" t="s">
        <v>190</v>
      </c>
      <c r="G4" s="85"/>
      <c r="H4" s="85" t="s">
        <v>109</v>
      </c>
      <c r="I4" s="82" t="s">
        <v>111</v>
      </c>
      <c r="J4" s="87"/>
    </row>
    <row r="5" spans="1:11">
      <c r="A5" s="84">
        <v>3</v>
      </c>
      <c r="B5" s="85" t="s">
        <v>184</v>
      </c>
      <c r="C5" s="85"/>
      <c r="D5" s="85"/>
      <c r="E5" s="86">
        <v>45675</v>
      </c>
      <c r="F5" s="86" t="s">
        <v>191</v>
      </c>
      <c r="G5" s="85"/>
      <c r="H5" s="85" t="s">
        <v>110</v>
      </c>
      <c r="I5" s="82" t="s">
        <v>111</v>
      </c>
      <c r="J5" s="87"/>
    </row>
    <row r="6" spans="1:11">
      <c r="A6" s="84">
        <v>4</v>
      </c>
      <c r="B6" s="85" t="s">
        <v>186</v>
      </c>
      <c r="C6" s="85"/>
      <c r="D6" s="85"/>
      <c r="E6" s="86">
        <v>45675</v>
      </c>
      <c r="F6" s="86" t="s">
        <v>192</v>
      </c>
      <c r="G6" s="85"/>
      <c r="H6" s="85" t="s">
        <v>109</v>
      </c>
      <c r="I6" s="82" t="s">
        <v>120</v>
      </c>
      <c r="J6" s="87"/>
    </row>
    <row r="7" spans="1:11">
      <c r="A7" s="84">
        <v>5</v>
      </c>
      <c r="B7" s="85" t="s">
        <v>185</v>
      </c>
      <c r="C7" s="85"/>
      <c r="D7" s="85"/>
      <c r="E7" s="86">
        <v>45675</v>
      </c>
      <c r="F7" s="86" t="s">
        <v>193</v>
      </c>
      <c r="G7" s="85"/>
      <c r="H7" s="85" t="s">
        <v>109</v>
      </c>
      <c r="I7" s="82" t="s">
        <v>120</v>
      </c>
      <c r="J7" s="87"/>
    </row>
    <row r="8" spans="1:11">
      <c r="A8" s="84">
        <v>6</v>
      </c>
      <c r="B8" s="85" t="s">
        <v>184</v>
      </c>
      <c r="C8" s="85"/>
      <c r="D8" s="85"/>
      <c r="E8" s="86">
        <v>45675</v>
      </c>
      <c r="F8" s="86" t="s">
        <v>194</v>
      </c>
      <c r="G8" s="85"/>
      <c r="H8" s="85" t="s">
        <v>110</v>
      </c>
      <c r="I8" s="82" t="s">
        <v>120</v>
      </c>
      <c r="J8" s="87"/>
    </row>
    <row r="9" spans="1:11">
      <c r="A9" s="84">
        <v>7</v>
      </c>
      <c r="B9" s="85" t="s">
        <v>186</v>
      </c>
      <c r="C9" s="85"/>
      <c r="D9" s="85"/>
      <c r="E9" s="86">
        <v>45675</v>
      </c>
      <c r="F9" s="86" t="s">
        <v>195</v>
      </c>
      <c r="G9" s="85"/>
      <c r="H9" s="85" t="s">
        <v>109</v>
      </c>
      <c r="I9" s="82" t="s">
        <v>112</v>
      </c>
      <c r="J9" s="87"/>
    </row>
    <row r="10" spans="1:11">
      <c r="A10" s="84">
        <v>8</v>
      </c>
      <c r="B10" s="85" t="s">
        <v>185</v>
      </c>
      <c r="C10" s="85"/>
      <c r="D10" s="85"/>
      <c r="E10" s="86">
        <v>45675</v>
      </c>
      <c r="F10" s="86" t="s">
        <v>196</v>
      </c>
      <c r="G10" s="85"/>
      <c r="H10" s="85" t="s">
        <v>109</v>
      </c>
      <c r="I10" s="82" t="s">
        <v>112</v>
      </c>
      <c r="J10" s="87"/>
    </row>
    <row r="11" spans="1:11">
      <c r="A11" s="84">
        <v>9</v>
      </c>
      <c r="B11" s="85" t="s">
        <v>184</v>
      </c>
      <c r="C11" s="85"/>
      <c r="D11" s="85"/>
      <c r="E11" s="86">
        <v>45675</v>
      </c>
      <c r="F11" s="86" t="s">
        <v>197</v>
      </c>
      <c r="G11" s="85"/>
      <c r="H11" s="85" t="s">
        <v>110</v>
      </c>
      <c r="I11" s="82" t="s">
        <v>112</v>
      </c>
      <c r="J11" s="87"/>
    </row>
    <row r="12" spans="1:11">
      <c r="A12" s="84">
        <v>10</v>
      </c>
      <c r="B12" s="85" t="s">
        <v>186</v>
      </c>
      <c r="C12" s="85"/>
      <c r="D12" s="85"/>
      <c r="E12" s="86">
        <v>45675</v>
      </c>
      <c r="F12" s="86" t="s">
        <v>198</v>
      </c>
      <c r="G12" s="85"/>
      <c r="H12" s="85" t="s">
        <v>109</v>
      </c>
      <c r="I12" s="82" t="s">
        <v>113</v>
      </c>
      <c r="J12" s="87"/>
    </row>
    <row r="13" spans="1:11">
      <c r="A13" s="84">
        <v>11</v>
      </c>
      <c r="B13" s="85" t="s">
        <v>185</v>
      </c>
      <c r="C13" s="85"/>
      <c r="D13" s="85"/>
      <c r="E13" s="86">
        <v>45675</v>
      </c>
      <c r="F13" s="86" t="s">
        <v>199</v>
      </c>
      <c r="G13" s="85"/>
      <c r="H13" s="85" t="s">
        <v>109</v>
      </c>
      <c r="I13" s="82" t="s">
        <v>113</v>
      </c>
      <c r="J13" s="87"/>
    </row>
    <row r="14" spans="1:11">
      <c r="A14" s="84">
        <v>12</v>
      </c>
      <c r="B14" s="85" t="s">
        <v>184</v>
      </c>
      <c r="C14" s="85"/>
      <c r="D14" s="85"/>
      <c r="E14" s="86">
        <v>45675</v>
      </c>
      <c r="F14" s="86" t="s">
        <v>189</v>
      </c>
      <c r="G14" s="85"/>
      <c r="H14" s="85" t="s">
        <v>110</v>
      </c>
      <c r="I14" s="82" t="s">
        <v>113</v>
      </c>
      <c r="J14" s="87"/>
    </row>
    <row r="15" spans="1:11">
      <c r="A15" s="84">
        <v>13</v>
      </c>
      <c r="B15" s="85" t="s">
        <v>186</v>
      </c>
      <c r="C15" s="85"/>
      <c r="D15" s="85"/>
      <c r="E15" s="86">
        <v>45675</v>
      </c>
      <c r="F15" s="86" t="s">
        <v>190</v>
      </c>
      <c r="G15" s="85"/>
      <c r="H15" s="85" t="s">
        <v>109</v>
      </c>
      <c r="I15" s="85" t="s">
        <v>115</v>
      </c>
      <c r="J15" s="87"/>
    </row>
    <row r="16" spans="1:11">
      <c r="A16" s="84">
        <v>14</v>
      </c>
      <c r="B16" s="85" t="s">
        <v>185</v>
      </c>
      <c r="C16" s="85"/>
      <c r="D16" s="85"/>
      <c r="E16" s="86">
        <v>45675</v>
      </c>
      <c r="F16" s="86" t="s">
        <v>191</v>
      </c>
      <c r="G16" s="85"/>
      <c r="H16" s="85" t="s">
        <v>109</v>
      </c>
      <c r="I16" s="85" t="s">
        <v>115</v>
      </c>
      <c r="J16" s="87"/>
    </row>
    <row r="17" spans="1:10">
      <c r="A17" s="84">
        <v>15</v>
      </c>
      <c r="B17" s="85" t="s">
        <v>184</v>
      </c>
      <c r="C17" s="85"/>
      <c r="D17" s="85"/>
      <c r="E17" s="86">
        <v>45675</v>
      </c>
      <c r="F17" s="86" t="s">
        <v>192</v>
      </c>
      <c r="G17" s="85"/>
      <c r="H17" s="85" t="s">
        <v>110</v>
      </c>
      <c r="I17" s="85" t="s">
        <v>115</v>
      </c>
      <c r="J17" s="87"/>
    </row>
    <row r="18" spans="1:10">
      <c r="A18" s="84">
        <v>16</v>
      </c>
      <c r="B18" s="85" t="s">
        <v>186</v>
      </c>
      <c r="C18" s="85"/>
      <c r="D18" s="85"/>
      <c r="E18" s="86">
        <v>45675</v>
      </c>
      <c r="F18" s="86" t="s">
        <v>193</v>
      </c>
      <c r="G18" s="85"/>
      <c r="H18" s="85" t="s">
        <v>109</v>
      </c>
      <c r="I18" s="85" t="s">
        <v>114</v>
      </c>
      <c r="J18" s="87"/>
    </row>
    <row r="19" spans="1:10">
      <c r="A19" s="84">
        <v>17</v>
      </c>
      <c r="B19" s="85" t="s">
        <v>185</v>
      </c>
      <c r="C19" s="85"/>
      <c r="D19" s="85"/>
      <c r="E19" s="86">
        <v>45675</v>
      </c>
      <c r="F19" s="86" t="s">
        <v>194</v>
      </c>
      <c r="G19" s="85"/>
      <c r="H19" s="85" t="s">
        <v>109</v>
      </c>
      <c r="I19" s="85" t="s">
        <v>114</v>
      </c>
      <c r="J19" s="87"/>
    </row>
    <row r="20" spans="1:10">
      <c r="A20" s="84">
        <v>18</v>
      </c>
      <c r="B20" s="85" t="s">
        <v>184</v>
      </c>
      <c r="C20" s="85"/>
      <c r="D20" s="85"/>
      <c r="E20" s="86">
        <v>45675</v>
      </c>
      <c r="F20" s="86" t="s">
        <v>195</v>
      </c>
      <c r="G20" s="85"/>
      <c r="H20" s="85" t="s">
        <v>110</v>
      </c>
      <c r="I20" s="85" t="s">
        <v>114</v>
      </c>
      <c r="J20" s="87"/>
    </row>
    <row r="21" spans="1:10">
      <c r="A21" s="84">
        <v>19</v>
      </c>
      <c r="B21" s="85" t="s">
        <v>186</v>
      </c>
      <c r="C21" s="85"/>
      <c r="D21" s="85"/>
      <c r="E21" s="86">
        <v>45675</v>
      </c>
      <c r="F21" s="86" t="s">
        <v>196</v>
      </c>
      <c r="G21" s="85"/>
      <c r="H21" s="85" t="s">
        <v>109</v>
      </c>
      <c r="I21" s="85" t="s">
        <v>116</v>
      </c>
      <c r="J21" s="87"/>
    </row>
    <row r="22" spans="1:10">
      <c r="A22" s="84">
        <v>20</v>
      </c>
      <c r="B22" s="85" t="s">
        <v>185</v>
      </c>
      <c r="C22" s="85"/>
      <c r="D22" s="85"/>
      <c r="E22" s="86">
        <v>45675</v>
      </c>
      <c r="F22" s="86" t="s">
        <v>197</v>
      </c>
      <c r="G22" s="85"/>
      <c r="H22" s="85" t="s">
        <v>109</v>
      </c>
      <c r="I22" s="85" t="s">
        <v>116</v>
      </c>
      <c r="J22" s="87"/>
    </row>
    <row r="23" spans="1:10">
      <c r="A23" s="84">
        <v>21</v>
      </c>
      <c r="B23" s="85" t="s">
        <v>184</v>
      </c>
      <c r="C23" s="85"/>
      <c r="D23" s="85"/>
      <c r="E23" s="86">
        <v>45675</v>
      </c>
      <c r="F23" s="86" t="s">
        <v>198</v>
      </c>
      <c r="G23" s="85"/>
      <c r="H23" s="85" t="s">
        <v>110</v>
      </c>
      <c r="I23" s="85" t="s">
        <v>116</v>
      </c>
      <c r="J23" s="87"/>
    </row>
    <row r="24" spans="1:10">
      <c r="A24" s="84">
        <v>22</v>
      </c>
      <c r="B24" s="85" t="s">
        <v>186</v>
      </c>
      <c r="C24" s="85"/>
      <c r="D24" s="85"/>
      <c r="E24" s="86">
        <v>45675</v>
      </c>
      <c r="F24" s="86" t="s">
        <v>199</v>
      </c>
      <c r="G24" s="85"/>
      <c r="H24" s="85" t="s">
        <v>109</v>
      </c>
      <c r="I24" s="85" t="s">
        <v>117</v>
      </c>
      <c r="J24" s="87"/>
    </row>
    <row r="25" spans="1:10">
      <c r="A25" s="84">
        <v>23</v>
      </c>
      <c r="B25" s="85" t="s">
        <v>185</v>
      </c>
      <c r="C25" s="85"/>
      <c r="D25" s="85"/>
      <c r="E25" s="86">
        <v>45675</v>
      </c>
      <c r="F25" s="86" t="s">
        <v>189</v>
      </c>
      <c r="G25" s="85"/>
      <c r="H25" s="85" t="s">
        <v>109</v>
      </c>
      <c r="I25" s="85" t="s">
        <v>117</v>
      </c>
      <c r="J25" s="87"/>
    </row>
    <row r="26" spans="1:10">
      <c r="A26" s="84">
        <v>24</v>
      </c>
      <c r="B26" s="85" t="s">
        <v>184</v>
      </c>
      <c r="C26" s="85"/>
      <c r="D26" s="85"/>
      <c r="E26" s="86">
        <v>45675</v>
      </c>
      <c r="F26" s="86" t="s">
        <v>190</v>
      </c>
      <c r="G26" s="85"/>
      <c r="H26" s="85" t="s">
        <v>110</v>
      </c>
      <c r="I26" s="85" t="s">
        <v>117</v>
      </c>
      <c r="J26" s="87"/>
    </row>
    <row r="27" spans="1:10">
      <c r="A27" s="84">
        <v>25</v>
      </c>
      <c r="B27" s="85" t="s">
        <v>186</v>
      </c>
      <c r="C27" s="85"/>
      <c r="D27" s="85"/>
      <c r="E27" s="86">
        <v>45675</v>
      </c>
      <c r="F27" s="86" t="s">
        <v>191</v>
      </c>
      <c r="G27" s="85"/>
      <c r="H27" s="85" t="s">
        <v>109</v>
      </c>
      <c r="I27" s="85" t="s">
        <v>118</v>
      </c>
      <c r="J27" s="87"/>
    </row>
    <row r="28" spans="1:10">
      <c r="A28" s="84">
        <v>26</v>
      </c>
      <c r="B28" s="85" t="s">
        <v>185</v>
      </c>
      <c r="C28" s="85"/>
      <c r="D28" s="85"/>
      <c r="E28" s="86">
        <v>45675</v>
      </c>
      <c r="F28" s="86" t="s">
        <v>192</v>
      </c>
      <c r="G28" s="85"/>
      <c r="H28" s="85" t="s">
        <v>109</v>
      </c>
      <c r="I28" s="85" t="s">
        <v>118</v>
      </c>
      <c r="J28" s="87"/>
    </row>
    <row r="29" spans="1:10">
      <c r="A29" s="84">
        <v>27</v>
      </c>
      <c r="B29" s="85" t="s">
        <v>184</v>
      </c>
      <c r="C29" s="85"/>
      <c r="D29" s="85"/>
      <c r="E29" s="86">
        <v>45675</v>
      </c>
      <c r="F29" s="86" t="s">
        <v>193</v>
      </c>
      <c r="G29" s="85"/>
      <c r="H29" s="85" t="s">
        <v>110</v>
      </c>
      <c r="I29" s="85" t="s">
        <v>118</v>
      </c>
      <c r="J29" s="87"/>
    </row>
    <row r="30" spans="1:10">
      <c r="A30" s="84">
        <v>28</v>
      </c>
      <c r="B30" s="85" t="s">
        <v>186</v>
      </c>
      <c r="C30" s="85"/>
      <c r="D30" s="85"/>
      <c r="E30" s="86">
        <v>45675</v>
      </c>
      <c r="F30" s="86" t="s">
        <v>194</v>
      </c>
      <c r="G30" s="85"/>
      <c r="H30" s="85" t="s">
        <v>109</v>
      </c>
      <c r="I30" s="85" t="s">
        <v>119</v>
      </c>
      <c r="J30" s="87"/>
    </row>
    <row r="31" spans="1:10">
      <c r="A31" s="84">
        <v>29</v>
      </c>
      <c r="B31" s="85" t="s">
        <v>185</v>
      </c>
      <c r="C31" s="85"/>
      <c r="D31" s="85"/>
      <c r="E31" s="86">
        <v>45675</v>
      </c>
      <c r="F31" s="86" t="s">
        <v>195</v>
      </c>
      <c r="G31" s="85"/>
      <c r="H31" s="85" t="s">
        <v>109</v>
      </c>
      <c r="I31" s="85" t="s">
        <v>119</v>
      </c>
      <c r="J31" s="87"/>
    </row>
    <row r="32" spans="1:10">
      <c r="A32" s="84">
        <v>30</v>
      </c>
      <c r="B32" s="85" t="s">
        <v>184</v>
      </c>
      <c r="C32" s="85"/>
      <c r="D32" s="85"/>
      <c r="E32" s="86">
        <v>45675</v>
      </c>
      <c r="F32" s="86" t="s">
        <v>196</v>
      </c>
      <c r="G32" s="85"/>
      <c r="H32" s="85" t="s">
        <v>110</v>
      </c>
      <c r="I32" s="85" t="s">
        <v>119</v>
      </c>
      <c r="J32" s="87"/>
    </row>
  </sheetData>
  <mergeCells count="1">
    <mergeCell ref="A1:J1"/>
  </mergeCells>
  <hyperlinks>
    <hyperlink ref="K1" location="'إحصائيات وأرقام'!A98" display="إحصائيات وأرقام" xr:uid="{A857D749-25B3-4287-A627-C900685F8147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C7150C-8B9B-4D24-BD91-5AADD4E6DAAF}">
          <x14:formula1>
            <xm:f>معرفات!$C$2:$C$11</xm:f>
          </x14:formula1>
          <xm:sqref>I3:I32</xm:sqref>
        </x14:dataValidation>
        <x14:dataValidation type="list" allowBlank="1" showInputMessage="1" showErrorMessage="1" xr:uid="{F2A7E566-F652-4B1A-BB47-C160A45541EC}">
          <x14:formula1>
            <xm:f>معرفات!$B$2:$B$3</xm:f>
          </x14:formula1>
          <xm:sqref>H3:H32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2 X J W t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E 9 l y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Z c l a K I p H u A 4 A A A A R A A A A E w A c A E Z v c m 1 1 b G F z L 1 N l Y 3 R p b 2 4 x L m 0 g o h g A K K A U A A A A A A A A A A A A A A A A A A A A A A A A A A A A K 0 5 N L s n M z 1 M I h t C G 1 g B Q S w E C L Q A U A A I A C A B P Z c l a 2 8 g i C K U A A A D 3 A A A A E g A A A A A A A A A A A A A A A A A A A A A A Q 2 9 u Z m l n L 1 B h Y 2 t h Z 2 U u e G 1 s U E s B A i 0 A F A A C A A g A T 2 X J W g / K 6 a u k A A A A 6 Q A A A B M A A A A A A A A A A A A A A A A A 8 Q A A A F t D b 2 5 0 Z W 5 0 X 1 R 5 c G V z X S 5 4 b W x Q S w E C L Q A U A A I A C A B P Z c l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D + I K D 0 O q J U O e 9 E v J 3 t X Y Z Q A A A A A C A A A A A A A D Z g A A w A A A A B A A A A A G W Q l E w E y D e K 9 Q 6 n F t h G / 6 A A A A A A S A A A C g A A A A E A A A A G 1 J L s B B K X q J X N B T P R 0 d O o p Q A A A A T p g 3 Q G d X f K l W d O O h Q e G R 4 J 2 k Y 6 g r y I 7 k j d o + P V R I R d K Q 0 Z M s n t X v S b j S i x I s i c s 8 w e 4 k 4 7 u Q x E N A 2 N v r A h 3 m 2 4 z L E x Z F j v d r g H c A W A 7 P 3 5 E U A A A A L u o d s P A N s f T m B l q E 3 l Q Y f Y O M z + I = < / D a t a M a s h u p > 
</file>

<file path=customXml/itemProps1.xml><?xml version="1.0" encoding="utf-8"?>
<ds:datastoreItem xmlns:ds="http://schemas.openxmlformats.org/officeDocument/2006/customXml" ds:itemID="{ED29E253-23EE-4FFA-890C-EFBA5F5860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9</vt:i4>
      </vt:variant>
    </vt:vector>
  </HeadingPairs>
  <TitlesOfParts>
    <vt:vector size="9" baseType="lpstr">
      <vt:lpstr>معرفات</vt:lpstr>
      <vt:lpstr>تقارير تدقيق وفحص المواقع</vt:lpstr>
      <vt:lpstr>توصيات تقييم المخاطر</vt:lpstr>
      <vt:lpstr>توصيات التدقيق على المقاولين</vt:lpstr>
      <vt:lpstr>توصيات الحوادث</vt:lpstr>
      <vt:lpstr>توصيات الفرضيات</vt:lpstr>
      <vt:lpstr>فحص أنظمة السلامة والإطفاء</vt:lpstr>
      <vt:lpstr>ملاحظات التفتيش</vt:lpstr>
      <vt:lpstr>تدقيق متطلبات SCIS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Yazeed S. Alharbi</dc:creator>
  <cp:lastModifiedBy>Yazeed S. Alharbi</cp:lastModifiedBy>
  <dcterms:created xsi:type="dcterms:W3CDTF">2015-06-05T18:17:20Z</dcterms:created>
  <dcterms:modified xsi:type="dcterms:W3CDTF">2025-06-23T20:56:15Z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loreClassification">
    <vt:lpwstr>{"NWC production server (d8dd937d2b36831ffb7149d619dff468fe3e06f5)":{"ClassificationDisplayName":"Confidential / مقيد","ClassificationMode":"ClassificationMode_UserDriven","LabelId":"10008","Version":"1"}}</vt:lpwstr>
  </property>
  <property fmtid="{D5CDD505-2E9C-101B-9397-08002B2CF9AE}" pid="3" name="SecloreClassificationDisplayName_d8dd937d2b36831ffb7149d619dff468fe3e06f5">
    <vt:lpwstr>Confidential / مقيد</vt:lpwstr>
  </property>
  <property fmtid="{D5CDD505-2E9C-101B-9397-08002B2CF9AE}" pid="4" name="SecloreClassificationHeaderTextValue">
    <vt:lpwstr>Confidential / مقيد</vt:lpwstr>
  </property>
  <property fmtid="{D5CDD505-2E9C-101B-9397-08002B2CF9AE}" pid="5" name="SecloreClassificationHeaderColorHex">
    <vt:lpwstr>#ffd966</vt:lpwstr>
  </property>
  <property fmtid="{D5CDD505-2E9C-101B-9397-08002B2CF9AE}" pid="6" name="SecloreClassificationHeaderFontSize">
    <vt:lpwstr>12</vt:lpwstr>
  </property>
  <property fmtid="{D5CDD505-2E9C-101B-9397-08002B2CF9AE}" pid="7" name="SecloreClassificationHeaderAlignment">
    <vt:lpwstr>Center</vt:lpwstr>
  </property>
</Properties>
</file>