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0020_vm_disk\vm_shared_folder\git_sync_master\UAT-S-SB2018\SamGu\"/>
    </mc:Choice>
  </mc:AlternateContent>
  <bookViews>
    <workbookView xWindow="0" yWindow="0" windowWidth="16380" windowHeight="8190" tabRatio="678" activeTab="3"/>
  </bookViews>
  <sheets>
    <sheet name="Mean Test (T)" sheetId="1" r:id="rId1"/>
    <sheet name="Normality Test (Shapiro-Wilk)" sheetId="4" r:id="rId2"/>
    <sheet name="Variance Test (F)" sheetId="5" r:id="rId3"/>
    <sheet name="Proportion Test (Chi Squared)" sheetId="2" r:id="rId4"/>
    <sheet name="A Dengue Example" sheetId="3" r:id="rId5"/>
  </sheets>
  <definedNames>
    <definedName name="_xlchart.v1.0" hidden="1">'Mean Test (T)'!$C$17</definedName>
    <definedName name="_xlchart.v1.1" hidden="1">('Mean Test (T)'!$C$21,'Mean Test (T)'!$L$21,'Mean Test (T)'!$N$21)</definedName>
    <definedName name="_xlchart.v1.2" hidden="1">('Mean Test (T)'!$C$25,'Mean Test (T)'!$L$25,'Mean Test (T)'!$N$25)</definedName>
    <definedName name="solver_eng" localSheetId="2" hidden="1">1</definedName>
    <definedName name="solver_neg" localSheetId="2" hidden="1">1</definedName>
    <definedName name="solver_num" localSheetId="2" hidden="1">0</definedName>
    <definedName name="solver_opt" localSheetId="2" hidden="1">'Variance Test (F)'!$C$18</definedName>
    <definedName name="solver_typ" localSheetId="2" hidden="1">1</definedName>
    <definedName name="solver_val" localSheetId="2" hidden="1">0</definedName>
    <definedName name="solver_ver" localSheetId="2" hidden="1">3</definedName>
  </definedName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L63" i="1" l="1"/>
  <c r="K63" i="1"/>
  <c r="I63" i="1"/>
  <c r="H63" i="1"/>
  <c r="G63" i="1"/>
  <c r="F63" i="1"/>
  <c r="E63" i="1"/>
  <c r="D63" i="1"/>
  <c r="C63" i="1"/>
  <c r="B63" i="1"/>
  <c r="D9" i="2"/>
  <c r="C9" i="2"/>
  <c r="G19" i="5" l="1"/>
  <c r="C35" i="5" s="1"/>
  <c r="I19" i="5"/>
  <c r="D35" i="5" s="1"/>
  <c r="P19" i="5"/>
  <c r="P27" i="5" s="1"/>
  <c r="D31" i="5"/>
  <c r="C31" i="5"/>
  <c r="R19" i="5"/>
  <c r="R27" i="5" s="1"/>
  <c r="P29" i="5" l="1"/>
  <c r="P21" i="5"/>
  <c r="P24" i="5"/>
  <c r="P25" i="5"/>
  <c r="P20" i="5"/>
  <c r="P28" i="5"/>
  <c r="P22" i="5"/>
  <c r="P26" i="5"/>
  <c r="P23" i="5"/>
  <c r="R21" i="5"/>
  <c r="R26" i="5"/>
  <c r="R29" i="5"/>
  <c r="R23" i="5"/>
  <c r="R25" i="5"/>
  <c r="R28" i="5"/>
  <c r="R22" i="5"/>
  <c r="R20" i="5"/>
  <c r="R24" i="5"/>
  <c r="P52" i="4"/>
  <c r="P51" i="4"/>
  <c r="P50" i="4"/>
  <c r="P49" i="4"/>
  <c r="P48" i="4"/>
  <c r="P47" i="4"/>
  <c r="P46" i="4"/>
  <c r="P45" i="4"/>
  <c r="P44" i="4"/>
  <c r="P43" i="4"/>
  <c r="G42" i="4"/>
  <c r="I42" i="4" s="1"/>
  <c r="G19" i="4"/>
  <c r="I19" i="4" s="1"/>
  <c r="K47" i="4"/>
  <c r="L47" i="4" s="1"/>
  <c r="K46" i="4"/>
  <c r="L46" i="4" s="1"/>
  <c r="K45" i="4"/>
  <c r="L45" i="4" s="1"/>
  <c r="K44" i="4"/>
  <c r="L44" i="4" s="1"/>
  <c r="K43" i="4"/>
  <c r="L43" i="4" s="1"/>
  <c r="P42" i="4"/>
  <c r="L29" i="4"/>
  <c r="L26" i="4"/>
  <c r="L24" i="4"/>
  <c r="L23" i="4"/>
  <c r="L22" i="4"/>
  <c r="L21" i="4"/>
  <c r="L20" i="4"/>
  <c r="K24" i="4"/>
  <c r="K23" i="4"/>
  <c r="K22" i="4"/>
  <c r="K21" i="4"/>
  <c r="K20" i="4"/>
  <c r="P30" i="4"/>
  <c r="P29" i="4"/>
  <c r="P28" i="4"/>
  <c r="P27" i="4"/>
  <c r="P26" i="4"/>
  <c r="P25" i="4"/>
  <c r="P24" i="4"/>
  <c r="P23" i="4"/>
  <c r="P22" i="4"/>
  <c r="P21" i="4"/>
  <c r="P20" i="4"/>
  <c r="P19" i="4"/>
  <c r="F95" i="3"/>
  <c r="B95" i="3"/>
  <c r="B90" i="3"/>
  <c r="B67" i="3"/>
  <c r="B70" i="3" s="1"/>
  <c r="H95" i="3" s="1"/>
  <c r="E5" i="3"/>
  <c r="E4" i="3"/>
  <c r="E29" i="2"/>
  <c r="E10" i="2"/>
  <c r="D15" i="2" s="1"/>
  <c r="D5" i="2"/>
  <c r="C5" i="2"/>
  <c r="C10" i="2" s="1"/>
  <c r="C11" i="2" s="1"/>
  <c r="E9" i="2"/>
  <c r="D14" i="2" s="1"/>
  <c r="E77" i="1"/>
  <c r="D77" i="1"/>
  <c r="C77" i="1"/>
  <c r="B77" i="1"/>
  <c r="E72" i="1"/>
  <c r="D72" i="1"/>
  <c r="C72" i="1"/>
  <c r="B72" i="1"/>
  <c r="E62" i="1"/>
  <c r="D62" i="1"/>
  <c r="C62" i="1"/>
  <c r="B62" i="1"/>
  <c r="E25" i="1"/>
  <c r="D25" i="1"/>
  <c r="C25" i="1"/>
  <c r="B25" i="1"/>
  <c r="E21" i="1"/>
  <c r="D21" i="1"/>
  <c r="C21" i="1"/>
  <c r="B21" i="1"/>
  <c r="E17" i="1"/>
  <c r="D17" i="1"/>
  <c r="C17" i="1"/>
  <c r="B17" i="1"/>
  <c r="E10" i="1"/>
  <c r="D10" i="1"/>
  <c r="C10" i="1"/>
  <c r="B10" i="1"/>
  <c r="F10" i="1" s="1"/>
  <c r="J10" i="1" s="1"/>
  <c r="L10" i="1" s="1"/>
  <c r="E6" i="1"/>
  <c r="D6" i="1"/>
  <c r="C6" i="1"/>
  <c r="B6" i="1"/>
  <c r="C15" i="2" l="1"/>
  <c r="C24" i="2" s="1"/>
  <c r="D24" i="2"/>
  <c r="D10" i="2"/>
  <c r="D11" i="2" s="1"/>
  <c r="P30" i="5"/>
  <c r="C32" i="5" s="1"/>
  <c r="R30" i="5"/>
  <c r="D32" i="5" s="1"/>
  <c r="P53" i="4"/>
  <c r="L49" i="4"/>
  <c r="L52" i="4" s="1"/>
  <c r="F6" i="1"/>
  <c r="J6" i="1" s="1"/>
  <c r="L6" i="1" s="1"/>
  <c r="F17" i="1"/>
  <c r="F21" i="1"/>
  <c r="J21" i="1" s="1"/>
  <c r="N21" i="1" s="1"/>
  <c r="F25" i="1"/>
  <c r="J25" i="1" s="1"/>
  <c r="N25" i="1" s="1"/>
  <c r="F62" i="1"/>
  <c r="F72" i="1"/>
  <c r="J72" i="1" s="1"/>
  <c r="N72" i="1" s="1"/>
  <c r="F77" i="1"/>
  <c r="J77" i="1" s="1"/>
  <c r="N77" i="1" s="1"/>
  <c r="F96" i="3"/>
  <c r="L72" i="1"/>
  <c r="D23" i="2"/>
  <c r="D16" i="2"/>
  <c r="E15" i="2"/>
  <c r="N6" i="1"/>
  <c r="N10" i="1"/>
  <c r="E11" i="2"/>
  <c r="C14" i="2"/>
  <c r="E31" i="2" s="1"/>
  <c r="D90" i="3"/>
  <c r="D95" i="3"/>
  <c r="B96" i="3" s="1"/>
  <c r="B97" i="3" s="1"/>
  <c r="F90" i="3" s="1"/>
  <c r="L77" i="1"/>
  <c r="D25" i="2" l="1"/>
  <c r="E24" i="2"/>
  <c r="D34" i="5"/>
  <c r="D38" i="5" s="1"/>
  <c r="L21" i="1"/>
  <c r="L25" i="1"/>
  <c r="B91" i="3"/>
  <c r="B103" i="3" s="1"/>
  <c r="C16" i="2"/>
  <c r="E16" i="2" s="1"/>
  <c r="E14" i="2"/>
  <c r="C23" i="2"/>
  <c r="C25" i="2" l="1"/>
  <c r="E25" i="2" s="1"/>
  <c r="E23" i="2"/>
</calcChain>
</file>

<file path=xl/comments1.xml><?xml version="1.0" encoding="utf-8"?>
<comments xmlns="http://schemas.openxmlformats.org/spreadsheetml/2006/main">
  <authors>
    <author/>
  </authors>
  <commentList>
    <comment ref="I31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Administrator:
</t>
        </r>
        <r>
          <rPr>
            <sz val="9"/>
            <color rgb="FF000000"/>
            <rFont val="Tahoma"/>
            <family val="2"/>
            <charset val="1"/>
          </rPr>
          <t>I think you might be confusing the expected sampling distribution of a mean (which we would calculate based on a single sample) with the (usually hypothetical) process of simulating what would happen if we did repeatedly sample from the same population multiple times.
For any given sample size (even n = 2) we would say that the sample mean (from the two people) estimates the population mean. But the estimation accuracy -- that is, how good a job we've done of estimating the population mean based on our sample data, as reflected in the standard error of the mean -- will be poorer than if we had a 20 or 200 people in our sample. This is relatively intuitive (larger samples give better estimation accuracy).
We would then use the standard error to calculate a confidence interval, which (in this case) is based around the Normal distribution (we'd probably use the t-distribution in small samples since the standard deviation of the population is often underestimated in a small sample, leading to overly optimistic standard errors.)
In answer to your last question, no we don't always need a Normally distributed population to apply these estimation methods -- the central limit theorem indicates that the sampling distribution of a mean (estimated, again, from a single sample) will tend to follow a normal distribution even when the underlying population has a non-Normal distribution. This is usually appropriate for "bigger" sample sizes.
Having said that, when you have a non-Normal population that you're sampling from, the mean might not be an appropriate summary statistic, even if the sampling distribution for that mean could be considered reliable.</t>
        </r>
      </text>
    </comment>
  </commentList>
</comments>
</file>

<file path=xl/comments2.xml><?xml version="1.0" encoding="utf-8"?>
<comments xmlns="http://schemas.openxmlformats.org/spreadsheetml/2006/main">
  <authors>
    <author>Administrator</author>
  </authors>
  <commentList>
    <comment ref="L32" authorId="0" shapeId="0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Look for P value from below table using Test Statistics: W = 0.967236
p value is about 0.8 &gt; 0.05
So we cannot reject the null hypothesis. Accept Ho: Sample data is noramlly distributed.</t>
        </r>
      </text>
    </comment>
    <comment ref="L55" authorId="0" shapeId="0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Look for P value from below table using Test Statistics: W = 0.953496
p value is about 0.7 &gt; 0.05
So we cannot reject the null hypothesis. Accept Ho: Sample data is noramlly distributed.</t>
        </r>
      </text>
    </comment>
  </commentList>
</comments>
</file>

<file path=xl/comments3.xml><?xml version="1.0" encoding="utf-8"?>
<comments xmlns="http://schemas.openxmlformats.org/spreadsheetml/2006/main">
  <authors>
    <author>Administrator</author>
  </authors>
  <commentList>
    <comment ref="B34" authorId="0" shapeId="0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F Statistic = variance 1/ variance 2</t>
        </r>
      </text>
    </comment>
    <comment ref="B35" authorId="0" shapeId="0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The degrees of freedom in the table will be the sample size -1</t>
        </r>
      </text>
    </comment>
    <comment ref="B36" authorId="0" shapeId="0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Choose an alpha level. No alpha was stated in the question, so use 0.05 (the standard “go to” in statistics). This needs to be halved for the two-tailed test, so use 0.025.</t>
        </r>
      </text>
    </comment>
    <comment ref="D38" authorId="0" shapeId="0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Compare your calculated ration of variance value to your F-table value. If your calculated value is higher than the table value, you can reject the null hypothesis:
F calculated value: 2.228884
F value from reference table: 4.0260
2.228884 &lt; 4.0260
So we cannot reject the null hypothesis. Accept Ho: Variance is equal.</t>
        </r>
      </text>
    </comment>
  </commentList>
</comments>
</file>

<file path=xl/sharedStrings.xml><?xml version="1.0" encoding="utf-8"?>
<sst xmlns="http://schemas.openxmlformats.org/spreadsheetml/2006/main" count="315" uniqueCount="117">
  <si>
    <t>S-SB</t>
  </si>
  <si>
    <t>Day2</t>
  </si>
  <si>
    <t>P14</t>
  </si>
  <si>
    <t>of</t>
  </si>
  <si>
    <t>2.2 S-SB1 Data Summarisation</t>
  </si>
  <si>
    <t>n</t>
  </si>
  <si>
    <t>Mean</t>
  </si>
  <si>
    <t>Variance</t>
  </si>
  <si>
    <t>StdDev</t>
  </si>
  <si>
    <t>SE (Standard error of the mean)</t>
  </si>
  <si>
    <t>1.96*SE</t>
  </si>
  <si>
    <t>95% CI Lower Limit</t>
  </si>
  <si>
    <t>95% CI Higer Limit</t>
  </si>
  <si>
    <t xml:space="preserve">CI: Confidence Interval </t>
  </si>
  <si>
    <t>P19</t>
  </si>
  <si>
    <t>https://stats.stackexchange.com/questions/47809/how-does-the-sampling-distribution-of-sample-means-approximate-the-population-me</t>
  </si>
  <si>
    <t>2.3 S-SB2 Sampling and Normality (WS+)</t>
  </si>
  <si>
    <t>P6</t>
  </si>
  <si>
    <t>2.4 S-SB2 One Sample Tests (WS+)</t>
  </si>
  <si>
    <t>McDonald's dirve through time from 25 stores</t>
  </si>
  <si>
    <t>McDonalds.csv</t>
  </si>
  <si>
    <t>McDonalds2.csv</t>
  </si>
  <si>
    <t>Total</t>
  </si>
  <si>
    <t>Expected</t>
  </si>
  <si>
    <t>Yes</t>
  </si>
  <si>
    <t>No</t>
  </si>
  <si>
    <t>Test Statistics</t>
  </si>
  <si>
    <t>Dengue Test = Positive</t>
  </si>
  <si>
    <t>Dengue Test = Negative</t>
  </si>
  <si>
    <t>If a person: Has Dengue = True</t>
  </si>
  <si>
    <t>If a person: Has Dengue = False</t>
  </si>
  <si>
    <t>Yesterday you did a yearly routine medical exam, and the hospital was very generous that it provided a free Dengue test.</t>
  </si>
  <si>
    <t xml:space="preserve">Unfortunately your result is found to be positive in the medical report. </t>
  </si>
  <si>
    <t>http://www.nea.gov.sg/public-health/dengue/dengue-cases</t>
  </si>
  <si>
    <t>Average number of new Dengue cases per week</t>
  </si>
  <si>
    <t>Singapore population</t>
  </si>
  <si>
    <t>Average chance for a person of getting Dengue in past week P(Has Dengue = True)</t>
  </si>
  <si>
    <t>Average chance for a person of NOT getting Dengue in past week P(Has Dengue = False)</t>
  </si>
  <si>
    <t>P(Conclution|Condition) = P(Condition|Conclution)*P(Conclution)/P(Condition)</t>
  </si>
  <si>
    <t>P(A|B) = P(B|A)*P(A)/P(B)</t>
  </si>
  <si>
    <t>P(Has Dengue = True | Dengue Test = Positive)</t>
  </si>
  <si>
    <t>=</t>
  </si>
  <si>
    <t>P(Dengue Test = Positive | Has Dengue = True) * P(Has Dengue = True) / P(Dengue Test = Positive)</t>
  </si>
  <si>
    <t>*</t>
  </si>
  <si>
    <t>/</t>
  </si>
  <si>
    <t>P(Dengue Test = Positive)</t>
  </si>
  <si>
    <t>P(Dengue Test = Positive | Has Dengue = True)*P(Has Dengue = True) + P(Dengue Test = Positive | Has Dengue = False)*P(Has Dengue = False)</t>
  </si>
  <si>
    <t>+</t>
  </si>
  <si>
    <t>Times more likely</t>
  </si>
  <si>
    <t>similar to having 948 4D Lottery tickets?</t>
  </si>
  <si>
    <t>airline travel insurance?</t>
  </si>
  <si>
    <t>But you didn’t seem to develop any Dengue symptoms since last week, how likely do you think you got infected by Dengue virus?</t>
  </si>
  <si>
    <t>MU567</t>
  </si>
  <si>
    <t>9C8549</t>
  </si>
  <si>
    <t>Normal</t>
  </si>
  <si>
    <t>EndAisle</t>
  </si>
  <si>
    <t>Cola.csv</t>
  </si>
  <si>
    <t>store</t>
  </si>
  <si>
    <t>Sales of BLK Cola in 20 different stores</t>
  </si>
  <si>
    <t>Sorted</t>
  </si>
  <si>
    <t>Question: Is the Sales number in 'Normal' store normally distributed?</t>
  </si>
  <si>
    <t>a1</t>
  </si>
  <si>
    <t>a2</t>
  </si>
  <si>
    <t>a3</t>
  </si>
  <si>
    <t>a4</t>
  </si>
  <si>
    <t>a5</t>
  </si>
  <si>
    <t>m =</t>
  </si>
  <si>
    <t>n =</t>
  </si>
  <si>
    <t>mean =</t>
  </si>
  <si>
    <t>(Xi - mean)^2</t>
  </si>
  <si>
    <t>X10-X1</t>
  </si>
  <si>
    <t>diff</t>
  </si>
  <si>
    <t>a*diff</t>
  </si>
  <si>
    <t>X8-X3</t>
  </si>
  <si>
    <t>X9-X2</t>
  </si>
  <si>
    <t>X7-X4</t>
  </si>
  <si>
    <t>X6-X5</t>
  </si>
  <si>
    <t>SS (Squared Sum) =</t>
  </si>
  <si>
    <t>http://www.real-statistics.com/statistics-tables/shapiro-wilk-table/</t>
  </si>
  <si>
    <t>Table 1 – Coefficients</t>
  </si>
  <si>
    <t>Table 2 – p-values</t>
  </si>
  <si>
    <t>b =</t>
  </si>
  <si>
    <t>W =</t>
  </si>
  <si>
    <t>Question: Is the Sales number in 'EndAisle' store normally distributed?</t>
  </si>
  <si>
    <t>W = b2 ⁄ SS (Shapiro Test Statistic)</t>
  </si>
  <si>
    <t>Question: Are the Sales number has similar variance/dispersion between 'Normal' and 'EndAisle' stores?</t>
  </si>
  <si>
    <r>
      <t>H</t>
    </r>
    <r>
      <rPr>
        <vertAlign val="subscript"/>
        <sz val="11"/>
        <color theme="4"/>
        <rFont val="Calibri"/>
        <family val="2"/>
      </rPr>
      <t>0</t>
    </r>
    <r>
      <rPr>
        <sz val="11"/>
        <color theme="4"/>
        <rFont val="Calibri"/>
        <family val="2"/>
      </rPr>
      <t>: σ</t>
    </r>
    <r>
      <rPr>
        <vertAlign val="subscript"/>
        <sz val="11"/>
        <color theme="4"/>
        <rFont val="Calibri"/>
        <family val="2"/>
      </rPr>
      <t>1</t>
    </r>
    <r>
      <rPr>
        <vertAlign val="superscript"/>
        <sz val="11"/>
        <color theme="4"/>
        <rFont val="Calibri"/>
        <family val="2"/>
      </rPr>
      <t>2</t>
    </r>
    <r>
      <rPr>
        <sz val="11"/>
        <color theme="4"/>
        <rFont val="Calibri"/>
        <family val="2"/>
      </rPr>
      <t> = σ</t>
    </r>
    <r>
      <rPr>
        <vertAlign val="subscript"/>
        <sz val="11"/>
        <color theme="4"/>
        <rFont val="Calibri"/>
        <family val="2"/>
      </rPr>
      <t>2</t>
    </r>
    <r>
      <rPr>
        <vertAlign val="superscript"/>
        <sz val="11"/>
        <color theme="4"/>
        <rFont val="Calibri"/>
        <family val="2"/>
      </rPr>
      <t>2</t>
    </r>
  </si>
  <si>
    <r>
      <t>H</t>
    </r>
    <r>
      <rPr>
        <vertAlign val="subscript"/>
        <sz val="11"/>
        <color theme="4"/>
        <rFont val="Calibri"/>
        <family val="2"/>
      </rPr>
      <t>1</t>
    </r>
    <r>
      <rPr>
        <sz val="11"/>
        <color theme="4"/>
        <rFont val="Calibri"/>
        <family val="2"/>
      </rPr>
      <t>: σ</t>
    </r>
    <r>
      <rPr>
        <vertAlign val="subscript"/>
        <sz val="11"/>
        <color theme="4"/>
        <rFont val="Calibri"/>
        <family val="2"/>
      </rPr>
      <t>1</t>
    </r>
    <r>
      <rPr>
        <vertAlign val="superscript"/>
        <sz val="11"/>
        <color theme="4"/>
        <rFont val="Calibri"/>
        <family val="2"/>
      </rPr>
      <t>2</t>
    </r>
    <r>
      <rPr>
        <sz val="11"/>
        <color theme="4"/>
        <rFont val="Calibri"/>
        <family val="2"/>
      </rPr>
      <t> ≠ σ</t>
    </r>
    <r>
      <rPr>
        <vertAlign val="subscript"/>
        <sz val="11"/>
        <color theme="4"/>
        <rFont val="Calibri"/>
        <family val="2"/>
      </rPr>
      <t>2</t>
    </r>
    <r>
      <rPr>
        <vertAlign val="superscript"/>
        <sz val="11"/>
        <color theme="4"/>
        <rFont val="Calibri"/>
        <family val="2"/>
      </rPr>
      <t>2</t>
    </r>
  </si>
  <si>
    <t>mean</t>
  </si>
  <si>
    <t>ratio of variance</t>
  </si>
  <si>
    <t>degree of freedom</t>
  </si>
  <si>
    <t>n1 =</t>
  </si>
  <si>
    <t>n2 =</t>
  </si>
  <si>
    <t>http://www.statisticshowto.com/tables/f-table/</t>
  </si>
  <si>
    <t>alpha</t>
  </si>
  <si>
    <t>F Table for alpha=.05</t>
  </si>
  <si>
    <t>F Table for alpha=.025</t>
  </si>
  <si>
    <t>F Table for alpha=.01</t>
  </si>
  <si>
    <t>DF1 (see next table below for 12 to ∞)</t>
  </si>
  <si>
    <t>DF2</t>
  </si>
  <si>
    <t>INF</t>
  </si>
  <si>
    <t>DF 1</t>
  </si>
  <si>
    <t>DF1 (see table below for 12 to ∞)</t>
  </si>
  <si>
    <t>DF2/DF1</t>
  </si>
  <si>
    <t>F-value reference</t>
  </si>
  <si>
    <t>Equal Varance?</t>
  </si>
  <si>
    <t>variance = SS/(n-1)</t>
  </si>
  <si>
    <t>https://www.medcalc.org/manual/chi-square-table.php</t>
  </si>
  <si>
    <t>Values of the Chi-squared distribution</t>
  </si>
  <si>
    <t> P</t>
  </si>
  <si>
    <t>DF</t>
  </si>
  <si>
    <t>Actual Ratio</t>
  </si>
  <si>
    <t>Expected Ratio</t>
  </si>
  <si>
    <t>Satisfied flight?</t>
  </si>
  <si>
    <t xml:space="preserve">Chi-squared distribution's number of degrees of freedom (DF) </t>
  </si>
  <si>
    <t>Look for P value from below table using Test Statistics</t>
  </si>
  <si>
    <t>p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</si>
</sst>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00%"/>
    <numFmt numFmtId="165" formatCode="0.0000000%"/>
    <numFmt numFmtId="166" formatCode="0.00000000%"/>
  </numFmts>
  <fonts count="28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E7E6E6"/>
      <name val="Calibri"/>
      <family val="2"/>
      <charset val="1"/>
    </font>
    <font>
      <u/>
      <sz val="11"/>
      <color rgb="FF0563C1"/>
      <name val="Calibri"/>
      <family val="2"/>
      <charset val="1"/>
    </font>
    <font>
      <b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  <font>
      <sz val="11"/>
      <name val="Calibri"/>
      <family val="2"/>
      <charset val="1"/>
    </font>
    <font>
      <b/>
      <sz val="11"/>
      <name val="Calibri"/>
      <family val="2"/>
      <charset val="1"/>
    </font>
    <font>
      <b/>
      <sz val="11"/>
      <color rgb="FF000000"/>
      <name val="Calibri"/>
      <family val="2"/>
    </font>
    <font>
      <sz val="11"/>
      <color theme="4"/>
      <name val="Calibri"/>
      <family val="2"/>
      <charset val="1"/>
    </font>
    <font>
      <b/>
      <sz val="11"/>
      <color theme="4"/>
      <name val="Calibri"/>
      <family val="2"/>
      <charset val="1"/>
    </font>
    <font>
      <sz val="11"/>
      <color theme="1"/>
      <name val="Calibri"/>
      <family val="2"/>
      <charset val="1"/>
    </font>
    <font>
      <sz val="11"/>
      <color rgb="FF000000"/>
      <name val="Calibri"/>
      <family val="2"/>
    </font>
    <font>
      <sz val="11"/>
      <color theme="4"/>
      <name val="Calibri"/>
      <family val="2"/>
    </font>
    <font>
      <vertAlign val="subscript"/>
      <sz val="11"/>
      <color theme="4"/>
      <name val="Calibri"/>
      <family val="2"/>
    </font>
    <font>
      <vertAlign val="superscript"/>
      <sz val="11"/>
      <color theme="4"/>
      <name val="Calibri"/>
      <family val="2"/>
    </font>
    <font>
      <b/>
      <sz val="11"/>
      <color theme="4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</font>
    <font>
      <sz val="11"/>
      <color theme="1" tint="0.499984740745262"/>
      <name val="Calibri"/>
      <family val="2"/>
    </font>
    <font>
      <sz val="11"/>
      <color theme="1" tint="0.499984740745262"/>
      <name val="Calibri"/>
      <family val="2"/>
    </font>
    <font>
      <b/>
      <sz val="8"/>
      <color rgb="FF111111"/>
      <name val="Arial"/>
      <family val="2"/>
    </font>
    <font>
      <sz val="7"/>
      <color rgb="FF000000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sz val="11"/>
      <color rgb="FFFF0000"/>
      <name val="Calibri"/>
      <family val="2"/>
      <charset val="1"/>
    </font>
    <font>
      <sz val="11"/>
      <color theme="2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rgb="FFE7E6E6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rgb="FF073F07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808080"/>
      </left>
      <right style="medium">
        <color rgb="FF808080"/>
      </right>
      <top style="medium">
        <color rgb="FF808080"/>
      </top>
      <bottom style="medium">
        <color rgb="FF808080"/>
      </bottom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Border="0" applyProtection="0"/>
  </cellStyleXfs>
  <cellXfs count="82">
    <xf numFmtId="0" fontId="0" fillId="0" borderId="0" xfId="0"/>
    <xf numFmtId="0" fontId="0" fillId="3" borderId="0" xfId="0" applyFill="1"/>
    <xf numFmtId="0" fontId="2" fillId="3" borderId="0" xfId="0" applyFont="1" applyFill="1"/>
    <xf numFmtId="164" fontId="2" fillId="3" borderId="0" xfId="0" applyNumberFormat="1" applyFont="1" applyFill="1" applyAlignment="1">
      <alignment horizontal="center"/>
    </xf>
    <xf numFmtId="0" fontId="0" fillId="3" borderId="0" xfId="0" applyFill="1" applyAlignment="1">
      <alignment horizontal="center"/>
    </xf>
    <xf numFmtId="0" fontId="3" fillId="3" borderId="0" xfId="1" applyFont="1" applyFill="1" applyBorder="1" applyAlignment="1" applyProtection="1"/>
    <xf numFmtId="3" fontId="0" fillId="3" borderId="0" xfId="0" applyNumberFormat="1" applyFill="1" applyAlignment="1">
      <alignment horizontal="center"/>
    </xf>
    <xf numFmtId="164" fontId="0" fillId="3" borderId="0" xfId="0" applyNumberFormat="1" applyFill="1" applyAlignment="1">
      <alignment horizontal="center"/>
    </xf>
    <xf numFmtId="0" fontId="0" fillId="3" borderId="0" xfId="0" applyFont="1" applyFill="1"/>
    <xf numFmtId="165" fontId="0" fillId="3" borderId="0" xfId="0" applyNumberFormat="1" applyFill="1"/>
    <xf numFmtId="164" fontId="0" fillId="3" borderId="0" xfId="0" applyNumberFormat="1" applyFill="1"/>
    <xf numFmtId="166" fontId="0" fillId="3" borderId="0" xfId="0" applyNumberFormat="1" applyFill="1"/>
    <xf numFmtId="0" fontId="2" fillId="3" borderId="0" xfId="0" applyFont="1" applyFill="1" applyAlignment="1">
      <alignment horizontal="center"/>
    </xf>
    <xf numFmtId="3" fontId="2" fillId="3" borderId="0" xfId="0" applyNumberFormat="1" applyFont="1" applyFill="1" applyAlignment="1">
      <alignment horizontal="center"/>
    </xf>
    <xf numFmtId="10" fontId="0" fillId="3" borderId="1" xfId="0" applyNumberFormat="1" applyFill="1" applyBorder="1" applyAlignment="1">
      <alignment horizontal="center"/>
    </xf>
    <xf numFmtId="0" fontId="2" fillId="3" borderId="0" xfId="0" applyFont="1" applyFill="1" applyAlignment="1">
      <alignment horizontal="left"/>
    </xf>
    <xf numFmtId="0" fontId="0" fillId="3" borderId="0" xfId="0" applyFill="1" applyAlignment="1">
      <alignment horizontal="right"/>
    </xf>
    <xf numFmtId="0" fontId="0" fillId="3" borderId="1" xfId="0" applyFill="1" applyBorder="1" applyAlignment="1">
      <alignment horizontal="center"/>
    </xf>
    <xf numFmtId="0" fontId="8" fillId="3" borderId="0" xfId="0" applyFont="1" applyFill="1" applyAlignment="1">
      <alignment horizontal="center"/>
    </xf>
    <xf numFmtId="0" fontId="3" fillId="0" borderId="0" xfId="1"/>
    <xf numFmtId="0" fontId="9" fillId="3" borderId="0" xfId="0" applyFont="1" applyFill="1" applyAlignment="1">
      <alignment horizontal="center"/>
    </xf>
    <xf numFmtId="0" fontId="9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0" fillId="3" borderId="1" xfId="0" applyFont="1" applyFill="1" applyBorder="1" applyAlignment="1">
      <alignment horizontal="center"/>
    </xf>
    <xf numFmtId="0" fontId="0" fillId="3" borderId="0" xfId="0" applyFill="1" applyAlignment="1">
      <alignment horizontal="left"/>
    </xf>
    <xf numFmtId="0" fontId="10" fillId="4" borderId="1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0" xfId="0" applyFont="1" applyFill="1" applyAlignment="1">
      <alignment horizontal="left"/>
    </xf>
    <xf numFmtId="0" fontId="0" fillId="3" borderId="0" xfId="0" applyFont="1" applyFill="1" applyAlignment="1">
      <alignment horizontal="left"/>
    </xf>
    <xf numFmtId="0" fontId="3" fillId="3" borderId="0" xfId="1" applyFont="1" applyFill="1" applyBorder="1" applyAlignment="1" applyProtection="1">
      <alignment horizontal="left"/>
    </xf>
    <xf numFmtId="0" fontId="12" fillId="3" borderId="0" xfId="0" applyFont="1" applyFill="1"/>
    <xf numFmtId="0" fontId="12" fillId="3" borderId="0" xfId="0" applyFont="1" applyFill="1" applyAlignment="1">
      <alignment horizontal="center"/>
    </xf>
    <xf numFmtId="0" fontId="12" fillId="3" borderId="1" xfId="0" applyFont="1" applyFill="1" applyBorder="1" applyAlignment="1">
      <alignment horizontal="center"/>
    </xf>
    <xf numFmtId="0" fontId="12" fillId="3" borderId="0" xfId="0" applyFont="1" applyFill="1" applyBorder="1" applyAlignment="1">
      <alignment horizontal="center"/>
    </xf>
    <xf numFmtId="0" fontId="13" fillId="3" borderId="0" xfId="0" applyFont="1" applyFill="1" applyBorder="1"/>
    <xf numFmtId="0" fontId="13" fillId="3" borderId="0" xfId="0" applyFont="1" applyFill="1" applyAlignment="1">
      <alignment horizontal="center"/>
    </xf>
    <xf numFmtId="0" fontId="13" fillId="3" borderId="1" xfId="0" applyFont="1" applyFill="1" applyBorder="1" applyAlignment="1">
      <alignment horizontal="center"/>
    </xf>
    <xf numFmtId="0" fontId="16" fillId="3" borderId="1" xfId="0" applyFont="1" applyFill="1" applyBorder="1" applyAlignment="1">
      <alignment horizontal="center"/>
    </xf>
    <xf numFmtId="0" fontId="13" fillId="3" borderId="1" xfId="0" applyFont="1" applyFill="1" applyBorder="1"/>
    <xf numFmtId="0" fontId="8" fillId="3" borderId="0" xfId="0" applyFont="1" applyFill="1" applyAlignment="1">
      <alignment horizontal="right"/>
    </xf>
    <xf numFmtId="0" fontId="19" fillId="3" borderId="0" xfId="0" applyFont="1" applyFill="1"/>
    <xf numFmtId="0" fontId="20" fillId="3" borderId="0" xfId="0" applyFont="1" applyFill="1" applyBorder="1" applyAlignment="1">
      <alignment horizontal="center" vertical="center" wrapText="1"/>
    </xf>
    <xf numFmtId="0" fontId="20" fillId="3" borderId="0" xfId="0" applyFont="1" applyFill="1" applyBorder="1"/>
    <xf numFmtId="0" fontId="21" fillId="3" borderId="0" xfId="0" applyFont="1" applyFill="1" applyBorder="1" applyAlignment="1">
      <alignment horizontal="left" vertical="center" wrapText="1"/>
    </xf>
    <xf numFmtId="0" fontId="20" fillId="3" borderId="0" xfId="0" applyFont="1" applyFill="1" applyBorder="1" applyAlignment="1">
      <alignment horizontal="left" vertical="center" wrapText="1"/>
    </xf>
    <xf numFmtId="0" fontId="20" fillId="3" borderId="0" xfId="0" applyFont="1" applyFill="1" applyBorder="1" applyAlignment="1">
      <alignment vertical="center" wrapText="1"/>
    </xf>
    <xf numFmtId="0" fontId="20" fillId="3" borderId="0" xfId="0" applyFont="1" applyFill="1"/>
    <xf numFmtId="0" fontId="12" fillId="4" borderId="1" xfId="0" applyFont="1" applyFill="1" applyBorder="1" applyAlignment="1">
      <alignment horizontal="center"/>
    </xf>
    <xf numFmtId="0" fontId="13" fillId="4" borderId="2" xfId="0" applyFont="1" applyFill="1" applyBorder="1"/>
    <xf numFmtId="0" fontId="0" fillId="5" borderId="0" xfId="0" applyFont="1" applyFill="1"/>
    <xf numFmtId="0" fontId="22" fillId="3" borderId="3" xfId="0" applyFont="1" applyFill="1" applyBorder="1" applyAlignment="1">
      <alignment horizontal="left" vertical="center" wrapText="1"/>
    </xf>
    <xf numFmtId="0" fontId="23" fillId="3" borderId="0" xfId="0" applyFont="1" applyFill="1" applyAlignment="1">
      <alignment horizontal="justify" vertical="center" wrapText="1"/>
    </xf>
    <xf numFmtId="0" fontId="24" fillId="3" borderId="4" xfId="0" applyFont="1" applyFill="1" applyBorder="1" applyAlignment="1">
      <alignment horizontal="center" vertical="center" wrapText="1"/>
    </xf>
    <xf numFmtId="0" fontId="24" fillId="3" borderId="5" xfId="0" applyFont="1" applyFill="1" applyBorder="1" applyAlignment="1">
      <alignment horizontal="left" vertical="center" wrapText="1"/>
    </xf>
    <xf numFmtId="0" fontId="24" fillId="3" borderId="6" xfId="0" applyFont="1" applyFill="1" applyBorder="1" applyAlignment="1">
      <alignment horizontal="left" vertical="center" wrapText="1"/>
    </xf>
    <xf numFmtId="0" fontId="24" fillId="3" borderId="7" xfId="0" applyFont="1" applyFill="1" applyBorder="1" applyAlignment="1">
      <alignment horizontal="left" vertical="center" wrapText="1"/>
    </xf>
    <xf numFmtId="0" fontId="25" fillId="3" borderId="8" xfId="0" applyFont="1" applyFill="1" applyBorder="1" applyAlignment="1">
      <alignment horizontal="center" vertical="top" wrapText="1"/>
    </xf>
    <xf numFmtId="0" fontId="24" fillId="3" borderId="9" xfId="0" applyFont="1" applyFill="1" applyBorder="1" applyAlignment="1">
      <alignment horizontal="center" vertical="center" wrapText="1"/>
    </xf>
    <xf numFmtId="0" fontId="24" fillId="3" borderId="0" xfId="0" applyFont="1" applyFill="1" applyAlignment="1">
      <alignment horizontal="center" vertical="center" wrapText="1"/>
    </xf>
    <xf numFmtId="0" fontId="6" fillId="5" borderId="0" xfId="0" applyFont="1" applyFill="1" applyAlignment="1">
      <alignment horizontal="center"/>
    </xf>
    <xf numFmtId="0" fontId="7" fillId="5" borderId="0" xfId="0" applyFont="1" applyFill="1" applyAlignment="1">
      <alignment horizontal="center"/>
    </xf>
    <xf numFmtId="0" fontId="1" fillId="5" borderId="0" xfId="0" applyFont="1" applyFill="1"/>
    <xf numFmtId="0" fontId="6" fillId="5" borderId="0" xfId="0" applyFont="1" applyFill="1" applyAlignment="1">
      <alignment horizontal="left"/>
    </xf>
    <xf numFmtId="0" fontId="3" fillId="3" borderId="0" xfId="1" applyFill="1"/>
    <xf numFmtId="0" fontId="6" fillId="5" borderId="0" xfId="0" applyFont="1" applyFill="1" applyBorder="1" applyAlignment="1">
      <alignment horizontal="center"/>
    </xf>
    <xf numFmtId="10" fontId="26" fillId="5" borderId="0" xfId="0" applyNumberFormat="1" applyFont="1" applyFill="1" applyBorder="1" applyAlignment="1">
      <alignment horizontal="center"/>
    </xf>
    <xf numFmtId="10" fontId="6" fillId="5" borderId="0" xfId="0" applyNumberFormat="1" applyFont="1" applyFill="1" applyBorder="1" applyAlignment="1">
      <alignment horizontal="center"/>
    </xf>
    <xf numFmtId="0" fontId="7" fillId="5" borderId="10" xfId="0" applyFont="1" applyFill="1" applyBorder="1" applyAlignment="1">
      <alignment horizontal="center"/>
    </xf>
    <xf numFmtId="0" fontId="7" fillId="5" borderId="11" xfId="0" applyFont="1" applyFill="1" applyBorder="1" applyAlignment="1">
      <alignment horizontal="center"/>
    </xf>
    <xf numFmtId="0" fontId="6" fillId="5" borderId="12" xfId="0" applyFont="1" applyFill="1" applyBorder="1" applyAlignment="1">
      <alignment horizontal="center"/>
    </xf>
    <xf numFmtId="0" fontId="6" fillId="5" borderId="13" xfId="0" applyFont="1" applyFill="1" applyBorder="1" applyAlignment="1">
      <alignment horizontal="center"/>
    </xf>
    <xf numFmtId="9" fontId="6" fillId="5" borderId="14" xfId="0" applyNumberFormat="1" applyFont="1" applyFill="1" applyBorder="1" applyAlignment="1">
      <alignment horizontal="center"/>
    </xf>
    <xf numFmtId="0" fontId="7" fillId="5" borderId="2" xfId="0" applyFont="1" applyFill="1" applyBorder="1" applyAlignment="1">
      <alignment horizontal="center"/>
    </xf>
    <xf numFmtId="10" fontId="26" fillId="5" borderId="15" xfId="0" applyNumberFormat="1" applyFont="1" applyFill="1" applyBorder="1" applyAlignment="1">
      <alignment horizontal="center"/>
    </xf>
    <xf numFmtId="10" fontId="6" fillId="5" borderId="15" xfId="0" applyNumberFormat="1" applyFont="1" applyFill="1" applyBorder="1" applyAlignment="1">
      <alignment horizontal="center"/>
    </xf>
    <xf numFmtId="9" fontId="6" fillId="5" borderId="16" xfId="0" applyNumberFormat="1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2" fontId="6" fillId="5" borderId="1" xfId="0" applyNumberFormat="1" applyFont="1" applyFill="1" applyBorder="1" applyAlignment="1">
      <alignment horizontal="center"/>
    </xf>
    <xf numFmtId="0" fontId="27" fillId="3" borderId="0" xfId="0" applyFont="1" applyFill="1"/>
    <xf numFmtId="0" fontId="27" fillId="3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7E6E6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_xlchart.v1.1</cx:f>
      </cx:numDim>
    </cx:data>
    <cx:data id="1">
      <cx:numDim type="val">
        <cx:f dir="row">_xlchart.v1.2</cx:f>
      </cx:numDim>
    </cx:data>
    <cx:data id="2">
      <cx:numDim type="val">
        <cx:f dir="row">_xlchart.v1.0</cx:f>
      </cx:numDim>
    </cx:data>
  </cx:chartData>
  <cx:chart>
    <cx:title pos="t" align="ctr" overlay="0">
      <cx:tx>
        <cx:rich>
          <a:bodyPr rot="0" spcFirstLastPara="1" vertOverflow="ellipsis" vert="horz" wrap="square" lIns="38100" tIns="19050" rIns="38100" bIns="19050" anchor="ctr" anchorCtr="1" compatLnSpc="0"/>
          <a:lstStyle/>
          <a:p>
            <a:pPr algn="ctr" rtl="0"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kumimoji="0" lang="en-SG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Confidence Intervals</a:t>
            </a:r>
          </a:p>
        </cx:rich>
      </cx:tx>
    </cx:title>
    <cx:plotArea>
      <cx:plotAreaRegion>
        <cx:series layoutId="boxWhisker" uniqueId="{24B3B9B4-792A-4FC9-B27B-47C7613B0379}">
          <cx:tx>
            <cx:txData>
              <cx:v>Sample1</cx:v>
            </cx:txData>
          </cx:tx>
          <cx:spPr>
            <a:solidFill>
              <a:schemeClr val="accent5">
                <a:lumMod val="60000"/>
                <a:lumOff val="40000"/>
              </a:schemeClr>
            </a:solidFill>
          </cx:spPr>
          <cx:dataId val="0"/>
          <cx:layoutPr>
            <cx:statistics quartileMethod="exclusive"/>
          </cx:layoutPr>
        </cx:series>
        <cx:series layoutId="boxWhisker" uniqueId="{DC20244B-071F-46B7-85DA-2868FD88B782}">
          <cx:tx>
            <cx:txData>
              <cx:v>Sample2</cx:v>
            </cx:txData>
          </cx:tx>
          <cx:spPr>
            <a:solidFill>
              <a:schemeClr val="accent2">
                <a:lumMod val="60000"/>
                <a:lumOff val="40000"/>
              </a:schemeClr>
            </a:solidFill>
          </cx:spPr>
          <cx:dataId val="1"/>
          <cx:layoutPr>
            <cx:statistics quartileMethod="exclusive"/>
          </cx:layoutPr>
        </cx:series>
        <cx:series layoutId="boxWhisker" uniqueId="{00000000-3492-4669-84A4-D59D29B0F41A}">
          <cx:tx>
            <cx:txData>
              <cx:v>Actual Population Mean</cx:v>
            </cx:txData>
          </cx:tx>
          <cx:dataId val="2"/>
          <cx:layoutPr>
            <cx:statistics quartileMethod="exclusive"/>
          </cx:layoutPr>
        </cx:series>
      </cx:plotAreaRegion>
      <cx:axis id="0" hidden="1">
        <cx:catScaling gapWidth="2.19000006"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/>
                </a:pPr>
                <a:r>
                  <a:rPr lang="en-US"/>
                  <a:t>Samples</a:t>
                </a:r>
              </a:p>
            </cx:rich>
          </cx:tx>
        </cx:title>
        <cx:tickLabels/>
      </cx:axis>
      <cx:axis id="1">
        <cx:valScaling max="31" min="19"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/>
                </a:pPr>
                <a:r>
                  <a:rPr lang="en-US"/>
                  <a:t>Ages</a:t>
                </a:r>
              </a:p>
            </cx:rich>
          </cx:tx>
        </cx:title>
        <cx:majorGridlines/>
        <cx:tickLabels/>
      </cx:axis>
    </cx:plotArea>
    <cx:legend pos="t" align="ctr" overlay="0"/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6" Type="http://schemas.openxmlformats.org/officeDocument/2006/relationships/image" Target="../media/image12.png"/><Relationship Id="rId5" Type="http://schemas.openxmlformats.org/officeDocument/2006/relationships/image" Target="../media/image11.png"/><Relationship Id="rId4" Type="http://schemas.openxmlformats.org/officeDocument/2006/relationships/image" Target="../media/image10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29</xdr:row>
      <xdr:rowOff>184149</xdr:rowOff>
    </xdr:from>
    <xdr:to>
      <xdr:col>8</xdr:col>
      <xdr:colOff>273050</xdr:colOff>
      <xdr:row>44</xdr:row>
      <xdr:rowOff>167000</xdr:rowOff>
    </xdr:to>
    <xdr:pic>
      <xdr:nvPicPr>
        <xdr:cNvPr id="7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5950" y="5524499"/>
          <a:ext cx="4584700" cy="27451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10</xdr:col>
      <xdr:colOff>190500</xdr:colOff>
      <xdr:row>37</xdr:row>
      <xdr:rowOff>88900</xdr:rowOff>
    </xdr:to>
    <xdr:sp macro="" textlink="">
      <xdr:nvSpPr>
        <xdr:cNvPr id="1026" name="shapetype_202" hidden="1"/>
        <xdr:cNvSpPr txBox="1"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30</xdr:row>
      <xdr:rowOff>0</xdr:rowOff>
    </xdr:from>
    <xdr:to>
      <xdr:col>8</xdr:col>
      <xdr:colOff>260350</xdr:colOff>
      <xdr:row>44</xdr:row>
      <xdr:rowOff>165100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SG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38100</xdr:colOff>
      <xdr:row>30</xdr:row>
      <xdr:rowOff>38100</xdr:rowOff>
    </xdr:from>
    <xdr:to>
      <xdr:col>14</xdr:col>
      <xdr:colOff>1181100</xdr:colOff>
      <xdr:row>31</xdr:row>
      <xdr:rowOff>57150</xdr:rowOff>
    </xdr:to>
    <xdr:pic>
      <xdr:nvPicPr>
        <xdr:cNvPr id="2" name="Picture 1" descr="image359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00" y="5562600"/>
          <a:ext cx="1143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196850</xdr:colOff>
      <xdr:row>26</xdr:row>
      <xdr:rowOff>69850</xdr:rowOff>
    </xdr:from>
    <xdr:to>
      <xdr:col>12</xdr:col>
      <xdr:colOff>444500</xdr:colOff>
      <xdr:row>27</xdr:row>
      <xdr:rowOff>76200</xdr:rowOff>
    </xdr:to>
    <xdr:pic>
      <xdr:nvPicPr>
        <xdr:cNvPr id="4" name="Picture 3" descr="https://i2.wp.com/www.real-statistics.com/wp-content/uploads/2013/02/image3598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92850" y="4857750"/>
          <a:ext cx="14668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61</xdr:row>
      <xdr:rowOff>0</xdr:rowOff>
    </xdr:from>
    <xdr:to>
      <xdr:col>10</xdr:col>
      <xdr:colOff>457200</xdr:colOff>
      <xdr:row>66</xdr:row>
      <xdr:rowOff>146050</xdr:rowOff>
    </xdr:to>
    <xdr:pic>
      <xdr:nvPicPr>
        <xdr:cNvPr id="5" name="Picture 4" descr="Shapiro-Wilk Weights 1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813550"/>
          <a:ext cx="5943600" cy="1066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67</xdr:row>
      <xdr:rowOff>0</xdr:rowOff>
    </xdr:from>
    <xdr:to>
      <xdr:col>10</xdr:col>
      <xdr:colOff>457200</xdr:colOff>
      <xdr:row>77</xdr:row>
      <xdr:rowOff>158750</xdr:rowOff>
    </xdr:to>
    <xdr:pic>
      <xdr:nvPicPr>
        <xdr:cNvPr id="6" name="Picture 5" descr="Shapiro-Wilk Weights 2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918450"/>
          <a:ext cx="5943600" cy="2000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10</xdr:col>
      <xdr:colOff>457200</xdr:colOff>
      <xdr:row>88</xdr:row>
      <xdr:rowOff>158750</xdr:rowOff>
    </xdr:to>
    <xdr:pic>
      <xdr:nvPicPr>
        <xdr:cNvPr id="7" name="Picture 6" descr="Shapiro-Wilk Weights 3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944100"/>
          <a:ext cx="5943600" cy="2000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93</xdr:row>
      <xdr:rowOff>0</xdr:rowOff>
    </xdr:from>
    <xdr:to>
      <xdr:col>9</xdr:col>
      <xdr:colOff>95250</xdr:colOff>
      <xdr:row>134</xdr:row>
      <xdr:rowOff>127000</xdr:rowOff>
    </xdr:to>
    <xdr:pic>
      <xdr:nvPicPr>
        <xdr:cNvPr id="8" name="Picture 7" descr="image3742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074650"/>
          <a:ext cx="4972050" cy="767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14</xdr:col>
      <xdr:colOff>63500</xdr:colOff>
      <xdr:row>53</xdr:row>
      <xdr:rowOff>57150</xdr:rowOff>
    </xdr:from>
    <xdr:ext cx="1143000" cy="203200"/>
    <xdr:pic>
      <xdr:nvPicPr>
        <xdr:cNvPr id="9" name="Picture 8" descr="image359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97900" y="8896350"/>
          <a:ext cx="1143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196850</xdr:colOff>
      <xdr:row>49</xdr:row>
      <xdr:rowOff>69850</xdr:rowOff>
    </xdr:from>
    <xdr:ext cx="1466850" cy="190500"/>
    <xdr:pic>
      <xdr:nvPicPr>
        <xdr:cNvPr id="10" name="Picture 9" descr="https://i2.wp.com/www.real-statistics.com/wp-content/uploads/2013/02/image3598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92850" y="8172450"/>
          <a:ext cx="14668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38100</xdr:colOff>
      <xdr:row>30</xdr:row>
      <xdr:rowOff>38100</xdr:rowOff>
    </xdr:from>
    <xdr:ext cx="1143000" cy="203200"/>
    <xdr:pic>
      <xdr:nvPicPr>
        <xdr:cNvPr id="4" name="Picture 3" descr="image359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91700" y="5638800"/>
          <a:ext cx="1143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0</xdr:row>
      <xdr:rowOff>165100</xdr:rowOff>
    </xdr:from>
    <xdr:to>
      <xdr:col>3</xdr:col>
      <xdr:colOff>0</xdr:colOff>
      <xdr:row>1</xdr:row>
      <xdr:rowOff>165100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3850" y="349250"/>
          <a:ext cx="1295400" cy="184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120650</xdr:colOff>
      <xdr:row>0</xdr:row>
      <xdr:rowOff>152400</xdr:rowOff>
    </xdr:from>
    <xdr:to>
      <xdr:col>3</xdr:col>
      <xdr:colOff>1143000</xdr:colOff>
      <xdr:row>1</xdr:row>
      <xdr:rowOff>165100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09900" y="336550"/>
          <a:ext cx="1022350" cy="19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</xdr:row>
      <xdr:rowOff>0</xdr:rowOff>
    </xdr:from>
    <xdr:to>
      <xdr:col>2</xdr:col>
      <xdr:colOff>774700</xdr:colOff>
      <xdr:row>41</xdr:row>
      <xdr:rowOff>69850</xdr:rowOff>
    </xdr:to>
    <xdr:pic>
      <xdr:nvPicPr>
        <xdr:cNvPr id="11" name="Picture 10" descr="Chi-squared distribution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1400" y="6445250"/>
          <a:ext cx="2070100" cy="1174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431800</xdr:colOff>
      <xdr:row>17</xdr:row>
      <xdr:rowOff>171450</xdr:rowOff>
    </xdr:from>
    <xdr:to>
      <xdr:col>3</xdr:col>
      <xdr:colOff>876300</xdr:colOff>
      <xdr:row>20</xdr:row>
      <xdr:rowOff>82550</xdr:rowOff>
    </xdr:to>
    <xdr:pic>
      <xdr:nvPicPr>
        <xdr:cNvPr id="12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5650" y="3302000"/>
          <a:ext cx="1739900" cy="463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158750</xdr:colOff>
      <xdr:row>26</xdr:row>
      <xdr:rowOff>139700</xdr:rowOff>
    </xdr:from>
    <xdr:to>
      <xdr:col>3</xdr:col>
      <xdr:colOff>800100</xdr:colOff>
      <xdr:row>27</xdr:row>
      <xdr:rowOff>177800</xdr:rowOff>
    </xdr:to>
    <xdr:pic>
      <xdr:nvPicPr>
        <xdr:cNvPr id="13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" y="4927600"/>
          <a:ext cx="3232150" cy="222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971550</xdr:colOff>
      <xdr:row>33</xdr:row>
      <xdr:rowOff>168541</xdr:rowOff>
    </xdr:from>
    <xdr:to>
      <xdr:col>5</xdr:col>
      <xdr:colOff>19050</xdr:colOff>
      <xdr:row>45</xdr:row>
      <xdr:rowOff>109306</xdr:rowOff>
    </xdr:to>
    <xdr:pic>
      <xdr:nvPicPr>
        <xdr:cNvPr id="14" name="Picture 13" descr="File:Chi-square distributionCDF-English.png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65400" y="6245491"/>
          <a:ext cx="2933700" cy="22394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34</xdr:row>
      <xdr:rowOff>0</xdr:rowOff>
    </xdr:from>
    <xdr:to>
      <xdr:col>5</xdr:col>
      <xdr:colOff>1434600</xdr:colOff>
      <xdr:row>55</xdr:row>
      <xdr:rowOff>138240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/>
        <a:stretch/>
      </xdr:blipFill>
      <xdr:spPr>
        <a:xfrm>
          <a:off x="257040" y="4051080"/>
          <a:ext cx="8826120" cy="400536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hyperlink" Target="https://stats.stackexchange.com/questions/47809/how-does-the-sampling-distribution-of-sample-means-approximate-the-population-me" TargetMode="Externa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hyperlink" Target="http://www.real-statistics.com/statistics-tables/shapiro-wilk-table/" TargetMode="External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hyperlink" Target="http://www.statisticshowto.com/tables/f-table/" TargetMode="External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hyperlink" Target="https://www.medcalc.org/manual/chi-square-table.php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hyperlink" Target="http://www.nea.gov.sg/public-health/dengue/dengue-cas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K77"/>
  <sheetViews>
    <sheetView zoomScaleNormal="100" workbookViewId="0"/>
  </sheetViews>
  <sheetFormatPr defaultRowHeight="14.5" x14ac:dyDescent="0.35"/>
  <cols>
    <col min="1" max="1025" width="8.81640625" style="4"/>
    <col min="1026" max="16384" width="8.7265625" style="1"/>
  </cols>
  <sheetData>
    <row r="1" spans="1:1024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  <c r="SA1" s="1"/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/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  <c r="TO1" s="1"/>
      <c r="TP1" s="1"/>
      <c r="TQ1" s="1"/>
      <c r="TR1" s="1"/>
      <c r="TS1" s="1"/>
      <c r="TT1" s="1"/>
      <c r="TU1" s="1"/>
      <c r="TV1" s="1"/>
      <c r="TW1" s="1"/>
      <c r="TX1" s="1"/>
      <c r="TY1" s="1"/>
      <c r="TZ1" s="1"/>
      <c r="UA1" s="1"/>
      <c r="UB1" s="1"/>
      <c r="UC1" s="1"/>
      <c r="UD1" s="1"/>
      <c r="UE1" s="1"/>
      <c r="UF1" s="1"/>
      <c r="UG1" s="1"/>
      <c r="UH1" s="1"/>
      <c r="UI1" s="1"/>
      <c r="UJ1" s="1"/>
      <c r="UK1" s="1"/>
      <c r="UL1" s="1"/>
      <c r="UM1" s="1"/>
      <c r="UN1" s="1"/>
      <c r="UO1" s="1"/>
      <c r="UP1" s="1"/>
      <c r="UQ1" s="1"/>
      <c r="UR1" s="1"/>
      <c r="US1" s="1"/>
      <c r="UT1" s="1"/>
      <c r="UU1" s="1"/>
      <c r="UV1" s="1"/>
      <c r="UW1" s="1"/>
      <c r="UX1" s="1"/>
      <c r="UY1" s="1"/>
      <c r="UZ1" s="1"/>
      <c r="VA1" s="1"/>
      <c r="VB1" s="1"/>
      <c r="VC1" s="1"/>
      <c r="VD1" s="1"/>
      <c r="VE1" s="1"/>
      <c r="VF1" s="1"/>
      <c r="VG1" s="1"/>
      <c r="VH1" s="1"/>
      <c r="VI1" s="1"/>
      <c r="VJ1" s="1"/>
      <c r="VK1" s="1"/>
      <c r="VL1" s="1"/>
      <c r="VM1" s="1"/>
      <c r="VN1" s="1"/>
      <c r="VO1" s="1"/>
      <c r="VP1" s="1"/>
      <c r="VQ1" s="1"/>
      <c r="VR1" s="1"/>
      <c r="VS1" s="1"/>
      <c r="VT1" s="1"/>
      <c r="VU1" s="1"/>
      <c r="VV1" s="1"/>
      <c r="VW1" s="1"/>
      <c r="VX1" s="1"/>
      <c r="VY1" s="1"/>
      <c r="VZ1" s="1"/>
      <c r="WA1" s="1"/>
      <c r="WB1" s="1"/>
      <c r="WC1" s="1"/>
      <c r="WD1" s="1"/>
      <c r="WE1" s="1"/>
      <c r="WF1" s="1"/>
      <c r="WG1" s="1"/>
      <c r="WH1" s="1"/>
      <c r="WI1" s="1"/>
      <c r="WJ1" s="1"/>
      <c r="WK1" s="1"/>
      <c r="WL1" s="1"/>
      <c r="WM1" s="1"/>
      <c r="WN1" s="1"/>
      <c r="WO1" s="1"/>
      <c r="WP1" s="1"/>
      <c r="WQ1" s="1"/>
      <c r="WR1" s="1"/>
      <c r="WS1" s="1"/>
      <c r="WT1" s="1"/>
      <c r="WU1" s="1"/>
      <c r="WV1" s="1"/>
      <c r="WW1" s="1"/>
      <c r="WX1" s="1"/>
      <c r="WY1" s="1"/>
      <c r="WZ1" s="1"/>
      <c r="XA1" s="1"/>
      <c r="XB1" s="1"/>
      <c r="XC1" s="1"/>
      <c r="XD1" s="1"/>
      <c r="XE1" s="1"/>
      <c r="XF1" s="1"/>
      <c r="XG1" s="1"/>
      <c r="XH1" s="1"/>
      <c r="XI1" s="1"/>
      <c r="XJ1" s="1"/>
      <c r="XK1" s="1"/>
      <c r="XL1" s="1"/>
      <c r="XM1" s="1"/>
      <c r="XN1" s="1"/>
      <c r="XO1" s="1"/>
      <c r="XP1" s="1"/>
      <c r="XQ1" s="1"/>
      <c r="XR1" s="1"/>
      <c r="XS1" s="1"/>
      <c r="XT1" s="1"/>
      <c r="XU1" s="1"/>
      <c r="XV1" s="1"/>
      <c r="XW1" s="1"/>
      <c r="XX1" s="1"/>
      <c r="XY1" s="1"/>
      <c r="XZ1" s="1"/>
      <c r="YA1" s="1"/>
      <c r="YB1" s="1"/>
      <c r="YC1" s="1"/>
      <c r="YD1" s="1"/>
      <c r="YE1" s="1"/>
      <c r="YF1" s="1"/>
      <c r="YG1" s="1"/>
      <c r="YH1" s="1"/>
      <c r="YI1" s="1"/>
      <c r="YJ1" s="1"/>
      <c r="YK1" s="1"/>
      <c r="YL1" s="1"/>
      <c r="YM1" s="1"/>
      <c r="YN1" s="1"/>
      <c r="YO1" s="1"/>
      <c r="YP1" s="1"/>
      <c r="YQ1" s="1"/>
      <c r="YR1" s="1"/>
      <c r="YS1" s="1"/>
      <c r="YT1" s="1"/>
      <c r="YU1" s="1"/>
      <c r="YV1" s="1"/>
      <c r="YW1" s="1"/>
      <c r="YX1" s="1"/>
      <c r="YY1" s="1"/>
      <c r="YZ1" s="1"/>
      <c r="ZA1" s="1"/>
      <c r="ZB1" s="1"/>
      <c r="ZC1" s="1"/>
      <c r="ZD1" s="1"/>
      <c r="ZE1" s="1"/>
      <c r="ZF1" s="1"/>
      <c r="ZG1" s="1"/>
      <c r="ZH1" s="1"/>
      <c r="ZI1" s="1"/>
      <c r="ZJ1" s="1"/>
      <c r="ZK1" s="1"/>
      <c r="ZL1" s="1"/>
      <c r="ZM1" s="1"/>
      <c r="ZN1" s="1"/>
      <c r="ZO1" s="1"/>
      <c r="ZP1" s="1"/>
      <c r="ZQ1" s="1"/>
      <c r="ZR1" s="1"/>
      <c r="ZS1" s="1"/>
      <c r="ZT1" s="1"/>
      <c r="ZU1" s="1"/>
      <c r="ZV1" s="1"/>
      <c r="ZW1" s="1"/>
      <c r="ZX1" s="1"/>
      <c r="ZY1" s="1"/>
      <c r="ZZ1" s="1"/>
      <c r="AAA1" s="1"/>
      <c r="AAB1" s="1"/>
      <c r="AAC1" s="1"/>
      <c r="AAD1" s="1"/>
      <c r="AAE1" s="1"/>
      <c r="AAF1" s="1"/>
      <c r="AAG1" s="1"/>
      <c r="AAH1" s="1"/>
      <c r="AAI1" s="1"/>
      <c r="AAJ1" s="1"/>
      <c r="AAK1" s="1"/>
      <c r="AAL1" s="1"/>
      <c r="AAM1" s="1"/>
      <c r="AAN1" s="1"/>
      <c r="AAO1" s="1"/>
      <c r="AAP1" s="1"/>
      <c r="AAQ1" s="1"/>
      <c r="AAR1" s="1"/>
      <c r="AAS1" s="1"/>
      <c r="AAT1" s="1"/>
      <c r="AAU1" s="1"/>
      <c r="AAV1" s="1"/>
      <c r="AAW1" s="1"/>
      <c r="AAX1" s="1"/>
      <c r="AAY1" s="1"/>
      <c r="AAZ1" s="1"/>
      <c r="ABA1" s="1"/>
      <c r="ABB1" s="1"/>
      <c r="ABC1" s="1"/>
      <c r="ABD1" s="1"/>
      <c r="ABE1" s="1"/>
      <c r="ABF1" s="1"/>
      <c r="ABG1" s="1"/>
      <c r="ABH1" s="1"/>
      <c r="ABI1" s="1"/>
      <c r="ABJ1" s="1"/>
      <c r="ABK1" s="1"/>
      <c r="ABL1" s="1"/>
      <c r="ABM1" s="1"/>
      <c r="ABN1" s="1"/>
      <c r="ABO1" s="1"/>
      <c r="ABP1" s="1"/>
      <c r="ABQ1" s="1"/>
      <c r="ABR1" s="1"/>
      <c r="ABS1" s="1"/>
      <c r="ABT1" s="1"/>
      <c r="ABU1" s="1"/>
      <c r="ABV1" s="1"/>
      <c r="ABW1" s="1"/>
      <c r="ABX1" s="1"/>
      <c r="ABY1" s="1"/>
      <c r="ABZ1" s="1"/>
      <c r="ACA1" s="1"/>
      <c r="ACB1" s="1"/>
      <c r="ACC1" s="1"/>
      <c r="ACD1" s="1"/>
      <c r="ACE1" s="1"/>
      <c r="ACF1" s="1"/>
      <c r="ACG1" s="1"/>
      <c r="ACH1" s="1"/>
      <c r="ACI1" s="1"/>
      <c r="ACJ1" s="1"/>
      <c r="ACK1" s="1"/>
      <c r="ACL1" s="1"/>
      <c r="ACM1" s="1"/>
      <c r="ACN1" s="1"/>
      <c r="ACO1" s="1"/>
      <c r="ACP1" s="1"/>
      <c r="ACQ1" s="1"/>
      <c r="ACR1" s="1"/>
      <c r="ACS1" s="1"/>
      <c r="ACT1" s="1"/>
      <c r="ACU1" s="1"/>
      <c r="ACV1" s="1"/>
      <c r="ACW1" s="1"/>
      <c r="ACX1" s="1"/>
      <c r="ACY1" s="1"/>
      <c r="ACZ1" s="1"/>
      <c r="ADA1" s="1"/>
      <c r="ADB1" s="1"/>
      <c r="ADC1" s="1"/>
      <c r="ADD1" s="1"/>
      <c r="ADE1" s="1"/>
      <c r="ADF1" s="1"/>
      <c r="ADG1" s="1"/>
      <c r="ADH1" s="1"/>
      <c r="ADI1" s="1"/>
      <c r="ADJ1" s="1"/>
      <c r="ADK1" s="1"/>
      <c r="ADL1" s="1"/>
      <c r="ADM1" s="1"/>
      <c r="ADN1" s="1"/>
      <c r="ADO1" s="1"/>
      <c r="ADP1" s="1"/>
      <c r="ADQ1" s="1"/>
      <c r="ADR1" s="1"/>
      <c r="ADS1" s="1"/>
      <c r="ADT1" s="1"/>
      <c r="ADU1" s="1"/>
      <c r="ADV1" s="1"/>
      <c r="ADW1" s="1"/>
      <c r="ADX1" s="1"/>
      <c r="ADY1" s="1"/>
      <c r="ADZ1" s="1"/>
      <c r="AEA1" s="1"/>
      <c r="AEB1" s="1"/>
      <c r="AEC1" s="1"/>
      <c r="AED1" s="1"/>
      <c r="AEE1" s="1"/>
      <c r="AEF1" s="1"/>
      <c r="AEG1" s="1"/>
      <c r="AEH1" s="1"/>
      <c r="AEI1" s="1"/>
      <c r="AEJ1" s="1"/>
      <c r="AEK1" s="1"/>
      <c r="AEL1" s="1"/>
      <c r="AEM1" s="1"/>
      <c r="AEN1" s="1"/>
      <c r="AEO1" s="1"/>
      <c r="AEP1" s="1"/>
      <c r="AEQ1" s="1"/>
      <c r="AER1" s="1"/>
      <c r="AES1" s="1"/>
      <c r="AET1" s="1"/>
      <c r="AEU1" s="1"/>
      <c r="AEV1" s="1"/>
      <c r="AEW1" s="1"/>
      <c r="AEX1" s="1"/>
      <c r="AEY1" s="1"/>
      <c r="AEZ1" s="1"/>
      <c r="AFA1" s="1"/>
      <c r="AFB1" s="1"/>
      <c r="AFC1" s="1"/>
      <c r="AFD1" s="1"/>
      <c r="AFE1" s="1"/>
      <c r="AFF1" s="1"/>
      <c r="AFG1" s="1"/>
      <c r="AFH1" s="1"/>
      <c r="AFI1" s="1"/>
      <c r="AFJ1" s="1"/>
      <c r="AFK1" s="1"/>
      <c r="AFL1" s="1"/>
      <c r="AFM1" s="1"/>
      <c r="AFN1" s="1"/>
      <c r="AFO1" s="1"/>
      <c r="AFP1" s="1"/>
      <c r="AFQ1" s="1"/>
      <c r="AFR1" s="1"/>
      <c r="AFS1" s="1"/>
      <c r="AFT1" s="1"/>
      <c r="AFU1" s="1"/>
      <c r="AFV1" s="1"/>
      <c r="AFW1" s="1"/>
      <c r="AFX1" s="1"/>
      <c r="AFY1" s="1"/>
      <c r="AFZ1" s="1"/>
      <c r="AGA1" s="1"/>
      <c r="AGB1" s="1"/>
      <c r="AGC1" s="1"/>
      <c r="AGD1" s="1"/>
      <c r="AGE1" s="1"/>
      <c r="AGF1" s="1"/>
      <c r="AGG1" s="1"/>
      <c r="AGH1" s="1"/>
      <c r="AGI1" s="1"/>
      <c r="AGJ1" s="1"/>
      <c r="AGK1" s="1"/>
      <c r="AGL1" s="1"/>
      <c r="AGM1" s="1"/>
      <c r="AGN1" s="1"/>
      <c r="AGO1" s="1"/>
      <c r="AGP1" s="1"/>
      <c r="AGQ1" s="1"/>
      <c r="AGR1" s="1"/>
      <c r="AGS1" s="1"/>
      <c r="AGT1" s="1"/>
      <c r="AGU1" s="1"/>
      <c r="AGV1" s="1"/>
      <c r="AGW1" s="1"/>
      <c r="AGX1" s="1"/>
      <c r="AGY1" s="1"/>
      <c r="AGZ1" s="1"/>
      <c r="AHA1" s="1"/>
      <c r="AHB1" s="1"/>
      <c r="AHC1" s="1"/>
      <c r="AHD1" s="1"/>
      <c r="AHE1" s="1"/>
      <c r="AHF1" s="1"/>
      <c r="AHG1" s="1"/>
      <c r="AHH1" s="1"/>
      <c r="AHI1" s="1"/>
      <c r="AHJ1" s="1"/>
      <c r="AHK1" s="1"/>
      <c r="AHL1" s="1"/>
      <c r="AHM1" s="1"/>
      <c r="AHN1" s="1"/>
      <c r="AHO1" s="1"/>
      <c r="AHP1" s="1"/>
      <c r="AHQ1" s="1"/>
      <c r="AHR1" s="1"/>
      <c r="AHS1" s="1"/>
      <c r="AHT1" s="1"/>
      <c r="AHU1" s="1"/>
      <c r="AHV1" s="1"/>
      <c r="AHW1" s="1"/>
      <c r="AHX1" s="1"/>
      <c r="AHY1" s="1"/>
      <c r="AHZ1" s="1"/>
      <c r="AIA1" s="1"/>
      <c r="AIB1" s="1"/>
      <c r="AIC1" s="1"/>
      <c r="AID1" s="1"/>
      <c r="AIE1" s="1"/>
      <c r="AIF1" s="1"/>
      <c r="AIG1" s="1"/>
      <c r="AIH1" s="1"/>
      <c r="AII1" s="1"/>
      <c r="AIJ1" s="1"/>
      <c r="AIK1" s="1"/>
      <c r="AIL1" s="1"/>
      <c r="AIM1" s="1"/>
      <c r="AIN1" s="1"/>
      <c r="AIO1" s="1"/>
      <c r="AIP1" s="1"/>
      <c r="AIQ1" s="1"/>
      <c r="AIR1" s="1"/>
      <c r="AIS1" s="1"/>
      <c r="AIT1" s="1"/>
      <c r="AIU1" s="1"/>
      <c r="AIV1" s="1"/>
      <c r="AIW1" s="1"/>
      <c r="AIX1" s="1"/>
      <c r="AIY1" s="1"/>
      <c r="AIZ1" s="1"/>
      <c r="AJA1" s="1"/>
      <c r="AJB1" s="1"/>
      <c r="AJC1" s="1"/>
      <c r="AJD1" s="1"/>
      <c r="AJE1" s="1"/>
      <c r="AJF1" s="1"/>
      <c r="AJG1" s="1"/>
      <c r="AJH1" s="1"/>
      <c r="AJI1" s="1"/>
      <c r="AJJ1" s="1"/>
      <c r="AJK1" s="1"/>
      <c r="AJL1" s="1"/>
      <c r="AJM1" s="1"/>
      <c r="AJN1" s="1"/>
      <c r="AJO1" s="1"/>
      <c r="AJP1" s="1"/>
      <c r="AJQ1" s="1"/>
      <c r="AJR1" s="1"/>
      <c r="AJS1" s="1"/>
      <c r="AJT1" s="1"/>
      <c r="AJU1" s="1"/>
      <c r="AJV1" s="1"/>
      <c r="AJW1" s="1"/>
      <c r="AJX1" s="1"/>
      <c r="AJY1" s="1"/>
      <c r="AJZ1" s="1"/>
      <c r="AKA1" s="1"/>
      <c r="AKB1" s="1"/>
      <c r="AKC1" s="1"/>
      <c r="AKD1" s="1"/>
      <c r="AKE1" s="1"/>
      <c r="AKF1" s="1"/>
      <c r="AKG1" s="1"/>
      <c r="AKH1" s="1"/>
      <c r="AKI1" s="1"/>
      <c r="AKJ1" s="1"/>
      <c r="AKK1" s="1"/>
      <c r="AKL1" s="1"/>
      <c r="AKM1" s="1"/>
      <c r="AKN1" s="1"/>
      <c r="AKO1" s="1"/>
      <c r="AKP1" s="1"/>
      <c r="AKQ1" s="1"/>
      <c r="AKR1" s="1"/>
      <c r="AKS1" s="1"/>
      <c r="AKT1" s="1"/>
      <c r="AKU1" s="1"/>
      <c r="AKV1" s="1"/>
      <c r="AKW1" s="1"/>
      <c r="AKX1" s="1"/>
      <c r="AKY1" s="1"/>
      <c r="AKZ1" s="1"/>
      <c r="ALA1" s="1"/>
      <c r="ALB1" s="1"/>
      <c r="ALC1" s="1"/>
      <c r="ALD1" s="1"/>
      <c r="ALE1" s="1"/>
      <c r="ALF1" s="1"/>
      <c r="ALG1" s="1"/>
      <c r="ALH1" s="1"/>
      <c r="ALI1" s="1"/>
      <c r="ALJ1" s="1"/>
      <c r="ALK1" s="1"/>
      <c r="ALL1" s="1"/>
      <c r="ALM1" s="1"/>
      <c r="ALN1" s="1"/>
      <c r="ALO1" s="1"/>
      <c r="ALP1" s="1"/>
      <c r="ALQ1" s="1"/>
      <c r="ALR1" s="1"/>
      <c r="ALS1" s="1"/>
      <c r="ALT1" s="1"/>
      <c r="ALU1" s="1"/>
      <c r="ALV1" s="1"/>
      <c r="ALW1" s="1"/>
      <c r="ALX1" s="1"/>
      <c r="ALY1" s="1"/>
      <c r="ALZ1" s="1"/>
      <c r="AMA1" s="1"/>
      <c r="AMB1" s="1"/>
      <c r="AMC1" s="1"/>
      <c r="AMD1" s="1"/>
      <c r="AME1" s="1"/>
      <c r="AMF1" s="1"/>
      <c r="AMG1" s="1"/>
      <c r="AMH1" s="1"/>
      <c r="AMI1" s="1"/>
      <c r="AMJ1" s="1"/>
    </row>
    <row r="2" spans="1:1024" s="26" customFormat="1" x14ac:dyDescent="0.35">
      <c r="B2" s="26" t="s">
        <v>0</v>
      </c>
      <c r="C2" s="26" t="s">
        <v>1</v>
      </c>
      <c r="D2" s="26" t="s">
        <v>2</v>
      </c>
      <c r="E2" s="26" t="s">
        <v>3</v>
      </c>
      <c r="F2" s="27" t="s">
        <v>4</v>
      </c>
    </row>
    <row r="4" spans="1:1024" x14ac:dyDescent="0.35">
      <c r="B4" s="17">
        <v>21</v>
      </c>
      <c r="C4" s="17">
        <v>26</v>
      </c>
      <c r="D4" s="17">
        <v>28</v>
      </c>
      <c r="E4" s="17">
        <v>20</v>
      </c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spans="1:1024" x14ac:dyDescent="0.35">
      <c r="A5" s="1"/>
      <c r="B5" s="4" t="s">
        <v>5</v>
      </c>
      <c r="C5" s="4" t="s">
        <v>6</v>
      </c>
      <c r="D5" s="4" t="s">
        <v>7</v>
      </c>
      <c r="E5" s="4" t="s">
        <v>8</v>
      </c>
      <c r="F5" s="28" t="s">
        <v>9</v>
      </c>
      <c r="G5" s="1"/>
      <c r="H5" s="1"/>
      <c r="I5" s="1"/>
      <c r="J5" s="12" t="s">
        <v>10</v>
      </c>
      <c r="K5" s="12"/>
      <c r="L5" s="12" t="s">
        <v>11</v>
      </c>
      <c r="M5" s="12"/>
      <c r="N5" s="12" t="s">
        <v>12</v>
      </c>
      <c r="O5" s="12"/>
      <c r="P5" s="12"/>
      <c r="Q5" s="12" t="s">
        <v>13</v>
      </c>
      <c r="R5" s="12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  <c r="JA5" s="1"/>
      <c r="JB5" s="1"/>
      <c r="JC5" s="1"/>
      <c r="JD5" s="1"/>
      <c r="JE5" s="1"/>
      <c r="JF5" s="1"/>
      <c r="JG5" s="1"/>
      <c r="JH5" s="1"/>
      <c r="JI5" s="1"/>
      <c r="JJ5" s="1"/>
      <c r="JK5" s="1"/>
      <c r="JL5" s="1"/>
      <c r="JM5" s="1"/>
      <c r="JN5" s="1"/>
      <c r="JO5" s="1"/>
      <c r="JP5" s="1"/>
      <c r="JQ5" s="1"/>
      <c r="JR5" s="1"/>
      <c r="JS5" s="1"/>
      <c r="JT5" s="1"/>
      <c r="JU5" s="1"/>
      <c r="JV5" s="1"/>
      <c r="JW5" s="1"/>
      <c r="JX5" s="1"/>
      <c r="JY5" s="1"/>
      <c r="JZ5" s="1"/>
      <c r="KA5" s="1"/>
      <c r="KB5" s="1"/>
      <c r="KC5" s="1"/>
      <c r="KD5" s="1"/>
      <c r="KE5" s="1"/>
      <c r="KF5" s="1"/>
      <c r="KG5" s="1"/>
      <c r="KH5" s="1"/>
      <c r="KI5" s="1"/>
      <c r="KJ5" s="1"/>
      <c r="KK5" s="1"/>
      <c r="KL5" s="1"/>
      <c r="KM5" s="1"/>
      <c r="KN5" s="1"/>
      <c r="KO5" s="1"/>
      <c r="KP5" s="1"/>
      <c r="KQ5" s="1"/>
      <c r="KR5" s="1"/>
      <c r="KS5" s="1"/>
      <c r="KT5" s="1"/>
      <c r="KU5" s="1"/>
      <c r="KV5" s="1"/>
      <c r="KW5" s="1"/>
      <c r="KX5" s="1"/>
      <c r="KY5" s="1"/>
      <c r="KZ5" s="1"/>
      <c r="LA5" s="1"/>
      <c r="LB5" s="1"/>
      <c r="LC5" s="1"/>
      <c r="LD5" s="1"/>
      <c r="LE5" s="1"/>
      <c r="LF5" s="1"/>
      <c r="LG5" s="1"/>
      <c r="LH5" s="1"/>
      <c r="LI5" s="1"/>
      <c r="LJ5" s="1"/>
      <c r="LK5" s="1"/>
      <c r="LL5" s="1"/>
      <c r="LM5" s="1"/>
      <c r="LN5" s="1"/>
      <c r="LO5" s="1"/>
      <c r="LP5" s="1"/>
      <c r="LQ5" s="1"/>
      <c r="LR5" s="1"/>
      <c r="LS5" s="1"/>
      <c r="LT5" s="1"/>
      <c r="LU5" s="1"/>
      <c r="LV5" s="1"/>
      <c r="LW5" s="1"/>
      <c r="LX5" s="1"/>
      <c r="LY5" s="1"/>
      <c r="LZ5" s="1"/>
      <c r="MA5" s="1"/>
      <c r="MB5" s="1"/>
      <c r="MC5" s="1"/>
      <c r="MD5" s="1"/>
      <c r="ME5" s="1"/>
      <c r="MF5" s="1"/>
      <c r="MG5" s="1"/>
      <c r="MH5" s="1"/>
      <c r="MI5" s="1"/>
      <c r="MJ5" s="1"/>
      <c r="MK5" s="1"/>
      <c r="ML5" s="1"/>
      <c r="MM5" s="1"/>
      <c r="MN5" s="1"/>
      <c r="MO5" s="1"/>
      <c r="MP5" s="1"/>
      <c r="MQ5" s="1"/>
      <c r="MR5" s="1"/>
      <c r="MS5" s="1"/>
      <c r="MT5" s="1"/>
      <c r="MU5" s="1"/>
      <c r="MV5" s="1"/>
      <c r="MW5" s="1"/>
      <c r="MX5" s="1"/>
      <c r="MY5" s="1"/>
      <c r="MZ5" s="1"/>
      <c r="NA5" s="1"/>
      <c r="NB5" s="1"/>
      <c r="NC5" s="1"/>
      <c r="ND5" s="1"/>
      <c r="NE5" s="1"/>
      <c r="NF5" s="1"/>
      <c r="NG5" s="1"/>
      <c r="NH5" s="1"/>
      <c r="NI5" s="1"/>
      <c r="NJ5" s="1"/>
      <c r="NK5" s="1"/>
      <c r="NL5" s="1"/>
      <c r="NM5" s="1"/>
      <c r="NN5" s="1"/>
      <c r="NO5" s="1"/>
      <c r="NP5" s="1"/>
      <c r="NQ5" s="1"/>
      <c r="NR5" s="1"/>
      <c r="NS5" s="1"/>
      <c r="NT5" s="1"/>
      <c r="NU5" s="1"/>
      <c r="NV5" s="1"/>
      <c r="NW5" s="1"/>
      <c r="NX5" s="1"/>
      <c r="NY5" s="1"/>
      <c r="NZ5" s="1"/>
      <c r="OA5" s="1"/>
      <c r="OB5" s="1"/>
      <c r="OC5" s="1"/>
      <c r="OD5" s="1"/>
      <c r="OE5" s="1"/>
      <c r="OF5" s="1"/>
      <c r="OG5" s="1"/>
      <c r="OH5" s="1"/>
      <c r="OI5" s="1"/>
      <c r="OJ5" s="1"/>
      <c r="OK5" s="1"/>
      <c r="OL5" s="1"/>
      <c r="OM5" s="1"/>
      <c r="ON5" s="1"/>
      <c r="OO5" s="1"/>
      <c r="OP5" s="1"/>
      <c r="OQ5" s="1"/>
      <c r="OR5" s="1"/>
      <c r="OS5" s="1"/>
      <c r="OT5" s="1"/>
      <c r="OU5" s="1"/>
      <c r="OV5" s="1"/>
      <c r="OW5" s="1"/>
      <c r="OX5" s="1"/>
      <c r="OY5" s="1"/>
      <c r="OZ5" s="1"/>
      <c r="PA5" s="1"/>
      <c r="PB5" s="1"/>
      <c r="PC5" s="1"/>
      <c r="PD5" s="1"/>
      <c r="PE5" s="1"/>
      <c r="PF5" s="1"/>
      <c r="PG5" s="1"/>
      <c r="PH5" s="1"/>
      <c r="PI5" s="1"/>
      <c r="PJ5" s="1"/>
      <c r="PK5" s="1"/>
      <c r="PL5" s="1"/>
      <c r="PM5" s="1"/>
      <c r="PN5" s="1"/>
      <c r="PO5" s="1"/>
      <c r="PP5" s="1"/>
      <c r="PQ5" s="1"/>
      <c r="PR5" s="1"/>
      <c r="PS5" s="1"/>
      <c r="PT5" s="1"/>
      <c r="PU5" s="1"/>
      <c r="PV5" s="1"/>
      <c r="PW5" s="1"/>
      <c r="PX5" s="1"/>
      <c r="PY5" s="1"/>
      <c r="PZ5" s="1"/>
      <c r="QA5" s="1"/>
      <c r="QB5" s="1"/>
      <c r="QC5" s="1"/>
      <c r="QD5" s="1"/>
      <c r="QE5" s="1"/>
      <c r="QF5" s="1"/>
      <c r="QG5" s="1"/>
      <c r="QH5" s="1"/>
      <c r="QI5" s="1"/>
      <c r="QJ5" s="1"/>
      <c r="QK5" s="1"/>
      <c r="QL5" s="1"/>
      <c r="QM5" s="1"/>
      <c r="QN5" s="1"/>
      <c r="QO5" s="1"/>
      <c r="QP5" s="1"/>
      <c r="QQ5" s="1"/>
      <c r="QR5" s="1"/>
      <c r="QS5" s="1"/>
      <c r="QT5" s="1"/>
      <c r="QU5" s="1"/>
      <c r="QV5" s="1"/>
      <c r="QW5" s="1"/>
      <c r="QX5" s="1"/>
      <c r="QY5" s="1"/>
      <c r="QZ5" s="1"/>
      <c r="RA5" s="1"/>
      <c r="RB5" s="1"/>
      <c r="RC5" s="1"/>
      <c r="RD5" s="1"/>
      <c r="RE5" s="1"/>
      <c r="RF5" s="1"/>
      <c r="RG5" s="1"/>
      <c r="RH5" s="1"/>
      <c r="RI5" s="1"/>
      <c r="RJ5" s="1"/>
      <c r="RK5" s="1"/>
      <c r="RL5" s="1"/>
      <c r="RM5" s="1"/>
      <c r="RN5" s="1"/>
      <c r="RO5" s="1"/>
      <c r="RP5" s="1"/>
      <c r="RQ5" s="1"/>
      <c r="RR5" s="1"/>
      <c r="RS5" s="1"/>
      <c r="RT5" s="1"/>
      <c r="RU5" s="1"/>
      <c r="RV5" s="1"/>
      <c r="RW5" s="1"/>
      <c r="RX5" s="1"/>
      <c r="RY5" s="1"/>
      <c r="RZ5" s="1"/>
      <c r="SA5" s="1"/>
      <c r="SB5" s="1"/>
      <c r="SC5" s="1"/>
      <c r="SD5" s="1"/>
      <c r="SE5" s="1"/>
      <c r="SF5" s="1"/>
      <c r="SG5" s="1"/>
      <c r="SH5" s="1"/>
      <c r="SI5" s="1"/>
      <c r="SJ5" s="1"/>
      <c r="SK5" s="1"/>
      <c r="SL5" s="1"/>
      <c r="SM5" s="1"/>
      <c r="SN5" s="1"/>
      <c r="SO5" s="1"/>
      <c r="SP5" s="1"/>
      <c r="SQ5" s="1"/>
      <c r="SR5" s="1"/>
      <c r="SS5" s="1"/>
      <c r="ST5" s="1"/>
      <c r="SU5" s="1"/>
      <c r="SV5" s="1"/>
      <c r="SW5" s="1"/>
      <c r="SX5" s="1"/>
      <c r="SY5" s="1"/>
      <c r="SZ5" s="1"/>
      <c r="TA5" s="1"/>
      <c r="TB5" s="1"/>
      <c r="TC5" s="1"/>
      <c r="TD5" s="1"/>
      <c r="TE5" s="1"/>
      <c r="TF5" s="1"/>
      <c r="TG5" s="1"/>
      <c r="TH5" s="1"/>
      <c r="TI5" s="1"/>
      <c r="TJ5" s="1"/>
      <c r="TK5" s="1"/>
      <c r="TL5" s="1"/>
      <c r="TM5" s="1"/>
      <c r="TN5" s="1"/>
      <c r="TO5" s="1"/>
      <c r="TP5" s="1"/>
      <c r="TQ5" s="1"/>
      <c r="TR5" s="1"/>
      <c r="TS5" s="1"/>
      <c r="TT5" s="1"/>
      <c r="TU5" s="1"/>
      <c r="TV5" s="1"/>
      <c r="TW5" s="1"/>
      <c r="TX5" s="1"/>
      <c r="TY5" s="1"/>
      <c r="TZ5" s="1"/>
      <c r="UA5" s="1"/>
      <c r="UB5" s="1"/>
      <c r="UC5" s="1"/>
      <c r="UD5" s="1"/>
      <c r="UE5" s="1"/>
      <c r="UF5" s="1"/>
      <c r="UG5" s="1"/>
      <c r="UH5" s="1"/>
      <c r="UI5" s="1"/>
      <c r="UJ5" s="1"/>
      <c r="UK5" s="1"/>
      <c r="UL5" s="1"/>
      <c r="UM5" s="1"/>
      <c r="UN5" s="1"/>
      <c r="UO5" s="1"/>
      <c r="UP5" s="1"/>
      <c r="UQ5" s="1"/>
      <c r="UR5" s="1"/>
      <c r="US5" s="1"/>
      <c r="UT5" s="1"/>
      <c r="UU5" s="1"/>
      <c r="UV5" s="1"/>
      <c r="UW5" s="1"/>
      <c r="UX5" s="1"/>
      <c r="UY5" s="1"/>
      <c r="UZ5" s="1"/>
      <c r="VA5" s="1"/>
      <c r="VB5" s="1"/>
      <c r="VC5" s="1"/>
      <c r="VD5" s="1"/>
      <c r="VE5" s="1"/>
      <c r="VF5" s="1"/>
      <c r="VG5" s="1"/>
      <c r="VH5" s="1"/>
      <c r="VI5" s="1"/>
      <c r="VJ5" s="1"/>
      <c r="VK5" s="1"/>
      <c r="VL5" s="1"/>
      <c r="VM5" s="1"/>
      <c r="VN5" s="1"/>
      <c r="VO5" s="1"/>
      <c r="VP5" s="1"/>
      <c r="VQ5" s="1"/>
      <c r="VR5" s="1"/>
      <c r="VS5" s="1"/>
      <c r="VT5" s="1"/>
      <c r="VU5" s="1"/>
      <c r="VV5" s="1"/>
      <c r="VW5" s="1"/>
      <c r="VX5" s="1"/>
      <c r="VY5" s="1"/>
      <c r="VZ5" s="1"/>
      <c r="WA5" s="1"/>
      <c r="WB5" s="1"/>
      <c r="WC5" s="1"/>
      <c r="WD5" s="1"/>
      <c r="WE5" s="1"/>
      <c r="WF5" s="1"/>
      <c r="WG5" s="1"/>
      <c r="WH5" s="1"/>
      <c r="WI5" s="1"/>
      <c r="WJ5" s="1"/>
      <c r="WK5" s="1"/>
      <c r="WL5" s="1"/>
      <c r="WM5" s="1"/>
      <c r="WN5" s="1"/>
      <c r="WO5" s="1"/>
      <c r="WP5" s="1"/>
      <c r="WQ5" s="1"/>
      <c r="WR5" s="1"/>
      <c r="WS5" s="1"/>
      <c r="WT5" s="1"/>
      <c r="WU5" s="1"/>
      <c r="WV5" s="1"/>
      <c r="WW5" s="1"/>
      <c r="WX5" s="1"/>
      <c r="WY5" s="1"/>
      <c r="WZ5" s="1"/>
      <c r="XA5" s="1"/>
      <c r="XB5" s="1"/>
      <c r="XC5" s="1"/>
      <c r="XD5" s="1"/>
      <c r="XE5" s="1"/>
      <c r="XF5" s="1"/>
      <c r="XG5" s="1"/>
      <c r="XH5" s="1"/>
      <c r="XI5" s="1"/>
      <c r="XJ5" s="1"/>
      <c r="XK5" s="1"/>
      <c r="XL5" s="1"/>
      <c r="XM5" s="1"/>
      <c r="XN5" s="1"/>
      <c r="XO5" s="1"/>
      <c r="XP5" s="1"/>
      <c r="XQ5" s="1"/>
      <c r="XR5" s="1"/>
      <c r="XS5" s="1"/>
      <c r="XT5" s="1"/>
      <c r="XU5" s="1"/>
      <c r="XV5" s="1"/>
      <c r="XW5" s="1"/>
      <c r="XX5" s="1"/>
      <c r="XY5" s="1"/>
      <c r="XZ5" s="1"/>
      <c r="YA5" s="1"/>
      <c r="YB5" s="1"/>
      <c r="YC5" s="1"/>
      <c r="YD5" s="1"/>
      <c r="YE5" s="1"/>
      <c r="YF5" s="1"/>
      <c r="YG5" s="1"/>
      <c r="YH5" s="1"/>
      <c r="YI5" s="1"/>
      <c r="YJ5" s="1"/>
      <c r="YK5" s="1"/>
      <c r="YL5" s="1"/>
      <c r="YM5" s="1"/>
      <c r="YN5" s="1"/>
      <c r="YO5" s="1"/>
      <c r="YP5" s="1"/>
      <c r="YQ5" s="1"/>
      <c r="YR5" s="1"/>
      <c r="YS5" s="1"/>
      <c r="YT5" s="1"/>
      <c r="YU5" s="1"/>
      <c r="YV5" s="1"/>
      <c r="YW5" s="1"/>
      <c r="YX5" s="1"/>
      <c r="YY5" s="1"/>
      <c r="YZ5" s="1"/>
      <c r="ZA5" s="1"/>
      <c r="ZB5" s="1"/>
      <c r="ZC5" s="1"/>
      <c r="ZD5" s="1"/>
      <c r="ZE5" s="1"/>
      <c r="ZF5" s="1"/>
      <c r="ZG5" s="1"/>
      <c r="ZH5" s="1"/>
      <c r="ZI5" s="1"/>
      <c r="ZJ5" s="1"/>
      <c r="ZK5" s="1"/>
      <c r="ZL5" s="1"/>
      <c r="ZM5" s="1"/>
      <c r="ZN5" s="1"/>
      <c r="ZO5" s="1"/>
      <c r="ZP5" s="1"/>
      <c r="ZQ5" s="1"/>
      <c r="ZR5" s="1"/>
      <c r="ZS5" s="1"/>
      <c r="ZT5" s="1"/>
      <c r="ZU5" s="1"/>
      <c r="ZV5" s="1"/>
      <c r="ZW5" s="1"/>
      <c r="ZX5" s="1"/>
      <c r="ZY5" s="1"/>
      <c r="ZZ5" s="1"/>
      <c r="AAA5" s="1"/>
      <c r="AAB5" s="1"/>
      <c r="AAC5" s="1"/>
      <c r="AAD5" s="1"/>
      <c r="AAE5" s="1"/>
      <c r="AAF5" s="1"/>
      <c r="AAG5" s="1"/>
      <c r="AAH5" s="1"/>
      <c r="AAI5" s="1"/>
      <c r="AAJ5" s="1"/>
      <c r="AAK5" s="1"/>
      <c r="AAL5" s="1"/>
      <c r="AAM5" s="1"/>
      <c r="AAN5" s="1"/>
      <c r="AAO5" s="1"/>
      <c r="AAP5" s="1"/>
      <c r="AAQ5" s="1"/>
      <c r="AAR5" s="1"/>
      <c r="AAS5" s="1"/>
      <c r="AAT5" s="1"/>
      <c r="AAU5" s="1"/>
      <c r="AAV5" s="1"/>
      <c r="AAW5" s="1"/>
      <c r="AAX5" s="1"/>
      <c r="AAY5" s="1"/>
      <c r="AAZ5" s="1"/>
      <c r="ABA5" s="1"/>
      <c r="ABB5" s="1"/>
      <c r="ABC5" s="1"/>
      <c r="ABD5" s="1"/>
      <c r="ABE5" s="1"/>
      <c r="ABF5" s="1"/>
      <c r="ABG5" s="1"/>
      <c r="ABH5" s="1"/>
      <c r="ABI5" s="1"/>
      <c r="ABJ5" s="1"/>
      <c r="ABK5" s="1"/>
      <c r="ABL5" s="1"/>
      <c r="ABM5" s="1"/>
      <c r="ABN5" s="1"/>
      <c r="ABO5" s="1"/>
      <c r="ABP5" s="1"/>
      <c r="ABQ5" s="1"/>
      <c r="ABR5" s="1"/>
      <c r="ABS5" s="1"/>
      <c r="ABT5" s="1"/>
      <c r="ABU5" s="1"/>
      <c r="ABV5" s="1"/>
      <c r="ABW5" s="1"/>
      <c r="ABX5" s="1"/>
      <c r="ABY5" s="1"/>
      <c r="ABZ5" s="1"/>
      <c r="ACA5" s="1"/>
      <c r="ACB5" s="1"/>
      <c r="ACC5" s="1"/>
      <c r="ACD5" s="1"/>
      <c r="ACE5" s="1"/>
      <c r="ACF5" s="1"/>
      <c r="ACG5" s="1"/>
      <c r="ACH5" s="1"/>
      <c r="ACI5" s="1"/>
      <c r="ACJ5" s="1"/>
      <c r="ACK5" s="1"/>
      <c r="ACL5" s="1"/>
      <c r="ACM5" s="1"/>
      <c r="ACN5" s="1"/>
      <c r="ACO5" s="1"/>
      <c r="ACP5" s="1"/>
      <c r="ACQ5" s="1"/>
      <c r="ACR5" s="1"/>
      <c r="ACS5" s="1"/>
      <c r="ACT5" s="1"/>
      <c r="ACU5" s="1"/>
      <c r="ACV5" s="1"/>
      <c r="ACW5" s="1"/>
      <c r="ACX5" s="1"/>
      <c r="ACY5" s="1"/>
      <c r="ACZ5" s="1"/>
      <c r="ADA5" s="1"/>
      <c r="ADB5" s="1"/>
      <c r="ADC5" s="1"/>
      <c r="ADD5" s="1"/>
      <c r="ADE5" s="1"/>
      <c r="ADF5" s="1"/>
      <c r="ADG5" s="1"/>
      <c r="ADH5" s="1"/>
      <c r="ADI5" s="1"/>
      <c r="ADJ5" s="1"/>
      <c r="ADK5" s="1"/>
      <c r="ADL5" s="1"/>
      <c r="ADM5" s="1"/>
      <c r="ADN5" s="1"/>
      <c r="ADO5" s="1"/>
      <c r="ADP5" s="1"/>
      <c r="ADQ5" s="1"/>
      <c r="ADR5" s="1"/>
      <c r="ADS5" s="1"/>
      <c r="ADT5" s="1"/>
      <c r="ADU5" s="1"/>
      <c r="ADV5" s="1"/>
      <c r="ADW5" s="1"/>
      <c r="ADX5" s="1"/>
      <c r="ADY5" s="1"/>
      <c r="ADZ5" s="1"/>
      <c r="AEA5" s="1"/>
      <c r="AEB5" s="1"/>
      <c r="AEC5" s="1"/>
      <c r="AED5" s="1"/>
      <c r="AEE5" s="1"/>
      <c r="AEF5" s="1"/>
      <c r="AEG5" s="1"/>
      <c r="AEH5" s="1"/>
      <c r="AEI5" s="1"/>
      <c r="AEJ5" s="1"/>
      <c r="AEK5" s="1"/>
      <c r="AEL5" s="1"/>
      <c r="AEM5" s="1"/>
      <c r="AEN5" s="1"/>
      <c r="AEO5" s="1"/>
      <c r="AEP5" s="1"/>
      <c r="AEQ5" s="1"/>
      <c r="AER5" s="1"/>
      <c r="AES5" s="1"/>
      <c r="AET5" s="1"/>
      <c r="AEU5" s="1"/>
      <c r="AEV5" s="1"/>
      <c r="AEW5" s="1"/>
      <c r="AEX5" s="1"/>
      <c r="AEY5" s="1"/>
      <c r="AEZ5" s="1"/>
      <c r="AFA5" s="1"/>
      <c r="AFB5" s="1"/>
      <c r="AFC5" s="1"/>
      <c r="AFD5" s="1"/>
      <c r="AFE5" s="1"/>
      <c r="AFF5" s="1"/>
      <c r="AFG5" s="1"/>
      <c r="AFH5" s="1"/>
      <c r="AFI5" s="1"/>
      <c r="AFJ5" s="1"/>
      <c r="AFK5" s="1"/>
      <c r="AFL5" s="1"/>
      <c r="AFM5" s="1"/>
      <c r="AFN5" s="1"/>
      <c r="AFO5" s="1"/>
      <c r="AFP5" s="1"/>
      <c r="AFQ5" s="1"/>
      <c r="AFR5" s="1"/>
      <c r="AFS5" s="1"/>
      <c r="AFT5" s="1"/>
      <c r="AFU5" s="1"/>
      <c r="AFV5" s="1"/>
      <c r="AFW5" s="1"/>
      <c r="AFX5" s="1"/>
      <c r="AFY5" s="1"/>
      <c r="AFZ5" s="1"/>
      <c r="AGA5" s="1"/>
      <c r="AGB5" s="1"/>
      <c r="AGC5" s="1"/>
      <c r="AGD5" s="1"/>
      <c r="AGE5" s="1"/>
      <c r="AGF5" s="1"/>
      <c r="AGG5" s="1"/>
      <c r="AGH5" s="1"/>
      <c r="AGI5" s="1"/>
      <c r="AGJ5" s="1"/>
      <c r="AGK5" s="1"/>
      <c r="AGL5" s="1"/>
      <c r="AGM5" s="1"/>
      <c r="AGN5" s="1"/>
      <c r="AGO5" s="1"/>
      <c r="AGP5" s="1"/>
      <c r="AGQ5" s="1"/>
      <c r="AGR5" s="1"/>
      <c r="AGS5" s="1"/>
      <c r="AGT5" s="1"/>
      <c r="AGU5" s="1"/>
      <c r="AGV5" s="1"/>
      <c r="AGW5" s="1"/>
      <c r="AGX5" s="1"/>
      <c r="AGY5" s="1"/>
      <c r="AGZ5" s="1"/>
      <c r="AHA5" s="1"/>
      <c r="AHB5" s="1"/>
      <c r="AHC5" s="1"/>
      <c r="AHD5" s="1"/>
      <c r="AHE5" s="1"/>
      <c r="AHF5" s="1"/>
      <c r="AHG5" s="1"/>
      <c r="AHH5" s="1"/>
      <c r="AHI5" s="1"/>
      <c r="AHJ5" s="1"/>
      <c r="AHK5" s="1"/>
      <c r="AHL5" s="1"/>
      <c r="AHM5" s="1"/>
      <c r="AHN5" s="1"/>
      <c r="AHO5" s="1"/>
      <c r="AHP5" s="1"/>
      <c r="AHQ5" s="1"/>
      <c r="AHR5" s="1"/>
      <c r="AHS5" s="1"/>
      <c r="AHT5" s="1"/>
      <c r="AHU5" s="1"/>
      <c r="AHV5" s="1"/>
      <c r="AHW5" s="1"/>
      <c r="AHX5" s="1"/>
      <c r="AHY5" s="1"/>
      <c r="AHZ5" s="1"/>
      <c r="AIA5" s="1"/>
      <c r="AIB5" s="1"/>
      <c r="AIC5" s="1"/>
      <c r="AID5" s="1"/>
      <c r="AIE5" s="1"/>
      <c r="AIF5" s="1"/>
      <c r="AIG5" s="1"/>
      <c r="AIH5" s="1"/>
      <c r="AII5" s="1"/>
      <c r="AIJ5" s="1"/>
      <c r="AIK5" s="1"/>
      <c r="AIL5" s="1"/>
      <c r="AIM5" s="1"/>
      <c r="AIN5" s="1"/>
      <c r="AIO5" s="1"/>
      <c r="AIP5" s="1"/>
      <c r="AIQ5" s="1"/>
      <c r="AIR5" s="1"/>
      <c r="AIS5" s="1"/>
      <c r="AIT5" s="1"/>
      <c r="AIU5" s="1"/>
      <c r="AIV5" s="1"/>
      <c r="AIW5" s="1"/>
      <c r="AIX5" s="1"/>
      <c r="AIY5" s="1"/>
      <c r="AIZ5" s="1"/>
      <c r="AJA5" s="1"/>
      <c r="AJB5" s="1"/>
      <c r="AJC5" s="1"/>
      <c r="AJD5" s="1"/>
      <c r="AJE5" s="1"/>
      <c r="AJF5" s="1"/>
      <c r="AJG5" s="1"/>
      <c r="AJH5" s="1"/>
      <c r="AJI5" s="1"/>
      <c r="AJJ5" s="1"/>
      <c r="AJK5" s="1"/>
      <c r="AJL5" s="1"/>
      <c r="AJM5" s="1"/>
      <c r="AJN5" s="1"/>
      <c r="AJO5" s="1"/>
      <c r="AJP5" s="1"/>
      <c r="AJQ5" s="1"/>
      <c r="AJR5" s="1"/>
      <c r="AJS5" s="1"/>
      <c r="AJT5" s="1"/>
      <c r="AJU5" s="1"/>
      <c r="AJV5" s="1"/>
      <c r="AJW5" s="1"/>
      <c r="AJX5" s="1"/>
      <c r="AJY5" s="1"/>
      <c r="AJZ5" s="1"/>
      <c r="AKA5" s="1"/>
      <c r="AKB5" s="1"/>
      <c r="AKC5" s="1"/>
      <c r="AKD5" s="1"/>
      <c r="AKE5" s="1"/>
      <c r="AKF5" s="1"/>
      <c r="AKG5" s="1"/>
      <c r="AKH5" s="1"/>
      <c r="AKI5" s="1"/>
      <c r="AKJ5" s="1"/>
      <c r="AKK5" s="1"/>
      <c r="AKL5" s="1"/>
      <c r="AKM5" s="1"/>
      <c r="AKN5" s="1"/>
      <c r="AKO5" s="1"/>
      <c r="AKP5" s="1"/>
      <c r="AKQ5" s="1"/>
      <c r="AKR5" s="1"/>
      <c r="AKS5" s="1"/>
      <c r="AKT5" s="1"/>
      <c r="AKU5" s="1"/>
      <c r="AKV5" s="1"/>
      <c r="AKW5" s="1"/>
      <c r="AKX5" s="1"/>
      <c r="AKY5" s="1"/>
      <c r="AKZ5" s="1"/>
      <c r="ALA5" s="1"/>
      <c r="ALB5" s="1"/>
      <c r="ALC5" s="1"/>
      <c r="ALD5" s="1"/>
      <c r="ALE5" s="1"/>
      <c r="ALF5" s="1"/>
      <c r="ALG5" s="1"/>
      <c r="ALH5" s="1"/>
      <c r="ALI5" s="1"/>
      <c r="ALJ5" s="1"/>
      <c r="ALK5" s="1"/>
      <c r="ALL5" s="1"/>
      <c r="ALM5" s="1"/>
      <c r="ALN5" s="1"/>
      <c r="ALO5" s="1"/>
      <c r="ALP5" s="1"/>
      <c r="ALQ5" s="1"/>
      <c r="ALR5" s="1"/>
      <c r="ALS5" s="1"/>
      <c r="ALT5" s="1"/>
      <c r="ALU5" s="1"/>
      <c r="ALV5" s="1"/>
      <c r="ALW5" s="1"/>
      <c r="ALX5" s="1"/>
      <c r="ALY5" s="1"/>
      <c r="ALZ5" s="1"/>
      <c r="AMA5" s="1"/>
      <c r="AMB5" s="1"/>
      <c r="AMC5" s="1"/>
      <c r="AMD5" s="1"/>
      <c r="AME5" s="1"/>
      <c r="AMF5" s="1"/>
      <c r="AMG5" s="1"/>
      <c r="AMH5" s="1"/>
      <c r="AMI5" s="1"/>
      <c r="AMJ5" s="1"/>
    </row>
    <row r="6" spans="1:1024" x14ac:dyDescent="0.35">
      <c r="A6" s="1"/>
      <c r="B6" s="4">
        <f>COUNT(B4:I4)</f>
        <v>4</v>
      </c>
      <c r="C6" s="4">
        <f>AVERAGE(B4:I4)</f>
        <v>23.75</v>
      </c>
      <c r="D6" s="4">
        <f>_xlfn.VAR.S(B4:I4)</f>
        <v>14.916666666666666</v>
      </c>
      <c r="E6" s="4">
        <f>_xlfn.STDEV.S(B4:I4)</f>
        <v>3.8622100754188224</v>
      </c>
      <c r="F6" s="4">
        <f>E6/SQRT(B6)</f>
        <v>1.9311050377094112</v>
      </c>
      <c r="G6" s="1"/>
      <c r="H6" s="1"/>
      <c r="I6" s="1"/>
      <c r="J6" s="12">
        <f>1.96*F6</f>
        <v>3.7849658739104459</v>
      </c>
      <c r="K6" s="12"/>
      <c r="L6" s="12">
        <f>C6-J6</f>
        <v>19.965034126089556</v>
      </c>
      <c r="M6" s="12"/>
      <c r="N6" s="12">
        <f>C6+J6</f>
        <v>27.534965873910444</v>
      </c>
      <c r="O6" s="12"/>
      <c r="P6" s="12"/>
      <c r="Q6" s="12"/>
      <c r="R6" s="12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  <c r="IZ6" s="1"/>
      <c r="JA6" s="1"/>
      <c r="JB6" s="1"/>
      <c r="JC6" s="1"/>
      <c r="JD6" s="1"/>
      <c r="JE6" s="1"/>
      <c r="JF6" s="1"/>
      <c r="JG6" s="1"/>
      <c r="JH6" s="1"/>
      <c r="JI6" s="1"/>
      <c r="JJ6" s="1"/>
      <c r="JK6" s="1"/>
      <c r="JL6" s="1"/>
      <c r="JM6" s="1"/>
      <c r="JN6" s="1"/>
      <c r="JO6" s="1"/>
      <c r="JP6" s="1"/>
      <c r="JQ6" s="1"/>
      <c r="JR6" s="1"/>
      <c r="JS6" s="1"/>
      <c r="JT6" s="1"/>
      <c r="JU6" s="1"/>
      <c r="JV6" s="1"/>
      <c r="JW6" s="1"/>
      <c r="JX6" s="1"/>
      <c r="JY6" s="1"/>
      <c r="JZ6" s="1"/>
      <c r="KA6" s="1"/>
      <c r="KB6" s="1"/>
      <c r="KC6" s="1"/>
      <c r="KD6" s="1"/>
      <c r="KE6" s="1"/>
      <c r="KF6" s="1"/>
      <c r="KG6" s="1"/>
      <c r="KH6" s="1"/>
      <c r="KI6" s="1"/>
      <c r="KJ6" s="1"/>
      <c r="KK6" s="1"/>
      <c r="KL6" s="1"/>
      <c r="KM6" s="1"/>
      <c r="KN6" s="1"/>
      <c r="KO6" s="1"/>
      <c r="KP6" s="1"/>
      <c r="KQ6" s="1"/>
      <c r="KR6" s="1"/>
      <c r="KS6" s="1"/>
      <c r="KT6" s="1"/>
      <c r="KU6" s="1"/>
      <c r="KV6" s="1"/>
      <c r="KW6" s="1"/>
      <c r="KX6" s="1"/>
      <c r="KY6" s="1"/>
      <c r="KZ6" s="1"/>
      <c r="LA6" s="1"/>
      <c r="LB6" s="1"/>
      <c r="LC6" s="1"/>
      <c r="LD6" s="1"/>
      <c r="LE6" s="1"/>
      <c r="LF6" s="1"/>
      <c r="LG6" s="1"/>
      <c r="LH6" s="1"/>
      <c r="LI6" s="1"/>
      <c r="LJ6" s="1"/>
      <c r="LK6" s="1"/>
      <c r="LL6" s="1"/>
      <c r="LM6" s="1"/>
      <c r="LN6" s="1"/>
      <c r="LO6" s="1"/>
      <c r="LP6" s="1"/>
      <c r="LQ6" s="1"/>
      <c r="LR6" s="1"/>
      <c r="LS6" s="1"/>
      <c r="LT6" s="1"/>
      <c r="LU6" s="1"/>
      <c r="LV6" s="1"/>
      <c r="LW6" s="1"/>
      <c r="LX6" s="1"/>
      <c r="LY6" s="1"/>
      <c r="LZ6" s="1"/>
      <c r="MA6" s="1"/>
      <c r="MB6" s="1"/>
      <c r="MC6" s="1"/>
      <c r="MD6" s="1"/>
      <c r="ME6" s="1"/>
      <c r="MF6" s="1"/>
      <c r="MG6" s="1"/>
      <c r="MH6" s="1"/>
      <c r="MI6" s="1"/>
      <c r="MJ6" s="1"/>
      <c r="MK6" s="1"/>
      <c r="ML6" s="1"/>
      <c r="MM6" s="1"/>
      <c r="MN6" s="1"/>
      <c r="MO6" s="1"/>
      <c r="MP6" s="1"/>
      <c r="MQ6" s="1"/>
      <c r="MR6" s="1"/>
      <c r="MS6" s="1"/>
      <c r="MT6" s="1"/>
      <c r="MU6" s="1"/>
      <c r="MV6" s="1"/>
      <c r="MW6" s="1"/>
      <c r="MX6" s="1"/>
      <c r="MY6" s="1"/>
      <c r="MZ6" s="1"/>
      <c r="NA6" s="1"/>
      <c r="NB6" s="1"/>
      <c r="NC6" s="1"/>
      <c r="ND6" s="1"/>
      <c r="NE6" s="1"/>
      <c r="NF6" s="1"/>
      <c r="NG6" s="1"/>
      <c r="NH6" s="1"/>
      <c r="NI6" s="1"/>
      <c r="NJ6" s="1"/>
      <c r="NK6" s="1"/>
      <c r="NL6" s="1"/>
      <c r="NM6" s="1"/>
      <c r="NN6" s="1"/>
      <c r="NO6" s="1"/>
      <c r="NP6" s="1"/>
      <c r="NQ6" s="1"/>
      <c r="NR6" s="1"/>
      <c r="NS6" s="1"/>
      <c r="NT6" s="1"/>
      <c r="NU6" s="1"/>
      <c r="NV6" s="1"/>
      <c r="NW6" s="1"/>
      <c r="NX6" s="1"/>
      <c r="NY6" s="1"/>
      <c r="NZ6" s="1"/>
      <c r="OA6" s="1"/>
      <c r="OB6" s="1"/>
      <c r="OC6" s="1"/>
      <c r="OD6" s="1"/>
      <c r="OE6" s="1"/>
      <c r="OF6" s="1"/>
      <c r="OG6" s="1"/>
      <c r="OH6" s="1"/>
      <c r="OI6" s="1"/>
      <c r="OJ6" s="1"/>
      <c r="OK6" s="1"/>
      <c r="OL6" s="1"/>
      <c r="OM6" s="1"/>
      <c r="ON6" s="1"/>
      <c r="OO6" s="1"/>
      <c r="OP6" s="1"/>
      <c r="OQ6" s="1"/>
      <c r="OR6" s="1"/>
      <c r="OS6" s="1"/>
      <c r="OT6" s="1"/>
      <c r="OU6" s="1"/>
      <c r="OV6" s="1"/>
      <c r="OW6" s="1"/>
      <c r="OX6" s="1"/>
      <c r="OY6" s="1"/>
      <c r="OZ6" s="1"/>
      <c r="PA6" s="1"/>
      <c r="PB6" s="1"/>
      <c r="PC6" s="1"/>
      <c r="PD6" s="1"/>
      <c r="PE6" s="1"/>
      <c r="PF6" s="1"/>
      <c r="PG6" s="1"/>
      <c r="PH6" s="1"/>
      <c r="PI6" s="1"/>
      <c r="PJ6" s="1"/>
      <c r="PK6" s="1"/>
      <c r="PL6" s="1"/>
      <c r="PM6" s="1"/>
      <c r="PN6" s="1"/>
      <c r="PO6" s="1"/>
      <c r="PP6" s="1"/>
      <c r="PQ6" s="1"/>
      <c r="PR6" s="1"/>
      <c r="PS6" s="1"/>
      <c r="PT6" s="1"/>
      <c r="PU6" s="1"/>
      <c r="PV6" s="1"/>
      <c r="PW6" s="1"/>
      <c r="PX6" s="1"/>
      <c r="PY6" s="1"/>
      <c r="PZ6" s="1"/>
      <c r="QA6" s="1"/>
      <c r="QB6" s="1"/>
      <c r="QC6" s="1"/>
      <c r="QD6" s="1"/>
      <c r="QE6" s="1"/>
      <c r="QF6" s="1"/>
      <c r="QG6" s="1"/>
      <c r="QH6" s="1"/>
      <c r="QI6" s="1"/>
      <c r="QJ6" s="1"/>
      <c r="QK6" s="1"/>
      <c r="QL6" s="1"/>
      <c r="QM6" s="1"/>
      <c r="QN6" s="1"/>
      <c r="QO6" s="1"/>
      <c r="QP6" s="1"/>
      <c r="QQ6" s="1"/>
      <c r="QR6" s="1"/>
      <c r="QS6" s="1"/>
      <c r="QT6" s="1"/>
      <c r="QU6" s="1"/>
      <c r="QV6" s="1"/>
      <c r="QW6" s="1"/>
      <c r="QX6" s="1"/>
      <c r="QY6" s="1"/>
      <c r="QZ6" s="1"/>
      <c r="RA6" s="1"/>
      <c r="RB6" s="1"/>
      <c r="RC6" s="1"/>
      <c r="RD6" s="1"/>
      <c r="RE6" s="1"/>
      <c r="RF6" s="1"/>
      <c r="RG6" s="1"/>
      <c r="RH6" s="1"/>
      <c r="RI6" s="1"/>
      <c r="RJ6" s="1"/>
      <c r="RK6" s="1"/>
      <c r="RL6" s="1"/>
      <c r="RM6" s="1"/>
      <c r="RN6" s="1"/>
      <c r="RO6" s="1"/>
      <c r="RP6" s="1"/>
      <c r="RQ6" s="1"/>
      <c r="RR6" s="1"/>
      <c r="RS6" s="1"/>
      <c r="RT6" s="1"/>
      <c r="RU6" s="1"/>
      <c r="RV6" s="1"/>
      <c r="RW6" s="1"/>
      <c r="RX6" s="1"/>
      <c r="RY6" s="1"/>
      <c r="RZ6" s="1"/>
      <c r="SA6" s="1"/>
      <c r="SB6" s="1"/>
      <c r="SC6" s="1"/>
      <c r="SD6" s="1"/>
      <c r="SE6" s="1"/>
      <c r="SF6" s="1"/>
      <c r="SG6" s="1"/>
      <c r="SH6" s="1"/>
      <c r="SI6" s="1"/>
      <c r="SJ6" s="1"/>
      <c r="SK6" s="1"/>
      <c r="SL6" s="1"/>
      <c r="SM6" s="1"/>
      <c r="SN6" s="1"/>
      <c r="SO6" s="1"/>
      <c r="SP6" s="1"/>
      <c r="SQ6" s="1"/>
      <c r="SR6" s="1"/>
      <c r="SS6" s="1"/>
      <c r="ST6" s="1"/>
      <c r="SU6" s="1"/>
      <c r="SV6" s="1"/>
      <c r="SW6" s="1"/>
      <c r="SX6" s="1"/>
      <c r="SY6" s="1"/>
      <c r="SZ6" s="1"/>
      <c r="TA6" s="1"/>
      <c r="TB6" s="1"/>
      <c r="TC6" s="1"/>
      <c r="TD6" s="1"/>
      <c r="TE6" s="1"/>
      <c r="TF6" s="1"/>
      <c r="TG6" s="1"/>
      <c r="TH6" s="1"/>
      <c r="TI6" s="1"/>
      <c r="TJ6" s="1"/>
      <c r="TK6" s="1"/>
      <c r="TL6" s="1"/>
      <c r="TM6" s="1"/>
      <c r="TN6" s="1"/>
      <c r="TO6" s="1"/>
      <c r="TP6" s="1"/>
      <c r="TQ6" s="1"/>
      <c r="TR6" s="1"/>
      <c r="TS6" s="1"/>
      <c r="TT6" s="1"/>
      <c r="TU6" s="1"/>
      <c r="TV6" s="1"/>
      <c r="TW6" s="1"/>
      <c r="TX6" s="1"/>
      <c r="TY6" s="1"/>
      <c r="TZ6" s="1"/>
      <c r="UA6" s="1"/>
      <c r="UB6" s="1"/>
      <c r="UC6" s="1"/>
      <c r="UD6" s="1"/>
      <c r="UE6" s="1"/>
      <c r="UF6" s="1"/>
      <c r="UG6" s="1"/>
      <c r="UH6" s="1"/>
      <c r="UI6" s="1"/>
      <c r="UJ6" s="1"/>
      <c r="UK6" s="1"/>
      <c r="UL6" s="1"/>
      <c r="UM6" s="1"/>
      <c r="UN6" s="1"/>
      <c r="UO6" s="1"/>
      <c r="UP6" s="1"/>
      <c r="UQ6" s="1"/>
      <c r="UR6" s="1"/>
      <c r="US6" s="1"/>
      <c r="UT6" s="1"/>
      <c r="UU6" s="1"/>
      <c r="UV6" s="1"/>
      <c r="UW6" s="1"/>
      <c r="UX6" s="1"/>
      <c r="UY6" s="1"/>
      <c r="UZ6" s="1"/>
      <c r="VA6" s="1"/>
      <c r="VB6" s="1"/>
      <c r="VC6" s="1"/>
      <c r="VD6" s="1"/>
      <c r="VE6" s="1"/>
      <c r="VF6" s="1"/>
      <c r="VG6" s="1"/>
      <c r="VH6" s="1"/>
      <c r="VI6" s="1"/>
      <c r="VJ6" s="1"/>
      <c r="VK6" s="1"/>
      <c r="VL6" s="1"/>
      <c r="VM6" s="1"/>
      <c r="VN6" s="1"/>
      <c r="VO6" s="1"/>
      <c r="VP6" s="1"/>
      <c r="VQ6" s="1"/>
      <c r="VR6" s="1"/>
      <c r="VS6" s="1"/>
      <c r="VT6" s="1"/>
      <c r="VU6" s="1"/>
      <c r="VV6" s="1"/>
      <c r="VW6" s="1"/>
      <c r="VX6" s="1"/>
      <c r="VY6" s="1"/>
      <c r="VZ6" s="1"/>
      <c r="WA6" s="1"/>
      <c r="WB6" s="1"/>
      <c r="WC6" s="1"/>
      <c r="WD6" s="1"/>
      <c r="WE6" s="1"/>
      <c r="WF6" s="1"/>
      <c r="WG6" s="1"/>
      <c r="WH6" s="1"/>
      <c r="WI6" s="1"/>
      <c r="WJ6" s="1"/>
      <c r="WK6" s="1"/>
      <c r="WL6" s="1"/>
      <c r="WM6" s="1"/>
      <c r="WN6" s="1"/>
      <c r="WO6" s="1"/>
      <c r="WP6" s="1"/>
      <c r="WQ6" s="1"/>
      <c r="WR6" s="1"/>
      <c r="WS6" s="1"/>
      <c r="WT6" s="1"/>
      <c r="WU6" s="1"/>
      <c r="WV6" s="1"/>
      <c r="WW6" s="1"/>
      <c r="WX6" s="1"/>
      <c r="WY6" s="1"/>
      <c r="WZ6" s="1"/>
      <c r="XA6" s="1"/>
      <c r="XB6" s="1"/>
      <c r="XC6" s="1"/>
      <c r="XD6" s="1"/>
      <c r="XE6" s="1"/>
      <c r="XF6" s="1"/>
      <c r="XG6" s="1"/>
      <c r="XH6" s="1"/>
      <c r="XI6" s="1"/>
      <c r="XJ6" s="1"/>
      <c r="XK6" s="1"/>
      <c r="XL6" s="1"/>
      <c r="XM6" s="1"/>
      <c r="XN6" s="1"/>
      <c r="XO6" s="1"/>
      <c r="XP6" s="1"/>
      <c r="XQ6" s="1"/>
      <c r="XR6" s="1"/>
      <c r="XS6" s="1"/>
      <c r="XT6" s="1"/>
      <c r="XU6" s="1"/>
      <c r="XV6" s="1"/>
      <c r="XW6" s="1"/>
      <c r="XX6" s="1"/>
      <c r="XY6" s="1"/>
      <c r="XZ6" s="1"/>
      <c r="YA6" s="1"/>
      <c r="YB6" s="1"/>
      <c r="YC6" s="1"/>
      <c r="YD6" s="1"/>
      <c r="YE6" s="1"/>
      <c r="YF6" s="1"/>
      <c r="YG6" s="1"/>
      <c r="YH6" s="1"/>
      <c r="YI6" s="1"/>
      <c r="YJ6" s="1"/>
      <c r="YK6" s="1"/>
      <c r="YL6" s="1"/>
      <c r="YM6" s="1"/>
      <c r="YN6" s="1"/>
      <c r="YO6" s="1"/>
      <c r="YP6" s="1"/>
      <c r="YQ6" s="1"/>
      <c r="YR6" s="1"/>
      <c r="YS6" s="1"/>
      <c r="YT6" s="1"/>
      <c r="YU6" s="1"/>
      <c r="YV6" s="1"/>
      <c r="YW6" s="1"/>
      <c r="YX6" s="1"/>
      <c r="YY6" s="1"/>
      <c r="YZ6" s="1"/>
      <c r="ZA6" s="1"/>
      <c r="ZB6" s="1"/>
      <c r="ZC6" s="1"/>
      <c r="ZD6" s="1"/>
      <c r="ZE6" s="1"/>
      <c r="ZF6" s="1"/>
      <c r="ZG6" s="1"/>
      <c r="ZH6" s="1"/>
      <c r="ZI6" s="1"/>
      <c r="ZJ6" s="1"/>
      <c r="ZK6" s="1"/>
      <c r="ZL6" s="1"/>
      <c r="ZM6" s="1"/>
      <c r="ZN6" s="1"/>
      <c r="ZO6" s="1"/>
      <c r="ZP6" s="1"/>
      <c r="ZQ6" s="1"/>
      <c r="ZR6" s="1"/>
      <c r="ZS6" s="1"/>
      <c r="ZT6" s="1"/>
      <c r="ZU6" s="1"/>
      <c r="ZV6" s="1"/>
      <c r="ZW6" s="1"/>
      <c r="ZX6" s="1"/>
      <c r="ZY6" s="1"/>
      <c r="ZZ6" s="1"/>
      <c r="AAA6" s="1"/>
      <c r="AAB6" s="1"/>
      <c r="AAC6" s="1"/>
      <c r="AAD6" s="1"/>
      <c r="AAE6" s="1"/>
      <c r="AAF6" s="1"/>
      <c r="AAG6" s="1"/>
      <c r="AAH6" s="1"/>
      <c r="AAI6" s="1"/>
      <c r="AAJ6" s="1"/>
      <c r="AAK6" s="1"/>
      <c r="AAL6" s="1"/>
      <c r="AAM6" s="1"/>
      <c r="AAN6" s="1"/>
      <c r="AAO6" s="1"/>
      <c r="AAP6" s="1"/>
      <c r="AAQ6" s="1"/>
      <c r="AAR6" s="1"/>
      <c r="AAS6" s="1"/>
      <c r="AAT6" s="1"/>
      <c r="AAU6" s="1"/>
      <c r="AAV6" s="1"/>
      <c r="AAW6" s="1"/>
      <c r="AAX6" s="1"/>
      <c r="AAY6" s="1"/>
      <c r="AAZ6" s="1"/>
      <c r="ABA6" s="1"/>
      <c r="ABB6" s="1"/>
      <c r="ABC6" s="1"/>
      <c r="ABD6" s="1"/>
      <c r="ABE6" s="1"/>
      <c r="ABF6" s="1"/>
      <c r="ABG6" s="1"/>
      <c r="ABH6" s="1"/>
      <c r="ABI6" s="1"/>
      <c r="ABJ6" s="1"/>
      <c r="ABK6" s="1"/>
      <c r="ABL6" s="1"/>
      <c r="ABM6" s="1"/>
      <c r="ABN6" s="1"/>
      <c r="ABO6" s="1"/>
      <c r="ABP6" s="1"/>
      <c r="ABQ6" s="1"/>
      <c r="ABR6" s="1"/>
      <c r="ABS6" s="1"/>
      <c r="ABT6" s="1"/>
      <c r="ABU6" s="1"/>
      <c r="ABV6" s="1"/>
      <c r="ABW6" s="1"/>
      <c r="ABX6" s="1"/>
      <c r="ABY6" s="1"/>
      <c r="ABZ6" s="1"/>
      <c r="ACA6" s="1"/>
      <c r="ACB6" s="1"/>
      <c r="ACC6" s="1"/>
      <c r="ACD6" s="1"/>
      <c r="ACE6" s="1"/>
      <c r="ACF6" s="1"/>
      <c r="ACG6" s="1"/>
      <c r="ACH6" s="1"/>
      <c r="ACI6" s="1"/>
      <c r="ACJ6" s="1"/>
      <c r="ACK6" s="1"/>
      <c r="ACL6" s="1"/>
      <c r="ACM6" s="1"/>
      <c r="ACN6" s="1"/>
      <c r="ACO6" s="1"/>
      <c r="ACP6" s="1"/>
      <c r="ACQ6" s="1"/>
      <c r="ACR6" s="1"/>
      <c r="ACS6" s="1"/>
      <c r="ACT6" s="1"/>
      <c r="ACU6" s="1"/>
      <c r="ACV6" s="1"/>
      <c r="ACW6" s="1"/>
      <c r="ACX6" s="1"/>
      <c r="ACY6" s="1"/>
      <c r="ACZ6" s="1"/>
      <c r="ADA6" s="1"/>
      <c r="ADB6" s="1"/>
      <c r="ADC6" s="1"/>
      <c r="ADD6" s="1"/>
      <c r="ADE6" s="1"/>
      <c r="ADF6" s="1"/>
      <c r="ADG6" s="1"/>
      <c r="ADH6" s="1"/>
      <c r="ADI6" s="1"/>
      <c r="ADJ6" s="1"/>
      <c r="ADK6" s="1"/>
      <c r="ADL6" s="1"/>
      <c r="ADM6" s="1"/>
      <c r="ADN6" s="1"/>
      <c r="ADO6" s="1"/>
      <c r="ADP6" s="1"/>
      <c r="ADQ6" s="1"/>
      <c r="ADR6" s="1"/>
      <c r="ADS6" s="1"/>
      <c r="ADT6" s="1"/>
      <c r="ADU6" s="1"/>
      <c r="ADV6" s="1"/>
      <c r="ADW6" s="1"/>
      <c r="ADX6" s="1"/>
      <c r="ADY6" s="1"/>
      <c r="ADZ6" s="1"/>
      <c r="AEA6" s="1"/>
      <c r="AEB6" s="1"/>
      <c r="AEC6" s="1"/>
      <c r="AED6" s="1"/>
      <c r="AEE6" s="1"/>
      <c r="AEF6" s="1"/>
      <c r="AEG6" s="1"/>
      <c r="AEH6" s="1"/>
      <c r="AEI6" s="1"/>
      <c r="AEJ6" s="1"/>
      <c r="AEK6" s="1"/>
      <c r="AEL6" s="1"/>
      <c r="AEM6" s="1"/>
      <c r="AEN6" s="1"/>
      <c r="AEO6" s="1"/>
      <c r="AEP6" s="1"/>
      <c r="AEQ6" s="1"/>
      <c r="AER6" s="1"/>
      <c r="AES6" s="1"/>
      <c r="AET6" s="1"/>
      <c r="AEU6" s="1"/>
      <c r="AEV6" s="1"/>
      <c r="AEW6" s="1"/>
      <c r="AEX6" s="1"/>
      <c r="AEY6" s="1"/>
      <c r="AEZ6" s="1"/>
      <c r="AFA6" s="1"/>
      <c r="AFB6" s="1"/>
      <c r="AFC6" s="1"/>
      <c r="AFD6" s="1"/>
      <c r="AFE6" s="1"/>
      <c r="AFF6" s="1"/>
      <c r="AFG6" s="1"/>
      <c r="AFH6" s="1"/>
      <c r="AFI6" s="1"/>
      <c r="AFJ6" s="1"/>
      <c r="AFK6" s="1"/>
      <c r="AFL6" s="1"/>
      <c r="AFM6" s="1"/>
      <c r="AFN6" s="1"/>
      <c r="AFO6" s="1"/>
      <c r="AFP6" s="1"/>
      <c r="AFQ6" s="1"/>
      <c r="AFR6" s="1"/>
      <c r="AFS6" s="1"/>
      <c r="AFT6" s="1"/>
      <c r="AFU6" s="1"/>
      <c r="AFV6" s="1"/>
      <c r="AFW6" s="1"/>
      <c r="AFX6" s="1"/>
      <c r="AFY6" s="1"/>
      <c r="AFZ6" s="1"/>
      <c r="AGA6" s="1"/>
      <c r="AGB6" s="1"/>
      <c r="AGC6" s="1"/>
      <c r="AGD6" s="1"/>
      <c r="AGE6" s="1"/>
      <c r="AGF6" s="1"/>
      <c r="AGG6" s="1"/>
      <c r="AGH6" s="1"/>
      <c r="AGI6" s="1"/>
      <c r="AGJ6" s="1"/>
      <c r="AGK6" s="1"/>
      <c r="AGL6" s="1"/>
      <c r="AGM6" s="1"/>
      <c r="AGN6" s="1"/>
      <c r="AGO6" s="1"/>
      <c r="AGP6" s="1"/>
      <c r="AGQ6" s="1"/>
      <c r="AGR6" s="1"/>
      <c r="AGS6" s="1"/>
      <c r="AGT6" s="1"/>
      <c r="AGU6" s="1"/>
      <c r="AGV6" s="1"/>
      <c r="AGW6" s="1"/>
      <c r="AGX6" s="1"/>
      <c r="AGY6" s="1"/>
      <c r="AGZ6" s="1"/>
      <c r="AHA6" s="1"/>
      <c r="AHB6" s="1"/>
      <c r="AHC6" s="1"/>
      <c r="AHD6" s="1"/>
      <c r="AHE6" s="1"/>
      <c r="AHF6" s="1"/>
      <c r="AHG6" s="1"/>
      <c r="AHH6" s="1"/>
      <c r="AHI6" s="1"/>
      <c r="AHJ6" s="1"/>
      <c r="AHK6" s="1"/>
      <c r="AHL6" s="1"/>
      <c r="AHM6" s="1"/>
      <c r="AHN6" s="1"/>
      <c r="AHO6" s="1"/>
      <c r="AHP6" s="1"/>
      <c r="AHQ6" s="1"/>
      <c r="AHR6" s="1"/>
      <c r="AHS6" s="1"/>
      <c r="AHT6" s="1"/>
      <c r="AHU6" s="1"/>
      <c r="AHV6" s="1"/>
      <c r="AHW6" s="1"/>
      <c r="AHX6" s="1"/>
      <c r="AHY6" s="1"/>
      <c r="AHZ6" s="1"/>
      <c r="AIA6" s="1"/>
      <c r="AIB6" s="1"/>
      <c r="AIC6" s="1"/>
      <c r="AID6" s="1"/>
      <c r="AIE6" s="1"/>
      <c r="AIF6" s="1"/>
      <c r="AIG6" s="1"/>
      <c r="AIH6" s="1"/>
      <c r="AII6" s="1"/>
      <c r="AIJ6" s="1"/>
      <c r="AIK6" s="1"/>
      <c r="AIL6" s="1"/>
      <c r="AIM6" s="1"/>
      <c r="AIN6" s="1"/>
      <c r="AIO6" s="1"/>
      <c r="AIP6" s="1"/>
      <c r="AIQ6" s="1"/>
      <c r="AIR6" s="1"/>
      <c r="AIS6" s="1"/>
      <c r="AIT6" s="1"/>
      <c r="AIU6" s="1"/>
      <c r="AIV6" s="1"/>
      <c r="AIW6" s="1"/>
      <c r="AIX6" s="1"/>
      <c r="AIY6" s="1"/>
      <c r="AIZ6" s="1"/>
      <c r="AJA6" s="1"/>
      <c r="AJB6" s="1"/>
      <c r="AJC6" s="1"/>
      <c r="AJD6" s="1"/>
      <c r="AJE6" s="1"/>
      <c r="AJF6" s="1"/>
      <c r="AJG6" s="1"/>
      <c r="AJH6" s="1"/>
      <c r="AJI6" s="1"/>
      <c r="AJJ6" s="1"/>
      <c r="AJK6" s="1"/>
      <c r="AJL6" s="1"/>
      <c r="AJM6" s="1"/>
      <c r="AJN6" s="1"/>
      <c r="AJO6" s="1"/>
      <c r="AJP6" s="1"/>
      <c r="AJQ6" s="1"/>
      <c r="AJR6" s="1"/>
      <c r="AJS6" s="1"/>
      <c r="AJT6" s="1"/>
      <c r="AJU6" s="1"/>
      <c r="AJV6" s="1"/>
      <c r="AJW6" s="1"/>
      <c r="AJX6" s="1"/>
      <c r="AJY6" s="1"/>
      <c r="AJZ6" s="1"/>
      <c r="AKA6" s="1"/>
      <c r="AKB6" s="1"/>
      <c r="AKC6" s="1"/>
      <c r="AKD6" s="1"/>
      <c r="AKE6" s="1"/>
      <c r="AKF6" s="1"/>
      <c r="AKG6" s="1"/>
      <c r="AKH6" s="1"/>
      <c r="AKI6" s="1"/>
      <c r="AKJ6" s="1"/>
      <c r="AKK6" s="1"/>
      <c r="AKL6" s="1"/>
      <c r="AKM6" s="1"/>
      <c r="AKN6" s="1"/>
      <c r="AKO6" s="1"/>
      <c r="AKP6" s="1"/>
      <c r="AKQ6" s="1"/>
      <c r="AKR6" s="1"/>
      <c r="AKS6" s="1"/>
      <c r="AKT6" s="1"/>
      <c r="AKU6" s="1"/>
      <c r="AKV6" s="1"/>
      <c r="AKW6" s="1"/>
      <c r="AKX6" s="1"/>
      <c r="AKY6" s="1"/>
      <c r="AKZ6" s="1"/>
      <c r="ALA6" s="1"/>
      <c r="ALB6" s="1"/>
      <c r="ALC6" s="1"/>
      <c r="ALD6" s="1"/>
      <c r="ALE6" s="1"/>
      <c r="ALF6" s="1"/>
      <c r="ALG6" s="1"/>
      <c r="ALH6" s="1"/>
      <c r="ALI6" s="1"/>
      <c r="ALJ6" s="1"/>
      <c r="ALK6" s="1"/>
      <c r="ALL6" s="1"/>
      <c r="ALM6" s="1"/>
      <c r="ALN6" s="1"/>
      <c r="ALO6" s="1"/>
      <c r="ALP6" s="1"/>
      <c r="ALQ6" s="1"/>
      <c r="ALR6" s="1"/>
      <c r="ALS6" s="1"/>
      <c r="ALT6" s="1"/>
      <c r="ALU6" s="1"/>
      <c r="ALV6" s="1"/>
      <c r="ALW6" s="1"/>
      <c r="ALX6" s="1"/>
      <c r="ALY6" s="1"/>
      <c r="ALZ6" s="1"/>
      <c r="AMA6" s="1"/>
      <c r="AMB6" s="1"/>
      <c r="AMC6" s="1"/>
      <c r="AMD6" s="1"/>
      <c r="AME6" s="1"/>
      <c r="AMF6" s="1"/>
      <c r="AMG6" s="1"/>
      <c r="AMH6" s="1"/>
      <c r="AMI6" s="1"/>
      <c r="AMJ6" s="1"/>
    </row>
    <row r="7" spans="1:1024" x14ac:dyDescent="0.35">
      <c r="A7" s="1"/>
      <c r="B7" s="1"/>
      <c r="C7" s="1"/>
      <c r="D7" s="1"/>
      <c r="E7" s="1"/>
      <c r="F7" s="1"/>
      <c r="G7" s="1"/>
      <c r="H7" s="1"/>
      <c r="I7" s="1"/>
      <c r="J7" s="12"/>
      <c r="K7" s="12"/>
      <c r="L7" s="12"/>
      <c r="M7" s="12"/>
      <c r="N7" s="12"/>
      <c r="O7" s="12"/>
      <c r="P7" s="12"/>
      <c r="Q7" s="12"/>
      <c r="R7" s="12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  <c r="JB7" s="1"/>
      <c r="JC7" s="1"/>
      <c r="JD7" s="1"/>
      <c r="JE7" s="1"/>
      <c r="JF7" s="1"/>
      <c r="JG7" s="1"/>
      <c r="JH7" s="1"/>
      <c r="JI7" s="1"/>
      <c r="JJ7" s="1"/>
      <c r="JK7" s="1"/>
      <c r="JL7" s="1"/>
      <c r="JM7" s="1"/>
      <c r="JN7" s="1"/>
      <c r="JO7" s="1"/>
      <c r="JP7" s="1"/>
      <c r="JQ7" s="1"/>
      <c r="JR7" s="1"/>
      <c r="JS7" s="1"/>
      <c r="JT7" s="1"/>
      <c r="JU7" s="1"/>
      <c r="JV7" s="1"/>
      <c r="JW7" s="1"/>
      <c r="JX7" s="1"/>
      <c r="JY7" s="1"/>
      <c r="JZ7" s="1"/>
      <c r="KA7" s="1"/>
      <c r="KB7" s="1"/>
      <c r="KC7" s="1"/>
      <c r="KD7" s="1"/>
      <c r="KE7" s="1"/>
      <c r="KF7" s="1"/>
      <c r="KG7" s="1"/>
      <c r="KH7" s="1"/>
      <c r="KI7" s="1"/>
      <c r="KJ7" s="1"/>
      <c r="KK7" s="1"/>
      <c r="KL7" s="1"/>
      <c r="KM7" s="1"/>
      <c r="KN7" s="1"/>
      <c r="KO7" s="1"/>
      <c r="KP7" s="1"/>
      <c r="KQ7" s="1"/>
      <c r="KR7" s="1"/>
      <c r="KS7" s="1"/>
      <c r="KT7" s="1"/>
      <c r="KU7" s="1"/>
      <c r="KV7" s="1"/>
      <c r="KW7" s="1"/>
      <c r="KX7" s="1"/>
      <c r="KY7" s="1"/>
      <c r="KZ7" s="1"/>
      <c r="LA7" s="1"/>
      <c r="LB7" s="1"/>
      <c r="LC7" s="1"/>
      <c r="LD7" s="1"/>
      <c r="LE7" s="1"/>
      <c r="LF7" s="1"/>
      <c r="LG7" s="1"/>
      <c r="LH7" s="1"/>
      <c r="LI7" s="1"/>
      <c r="LJ7" s="1"/>
      <c r="LK7" s="1"/>
      <c r="LL7" s="1"/>
      <c r="LM7" s="1"/>
      <c r="LN7" s="1"/>
      <c r="LO7" s="1"/>
      <c r="LP7" s="1"/>
      <c r="LQ7" s="1"/>
      <c r="LR7" s="1"/>
      <c r="LS7" s="1"/>
      <c r="LT7" s="1"/>
      <c r="LU7" s="1"/>
      <c r="LV7" s="1"/>
      <c r="LW7" s="1"/>
      <c r="LX7" s="1"/>
      <c r="LY7" s="1"/>
      <c r="LZ7" s="1"/>
      <c r="MA7" s="1"/>
      <c r="MB7" s="1"/>
      <c r="MC7" s="1"/>
      <c r="MD7" s="1"/>
      <c r="ME7" s="1"/>
      <c r="MF7" s="1"/>
      <c r="MG7" s="1"/>
      <c r="MH7" s="1"/>
      <c r="MI7" s="1"/>
      <c r="MJ7" s="1"/>
      <c r="MK7" s="1"/>
      <c r="ML7" s="1"/>
      <c r="MM7" s="1"/>
      <c r="MN7" s="1"/>
      <c r="MO7" s="1"/>
      <c r="MP7" s="1"/>
      <c r="MQ7" s="1"/>
      <c r="MR7" s="1"/>
      <c r="MS7" s="1"/>
      <c r="MT7" s="1"/>
      <c r="MU7" s="1"/>
      <c r="MV7" s="1"/>
      <c r="MW7" s="1"/>
      <c r="MX7" s="1"/>
      <c r="MY7" s="1"/>
      <c r="MZ7" s="1"/>
      <c r="NA7" s="1"/>
      <c r="NB7" s="1"/>
      <c r="NC7" s="1"/>
      <c r="ND7" s="1"/>
      <c r="NE7" s="1"/>
      <c r="NF7" s="1"/>
      <c r="NG7" s="1"/>
      <c r="NH7" s="1"/>
      <c r="NI7" s="1"/>
      <c r="NJ7" s="1"/>
      <c r="NK7" s="1"/>
      <c r="NL7" s="1"/>
      <c r="NM7" s="1"/>
      <c r="NN7" s="1"/>
      <c r="NO7" s="1"/>
      <c r="NP7" s="1"/>
      <c r="NQ7" s="1"/>
      <c r="NR7" s="1"/>
      <c r="NS7" s="1"/>
      <c r="NT7" s="1"/>
      <c r="NU7" s="1"/>
      <c r="NV7" s="1"/>
      <c r="NW7" s="1"/>
      <c r="NX7" s="1"/>
      <c r="NY7" s="1"/>
      <c r="NZ7" s="1"/>
      <c r="OA7" s="1"/>
      <c r="OB7" s="1"/>
      <c r="OC7" s="1"/>
      <c r="OD7" s="1"/>
      <c r="OE7" s="1"/>
      <c r="OF7" s="1"/>
      <c r="OG7" s="1"/>
      <c r="OH7" s="1"/>
      <c r="OI7" s="1"/>
      <c r="OJ7" s="1"/>
      <c r="OK7" s="1"/>
      <c r="OL7" s="1"/>
      <c r="OM7" s="1"/>
      <c r="ON7" s="1"/>
      <c r="OO7" s="1"/>
      <c r="OP7" s="1"/>
      <c r="OQ7" s="1"/>
      <c r="OR7" s="1"/>
      <c r="OS7" s="1"/>
      <c r="OT7" s="1"/>
      <c r="OU7" s="1"/>
      <c r="OV7" s="1"/>
      <c r="OW7" s="1"/>
      <c r="OX7" s="1"/>
      <c r="OY7" s="1"/>
      <c r="OZ7" s="1"/>
      <c r="PA7" s="1"/>
      <c r="PB7" s="1"/>
      <c r="PC7" s="1"/>
      <c r="PD7" s="1"/>
      <c r="PE7" s="1"/>
      <c r="PF7" s="1"/>
      <c r="PG7" s="1"/>
      <c r="PH7" s="1"/>
      <c r="PI7" s="1"/>
      <c r="PJ7" s="1"/>
      <c r="PK7" s="1"/>
      <c r="PL7" s="1"/>
      <c r="PM7" s="1"/>
      <c r="PN7" s="1"/>
      <c r="PO7" s="1"/>
      <c r="PP7" s="1"/>
      <c r="PQ7" s="1"/>
      <c r="PR7" s="1"/>
      <c r="PS7" s="1"/>
      <c r="PT7" s="1"/>
      <c r="PU7" s="1"/>
      <c r="PV7" s="1"/>
      <c r="PW7" s="1"/>
      <c r="PX7" s="1"/>
      <c r="PY7" s="1"/>
      <c r="PZ7" s="1"/>
      <c r="QA7" s="1"/>
      <c r="QB7" s="1"/>
      <c r="QC7" s="1"/>
      <c r="QD7" s="1"/>
      <c r="QE7" s="1"/>
      <c r="QF7" s="1"/>
      <c r="QG7" s="1"/>
      <c r="QH7" s="1"/>
      <c r="QI7" s="1"/>
      <c r="QJ7" s="1"/>
      <c r="QK7" s="1"/>
      <c r="QL7" s="1"/>
      <c r="QM7" s="1"/>
      <c r="QN7" s="1"/>
      <c r="QO7" s="1"/>
      <c r="QP7" s="1"/>
      <c r="QQ7" s="1"/>
      <c r="QR7" s="1"/>
      <c r="QS7" s="1"/>
      <c r="QT7" s="1"/>
      <c r="QU7" s="1"/>
      <c r="QV7" s="1"/>
      <c r="QW7" s="1"/>
      <c r="QX7" s="1"/>
      <c r="QY7" s="1"/>
      <c r="QZ7" s="1"/>
      <c r="RA7" s="1"/>
      <c r="RB7" s="1"/>
      <c r="RC7" s="1"/>
      <c r="RD7" s="1"/>
      <c r="RE7" s="1"/>
      <c r="RF7" s="1"/>
      <c r="RG7" s="1"/>
      <c r="RH7" s="1"/>
      <c r="RI7" s="1"/>
      <c r="RJ7" s="1"/>
      <c r="RK7" s="1"/>
      <c r="RL7" s="1"/>
      <c r="RM7" s="1"/>
      <c r="RN7" s="1"/>
      <c r="RO7" s="1"/>
      <c r="RP7" s="1"/>
      <c r="RQ7" s="1"/>
      <c r="RR7" s="1"/>
      <c r="RS7" s="1"/>
      <c r="RT7" s="1"/>
      <c r="RU7" s="1"/>
      <c r="RV7" s="1"/>
      <c r="RW7" s="1"/>
      <c r="RX7" s="1"/>
      <c r="RY7" s="1"/>
      <c r="RZ7" s="1"/>
      <c r="SA7" s="1"/>
      <c r="SB7" s="1"/>
      <c r="SC7" s="1"/>
      <c r="SD7" s="1"/>
      <c r="SE7" s="1"/>
      <c r="SF7" s="1"/>
      <c r="SG7" s="1"/>
      <c r="SH7" s="1"/>
      <c r="SI7" s="1"/>
      <c r="SJ7" s="1"/>
      <c r="SK7" s="1"/>
      <c r="SL7" s="1"/>
      <c r="SM7" s="1"/>
      <c r="SN7" s="1"/>
      <c r="SO7" s="1"/>
      <c r="SP7" s="1"/>
      <c r="SQ7" s="1"/>
      <c r="SR7" s="1"/>
      <c r="SS7" s="1"/>
      <c r="ST7" s="1"/>
      <c r="SU7" s="1"/>
      <c r="SV7" s="1"/>
      <c r="SW7" s="1"/>
      <c r="SX7" s="1"/>
      <c r="SY7" s="1"/>
      <c r="SZ7" s="1"/>
      <c r="TA7" s="1"/>
      <c r="TB7" s="1"/>
      <c r="TC7" s="1"/>
      <c r="TD7" s="1"/>
      <c r="TE7" s="1"/>
      <c r="TF7" s="1"/>
      <c r="TG7" s="1"/>
      <c r="TH7" s="1"/>
      <c r="TI7" s="1"/>
      <c r="TJ7" s="1"/>
      <c r="TK7" s="1"/>
      <c r="TL7" s="1"/>
      <c r="TM7" s="1"/>
      <c r="TN7" s="1"/>
      <c r="TO7" s="1"/>
      <c r="TP7" s="1"/>
      <c r="TQ7" s="1"/>
      <c r="TR7" s="1"/>
      <c r="TS7" s="1"/>
      <c r="TT7" s="1"/>
      <c r="TU7" s="1"/>
      <c r="TV7" s="1"/>
      <c r="TW7" s="1"/>
      <c r="TX7" s="1"/>
      <c r="TY7" s="1"/>
      <c r="TZ7" s="1"/>
      <c r="UA7" s="1"/>
      <c r="UB7" s="1"/>
      <c r="UC7" s="1"/>
      <c r="UD7" s="1"/>
      <c r="UE7" s="1"/>
      <c r="UF7" s="1"/>
      <c r="UG7" s="1"/>
      <c r="UH7" s="1"/>
      <c r="UI7" s="1"/>
      <c r="UJ7" s="1"/>
      <c r="UK7" s="1"/>
      <c r="UL7" s="1"/>
      <c r="UM7" s="1"/>
      <c r="UN7" s="1"/>
      <c r="UO7" s="1"/>
      <c r="UP7" s="1"/>
      <c r="UQ7" s="1"/>
      <c r="UR7" s="1"/>
      <c r="US7" s="1"/>
      <c r="UT7" s="1"/>
      <c r="UU7" s="1"/>
      <c r="UV7" s="1"/>
      <c r="UW7" s="1"/>
      <c r="UX7" s="1"/>
      <c r="UY7" s="1"/>
      <c r="UZ7" s="1"/>
      <c r="VA7" s="1"/>
      <c r="VB7" s="1"/>
      <c r="VC7" s="1"/>
      <c r="VD7" s="1"/>
      <c r="VE7" s="1"/>
      <c r="VF7" s="1"/>
      <c r="VG7" s="1"/>
      <c r="VH7" s="1"/>
      <c r="VI7" s="1"/>
      <c r="VJ7" s="1"/>
      <c r="VK7" s="1"/>
      <c r="VL7" s="1"/>
      <c r="VM7" s="1"/>
      <c r="VN7" s="1"/>
      <c r="VO7" s="1"/>
      <c r="VP7" s="1"/>
      <c r="VQ7" s="1"/>
      <c r="VR7" s="1"/>
      <c r="VS7" s="1"/>
      <c r="VT7" s="1"/>
      <c r="VU7" s="1"/>
      <c r="VV7" s="1"/>
      <c r="VW7" s="1"/>
      <c r="VX7" s="1"/>
      <c r="VY7" s="1"/>
      <c r="VZ7" s="1"/>
      <c r="WA7" s="1"/>
      <c r="WB7" s="1"/>
      <c r="WC7" s="1"/>
      <c r="WD7" s="1"/>
      <c r="WE7" s="1"/>
      <c r="WF7" s="1"/>
      <c r="WG7" s="1"/>
      <c r="WH7" s="1"/>
      <c r="WI7" s="1"/>
      <c r="WJ7" s="1"/>
      <c r="WK7" s="1"/>
      <c r="WL7" s="1"/>
      <c r="WM7" s="1"/>
      <c r="WN7" s="1"/>
      <c r="WO7" s="1"/>
      <c r="WP7" s="1"/>
      <c r="WQ7" s="1"/>
      <c r="WR7" s="1"/>
      <c r="WS7" s="1"/>
      <c r="WT7" s="1"/>
      <c r="WU7" s="1"/>
      <c r="WV7" s="1"/>
      <c r="WW7" s="1"/>
      <c r="WX7" s="1"/>
      <c r="WY7" s="1"/>
      <c r="WZ7" s="1"/>
      <c r="XA7" s="1"/>
      <c r="XB7" s="1"/>
      <c r="XC7" s="1"/>
      <c r="XD7" s="1"/>
      <c r="XE7" s="1"/>
      <c r="XF7" s="1"/>
      <c r="XG7" s="1"/>
      <c r="XH7" s="1"/>
      <c r="XI7" s="1"/>
      <c r="XJ7" s="1"/>
      <c r="XK7" s="1"/>
      <c r="XL7" s="1"/>
      <c r="XM7" s="1"/>
      <c r="XN7" s="1"/>
      <c r="XO7" s="1"/>
      <c r="XP7" s="1"/>
      <c r="XQ7" s="1"/>
      <c r="XR7" s="1"/>
      <c r="XS7" s="1"/>
      <c r="XT7" s="1"/>
      <c r="XU7" s="1"/>
      <c r="XV7" s="1"/>
      <c r="XW7" s="1"/>
      <c r="XX7" s="1"/>
      <c r="XY7" s="1"/>
      <c r="XZ7" s="1"/>
      <c r="YA7" s="1"/>
      <c r="YB7" s="1"/>
      <c r="YC7" s="1"/>
      <c r="YD7" s="1"/>
      <c r="YE7" s="1"/>
      <c r="YF7" s="1"/>
      <c r="YG7" s="1"/>
      <c r="YH7" s="1"/>
      <c r="YI7" s="1"/>
      <c r="YJ7" s="1"/>
      <c r="YK7" s="1"/>
      <c r="YL7" s="1"/>
      <c r="YM7" s="1"/>
      <c r="YN7" s="1"/>
      <c r="YO7" s="1"/>
      <c r="YP7" s="1"/>
      <c r="YQ7" s="1"/>
      <c r="YR7" s="1"/>
      <c r="YS7" s="1"/>
      <c r="YT7" s="1"/>
      <c r="YU7" s="1"/>
      <c r="YV7" s="1"/>
      <c r="YW7" s="1"/>
      <c r="YX7" s="1"/>
      <c r="YY7" s="1"/>
      <c r="YZ7" s="1"/>
      <c r="ZA7" s="1"/>
      <c r="ZB7" s="1"/>
      <c r="ZC7" s="1"/>
      <c r="ZD7" s="1"/>
      <c r="ZE7" s="1"/>
      <c r="ZF7" s="1"/>
      <c r="ZG7" s="1"/>
      <c r="ZH7" s="1"/>
      <c r="ZI7" s="1"/>
      <c r="ZJ7" s="1"/>
      <c r="ZK7" s="1"/>
      <c r="ZL7" s="1"/>
      <c r="ZM7" s="1"/>
      <c r="ZN7" s="1"/>
      <c r="ZO7" s="1"/>
      <c r="ZP7" s="1"/>
      <c r="ZQ7" s="1"/>
      <c r="ZR7" s="1"/>
      <c r="ZS7" s="1"/>
      <c r="ZT7" s="1"/>
      <c r="ZU7" s="1"/>
      <c r="ZV7" s="1"/>
      <c r="ZW7" s="1"/>
      <c r="ZX7" s="1"/>
      <c r="ZY7" s="1"/>
      <c r="ZZ7" s="1"/>
      <c r="AAA7" s="1"/>
      <c r="AAB7" s="1"/>
      <c r="AAC7" s="1"/>
      <c r="AAD7" s="1"/>
      <c r="AAE7" s="1"/>
      <c r="AAF7" s="1"/>
      <c r="AAG7" s="1"/>
      <c r="AAH7" s="1"/>
      <c r="AAI7" s="1"/>
      <c r="AAJ7" s="1"/>
      <c r="AAK7" s="1"/>
      <c r="AAL7" s="1"/>
      <c r="AAM7" s="1"/>
      <c r="AAN7" s="1"/>
      <c r="AAO7" s="1"/>
      <c r="AAP7" s="1"/>
      <c r="AAQ7" s="1"/>
      <c r="AAR7" s="1"/>
      <c r="AAS7" s="1"/>
      <c r="AAT7" s="1"/>
      <c r="AAU7" s="1"/>
      <c r="AAV7" s="1"/>
      <c r="AAW7" s="1"/>
      <c r="AAX7" s="1"/>
      <c r="AAY7" s="1"/>
      <c r="AAZ7" s="1"/>
      <c r="ABA7" s="1"/>
      <c r="ABB7" s="1"/>
      <c r="ABC7" s="1"/>
      <c r="ABD7" s="1"/>
      <c r="ABE7" s="1"/>
      <c r="ABF7" s="1"/>
      <c r="ABG7" s="1"/>
      <c r="ABH7" s="1"/>
      <c r="ABI7" s="1"/>
      <c r="ABJ7" s="1"/>
      <c r="ABK7" s="1"/>
      <c r="ABL7" s="1"/>
      <c r="ABM7" s="1"/>
      <c r="ABN7" s="1"/>
      <c r="ABO7" s="1"/>
      <c r="ABP7" s="1"/>
      <c r="ABQ7" s="1"/>
      <c r="ABR7" s="1"/>
      <c r="ABS7" s="1"/>
      <c r="ABT7" s="1"/>
      <c r="ABU7" s="1"/>
      <c r="ABV7" s="1"/>
      <c r="ABW7" s="1"/>
      <c r="ABX7" s="1"/>
      <c r="ABY7" s="1"/>
      <c r="ABZ7" s="1"/>
      <c r="ACA7" s="1"/>
      <c r="ACB7" s="1"/>
      <c r="ACC7" s="1"/>
      <c r="ACD7" s="1"/>
      <c r="ACE7" s="1"/>
      <c r="ACF7" s="1"/>
      <c r="ACG7" s="1"/>
      <c r="ACH7" s="1"/>
      <c r="ACI7" s="1"/>
      <c r="ACJ7" s="1"/>
      <c r="ACK7" s="1"/>
      <c r="ACL7" s="1"/>
      <c r="ACM7" s="1"/>
      <c r="ACN7" s="1"/>
      <c r="ACO7" s="1"/>
      <c r="ACP7" s="1"/>
      <c r="ACQ7" s="1"/>
      <c r="ACR7" s="1"/>
      <c r="ACS7" s="1"/>
      <c r="ACT7" s="1"/>
      <c r="ACU7" s="1"/>
      <c r="ACV7" s="1"/>
      <c r="ACW7" s="1"/>
      <c r="ACX7" s="1"/>
      <c r="ACY7" s="1"/>
      <c r="ACZ7" s="1"/>
      <c r="ADA7" s="1"/>
      <c r="ADB7" s="1"/>
      <c r="ADC7" s="1"/>
      <c r="ADD7" s="1"/>
      <c r="ADE7" s="1"/>
      <c r="ADF7" s="1"/>
      <c r="ADG7" s="1"/>
      <c r="ADH7" s="1"/>
      <c r="ADI7" s="1"/>
      <c r="ADJ7" s="1"/>
      <c r="ADK7" s="1"/>
      <c r="ADL7" s="1"/>
      <c r="ADM7" s="1"/>
      <c r="ADN7" s="1"/>
      <c r="ADO7" s="1"/>
      <c r="ADP7" s="1"/>
      <c r="ADQ7" s="1"/>
      <c r="ADR7" s="1"/>
      <c r="ADS7" s="1"/>
      <c r="ADT7" s="1"/>
      <c r="ADU7" s="1"/>
      <c r="ADV7" s="1"/>
      <c r="ADW7" s="1"/>
      <c r="ADX7" s="1"/>
      <c r="ADY7" s="1"/>
      <c r="ADZ7" s="1"/>
      <c r="AEA7" s="1"/>
      <c r="AEB7" s="1"/>
      <c r="AEC7" s="1"/>
      <c r="AED7" s="1"/>
      <c r="AEE7" s="1"/>
      <c r="AEF7" s="1"/>
      <c r="AEG7" s="1"/>
      <c r="AEH7" s="1"/>
      <c r="AEI7" s="1"/>
      <c r="AEJ7" s="1"/>
      <c r="AEK7" s="1"/>
      <c r="AEL7" s="1"/>
      <c r="AEM7" s="1"/>
      <c r="AEN7" s="1"/>
      <c r="AEO7" s="1"/>
      <c r="AEP7" s="1"/>
      <c r="AEQ7" s="1"/>
      <c r="AER7" s="1"/>
      <c r="AES7" s="1"/>
      <c r="AET7" s="1"/>
      <c r="AEU7" s="1"/>
      <c r="AEV7" s="1"/>
      <c r="AEW7" s="1"/>
      <c r="AEX7" s="1"/>
      <c r="AEY7" s="1"/>
      <c r="AEZ7" s="1"/>
      <c r="AFA7" s="1"/>
      <c r="AFB7" s="1"/>
      <c r="AFC7" s="1"/>
      <c r="AFD7" s="1"/>
      <c r="AFE7" s="1"/>
      <c r="AFF7" s="1"/>
      <c r="AFG7" s="1"/>
      <c r="AFH7" s="1"/>
      <c r="AFI7" s="1"/>
      <c r="AFJ7" s="1"/>
      <c r="AFK7" s="1"/>
      <c r="AFL7" s="1"/>
      <c r="AFM7" s="1"/>
      <c r="AFN7" s="1"/>
      <c r="AFO7" s="1"/>
      <c r="AFP7" s="1"/>
      <c r="AFQ7" s="1"/>
      <c r="AFR7" s="1"/>
      <c r="AFS7" s="1"/>
      <c r="AFT7" s="1"/>
      <c r="AFU7" s="1"/>
      <c r="AFV7" s="1"/>
      <c r="AFW7" s="1"/>
      <c r="AFX7" s="1"/>
      <c r="AFY7" s="1"/>
      <c r="AFZ7" s="1"/>
      <c r="AGA7" s="1"/>
      <c r="AGB7" s="1"/>
      <c r="AGC7" s="1"/>
      <c r="AGD7" s="1"/>
      <c r="AGE7" s="1"/>
      <c r="AGF7" s="1"/>
      <c r="AGG7" s="1"/>
      <c r="AGH7" s="1"/>
      <c r="AGI7" s="1"/>
      <c r="AGJ7" s="1"/>
      <c r="AGK7" s="1"/>
      <c r="AGL7" s="1"/>
      <c r="AGM7" s="1"/>
      <c r="AGN7" s="1"/>
      <c r="AGO7" s="1"/>
      <c r="AGP7" s="1"/>
      <c r="AGQ7" s="1"/>
      <c r="AGR7" s="1"/>
      <c r="AGS7" s="1"/>
      <c r="AGT7" s="1"/>
      <c r="AGU7" s="1"/>
      <c r="AGV7" s="1"/>
      <c r="AGW7" s="1"/>
      <c r="AGX7" s="1"/>
      <c r="AGY7" s="1"/>
      <c r="AGZ7" s="1"/>
      <c r="AHA7" s="1"/>
      <c r="AHB7" s="1"/>
      <c r="AHC7" s="1"/>
      <c r="AHD7" s="1"/>
      <c r="AHE7" s="1"/>
      <c r="AHF7" s="1"/>
      <c r="AHG7" s="1"/>
      <c r="AHH7" s="1"/>
      <c r="AHI7" s="1"/>
      <c r="AHJ7" s="1"/>
      <c r="AHK7" s="1"/>
      <c r="AHL7" s="1"/>
      <c r="AHM7" s="1"/>
      <c r="AHN7" s="1"/>
      <c r="AHO7" s="1"/>
      <c r="AHP7" s="1"/>
      <c r="AHQ7" s="1"/>
      <c r="AHR7" s="1"/>
      <c r="AHS7" s="1"/>
      <c r="AHT7" s="1"/>
      <c r="AHU7" s="1"/>
      <c r="AHV7" s="1"/>
      <c r="AHW7" s="1"/>
      <c r="AHX7" s="1"/>
      <c r="AHY7" s="1"/>
      <c r="AHZ7" s="1"/>
      <c r="AIA7" s="1"/>
      <c r="AIB7" s="1"/>
      <c r="AIC7" s="1"/>
      <c r="AID7" s="1"/>
      <c r="AIE7" s="1"/>
      <c r="AIF7" s="1"/>
      <c r="AIG7" s="1"/>
      <c r="AIH7" s="1"/>
      <c r="AII7" s="1"/>
      <c r="AIJ7" s="1"/>
      <c r="AIK7" s="1"/>
      <c r="AIL7" s="1"/>
      <c r="AIM7" s="1"/>
      <c r="AIN7" s="1"/>
      <c r="AIO7" s="1"/>
      <c r="AIP7" s="1"/>
      <c r="AIQ7" s="1"/>
      <c r="AIR7" s="1"/>
      <c r="AIS7" s="1"/>
      <c r="AIT7" s="1"/>
      <c r="AIU7" s="1"/>
      <c r="AIV7" s="1"/>
      <c r="AIW7" s="1"/>
      <c r="AIX7" s="1"/>
      <c r="AIY7" s="1"/>
      <c r="AIZ7" s="1"/>
      <c r="AJA7" s="1"/>
      <c r="AJB7" s="1"/>
      <c r="AJC7" s="1"/>
      <c r="AJD7" s="1"/>
      <c r="AJE7" s="1"/>
      <c r="AJF7" s="1"/>
      <c r="AJG7" s="1"/>
      <c r="AJH7" s="1"/>
      <c r="AJI7" s="1"/>
      <c r="AJJ7" s="1"/>
      <c r="AJK7" s="1"/>
      <c r="AJL7" s="1"/>
      <c r="AJM7" s="1"/>
      <c r="AJN7" s="1"/>
      <c r="AJO7" s="1"/>
      <c r="AJP7" s="1"/>
      <c r="AJQ7" s="1"/>
      <c r="AJR7" s="1"/>
      <c r="AJS7" s="1"/>
      <c r="AJT7" s="1"/>
      <c r="AJU7" s="1"/>
      <c r="AJV7" s="1"/>
      <c r="AJW7" s="1"/>
      <c r="AJX7" s="1"/>
      <c r="AJY7" s="1"/>
      <c r="AJZ7" s="1"/>
      <c r="AKA7" s="1"/>
      <c r="AKB7" s="1"/>
      <c r="AKC7" s="1"/>
      <c r="AKD7" s="1"/>
      <c r="AKE7" s="1"/>
      <c r="AKF7" s="1"/>
      <c r="AKG7" s="1"/>
      <c r="AKH7" s="1"/>
      <c r="AKI7" s="1"/>
      <c r="AKJ7" s="1"/>
      <c r="AKK7" s="1"/>
      <c r="AKL7" s="1"/>
      <c r="AKM7" s="1"/>
      <c r="AKN7" s="1"/>
      <c r="AKO7" s="1"/>
      <c r="AKP7" s="1"/>
      <c r="AKQ7" s="1"/>
      <c r="AKR7" s="1"/>
      <c r="AKS7" s="1"/>
      <c r="AKT7" s="1"/>
      <c r="AKU7" s="1"/>
      <c r="AKV7" s="1"/>
      <c r="AKW7" s="1"/>
      <c r="AKX7" s="1"/>
      <c r="AKY7" s="1"/>
      <c r="AKZ7" s="1"/>
      <c r="ALA7" s="1"/>
      <c r="ALB7" s="1"/>
      <c r="ALC7" s="1"/>
      <c r="ALD7" s="1"/>
      <c r="ALE7" s="1"/>
      <c r="ALF7" s="1"/>
      <c r="ALG7" s="1"/>
      <c r="ALH7" s="1"/>
      <c r="ALI7" s="1"/>
      <c r="ALJ7" s="1"/>
      <c r="ALK7" s="1"/>
      <c r="ALL7" s="1"/>
      <c r="ALM7" s="1"/>
      <c r="ALN7" s="1"/>
      <c r="ALO7" s="1"/>
      <c r="ALP7" s="1"/>
      <c r="ALQ7" s="1"/>
      <c r="ALR7" s="1"/>
      <c r="ALS7" s="1"/>
      <c r="ALT7" s="1"/>
      <c r="ALU7" s="1"/>
      <c r="ALV7" s="1"/>
      <c r="ALW7" s="1"/>
      <c r="ALX7" s="1"/>
      <c r="ALY7" s="1"/>
      <c r="ALZ7" s="1"/>
      <c r="AMA7" s="1"/>
      <c r="AMB7" s="1"/>
      <c r="AMC7" s="1"/>
      <c r="AMD7" s="1"/>
      <c r="AME7" s="1"/>
      <c r="AMF7" s="1"/>
      <c r="AMG7" s="1"/>
      <c r="AMH7" s="1"/>
      <c r="AMI7" s="1"/>
      <c r="AMJ7" s="1"/>
    </row>
    <row r="8" spans="1:1024" x14ac:dyDescent="0.35">
      <c r="B8" s="17">
        <v>23</v>
      </c>
      <c r="C8" s="17">
        <v>25</v>
      </c>
      <c r="D8" s="17">
        <v>29</v>
      </c>
      <c r="E8" s="17">
        <v>26</v>
      </c>
      <c r="F8" s="17">
        <v>25</v>
      </c>
      <c r="G8" s="17">
        <v>28</v>
      </c>
      <c r="H8" s="17">
        <v>33</v>
      </c>
      <c r="I8" s="17">
        <v>20</v>
      </c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 spans="1:1024" x14ac:dyDescent="0.35">
      <c r="A9" s="1"/>
      <c r="B9" s="4" t="s">
        <v>5</v>
      </c>
      <c r="C9" s="4" t="s">
        <v>6</v>
      </c>
      <c r="D9" s="4" t="s">
        <v>7</v>
      </c>
      <c r="E9" s="4" t="s">
        <v>8</v>
      </c>
      <c r="F9" s="28" t="s">
        <v>9</v>
      </c>
      <c r="G9" s="1"/>
      <c r="H9" s="1"/>
      <c r="I9" s="1"/>
      <c r="J9" s="12" t="s">
        <v>10</v>
      </c>
      <c r="K9" s="12"/>
      <c r="L9" s="12" t="s">
        <v>11</v>
      </c>
      <c r="M9" s="12"/>
      <c r="N9" s="12" t="s">
        <v>12</v>
      </c>
      <c r="O9" s="12"/>
      <c r="P9" s="12"/>
      <c r="Q9" s="12" t="s">
        <v>13</v>
      </c>
      <c r="R9" s="12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  <c r="IZ9" s="1"/>
      <c r="JA9" s="1"/>
      <c r="JB9" s="1"/>
      <c r="JC9" s="1"/>
      <c r="JD9" s="1"/>
      <c r="JE9" s="1"/>
      <c r="JF9" s="1"/>
      <c r="JG9" s="1"/>
      <c r="JH9" s="1"/>
      <c r="JI9" s="1"/>
      <c r="JJ9" s="1"/>
      <c r="JK9" s="1"/>
      <c r="JL9" s="1"/>
      <c r="JM9" s="1"/>
      <c r="JN9" s="1"/>
      <c r="JO9" s="1"/>
      <c r="JP9" s="1"/>
      <c r="JQ9" s="1"/>
      <c r="JR9" s="1"/>
      <c r="JS9" s="1"/>
      <c r="JT9" s="1"/>
      <c r="JU9" s="1"/>
      <c r="JV9" s="1"/>
      <c r="JW9" s="1"/>
      <c r="JX9" s="1"/>
      <c r="JY9" s="1"/>
      <c r="JZ9" s="1"/>
      <c r="KA9" s="1"/>
      <c r="KB9" s="1"/>
      <c r="KC9" s="1"/>
      <c r="KD9" s="1"/>
      <c r="KE9" s="1"/>
      <c r="KF9" s="1"/>
      <c r="KG9" s="1"/>
      <c r="KH9" s="1"/>
      <c r="KI9" s="1"/>
      <c r="KJ9" s="1"/>
      <c r="KK9" s="1"/>
      <c r="KL9" s="1"/>
      <c r="KM9" s="1"/>
      <c r="KN9" s="1"/>
      <c r="KO9" s="1"/>
      <c r="KP9" s="1"/>
      <c r="KQ9" s="1"/>
      <c r="KR9" s="1"/>
      <c r="KS9" s="1"/>
      <c r="KT9" s="1"/>
      <c r="KU9" s="1"/>
      <c r="KV9" s="1"/>
      <c r="KW9" s="1"/>
      <c r="KX9" s="1"/>
      <c r="KY9" s="1"/>
      <c r="KZ9" s="1"/>
      <c r="LA9" s="1"/>
      <c r="LB9" s="1"/>
      <c r="LC9" s="1"/>
      <c r="LD9" s="1"/>
      <c r="LE9" s="1"/>
      <c r="LF9" s="1"/>
      <c r="LG9" s="1"/>
      <c r="LH9" s="1"/>
      <c r="LI9" s="1"/>
      <c r="LJ9" s="1"/>
      <c r="LK9" s="1"/>
      <c r="LL9" s="1"/>
      <c r="LM9" s="1"/>
      <c r="LN9" s="1"/>
      <c r="LO9" s="1"/>
      <c r="LP9" s="1"/>
      <c r="LQ9" s="1"/>
      <c r="LR9" s="1"/>
      <c r="LS9" s="1"/>
      <c r="LT9" s="1"/>
      <c r="LU9" s="1"/>
      <c r="LV9" s="1"/>
      <c r="LW9" s="1"/>
      <c r="LX9" s="1"/>
      <c r="LY9" s="1"/>
      <c r="LZ9" s="1"/>
      <c r="MA9" s="1"/>
      <c r="MB9" s="1"/>
      <c r="MC9" s="1"/>
      <c r="MD9" s="1"/>
      <c r="ME9" s="1"/>
      <c r="MF9" s="1"/>
      <c r="MG9" s="1"/>
      <c r="MH9" s="1"/>
      <c r="MI9" s="1"/>
      <c r="MJ9" s="1"/>
      <c r="MK9" s="1"/>
      <c r="ML9" s="1"/>
      <c r="MM9" s="1"/>
      <c r="MN9" s="1"/>
      <c r="MO9" s="1"/>
      <c r="MP9" s="1"/>
      <c r="MQ9" s="1"/>
      <c r="MR9" s="1"/>
      <c r="MS9" s="1"/>
      <c r="MT9" s="1"/>
      <c r="MU9" s="1"/>
      <c r="MV9" s="1"/>
      <c r="MW9" s="1"/>
      <c r="MX9" s="1"/>
      <c r="MY9" s="1"/>
      <c r="MZ9" s="1"/>
      <c r="NA9" s="1"/>
      <c r="NB9" s="1"/>
      <c r="NC9" s="1"/>
      <c r="ND9" s="1"/>
      <c r="NE9" s="1"/>
      <c r="NF9" s="1"/>
      <c r="NG9" s="1"/>
      <c r="NH9" s="1"/>
      <c r="NI9" s="1"/>
      <c r="NJ9" s="1"/>
      <c r="NK9" s="1"/>
      <c r="NL9" s="1"/>
      <c r="NM9" s="1"/>
      <c r="NN9" s="1"/>
      <c r="NO9" s="1"/>
      <c r="NP9" s="1"/>
      <c r="NQ9" s="1"/>
      <c r="NR9" s="1"/>
      <c r="NS9" s="1"/>
      <c r="NT9" s="1"/>
      <c r="NU9" s="1"/>
      <c r="NV9" s="1"/>
      <c r="NW9" s="1"/>
      <c r="NX9" s="1"/>
      <c r="NY9" s="1"/>
      <c r="NZ9" s="1"/>
      <c r="OA9" s="1"/>
      <c r="OB9" s="1"/>
      <c r="OC9" s="1"/>
      <c r="OD9" s="1"/>
      <c r="OE9" s="1"/>
      <c r="OF9" s="1"/>
      <c r="OG9" s="1"/>
      <c r="OH9" s="1"/>
      <c r="OI9" s="1"/>
      <c r="OJ9" s="1"/>
      <c r="OK9" s="1"/>
      <c r="OL9" s="1"/>
      <c r="OM9" s="1"/>
      <c r="ON9" s="1"/>
      <c r="OO9" s="1"/>
      <c r="OP9" s="1"/>
      <c r="OQ9" s="1"/>
      <c r="OR9" s="1"/>
      <c r="OS9" s="1"/>
      <c r="OT9" s="1"/>
      <c r="OU9" s="1"/>
      <c r="OV9" s="1"/>
      <c r="OW9" s="1"/>
      <c r="OX9" s="1"/>
      <c r="OY9" s="1"/>
      <c r="OZ9" s="1"/>
      <c r="PA9" s="1"/>
      <c r="PB9" s="1"/>
      <c r="PC9" s="1"/>
      <c r="PD9" s="1"/>
      <c r="PE9" s="1"/>
      <c r="PF9" s="1"/>
      <c r="PG9" s="1"/>
      <c r="PH9" s="1"/>
      <c r="PI9" s="1"/>
      <c r="PJ9" s="1"/>
      <c r="PK9" s="1"/>
      <c r="PL9" s="1"/>
      <c r="PM9" s="1"/>
      <c r="PN9" s="1"/>
      <c r="PO9" s="1"/>
      <c r="PP9" s="1"/>
      <c r="PQ9" s="1"/>
      <c r="PR9" s="1"/>
      <c r="PS9" s="1"/>
      <c r="PT9" s="1"/>
      <c r="PU9" s="1"/>
      <c r="PV9" s="1"/>
      <c r="PW9" s="1"/>
      <c r="PX9" s="1"/>
      <c r="PY9" s="1"/>
      <c r="PZ9" s="1"/>
      <c r="QA9" s="1"/>
      <c r="QB9" s="1"/>
      <c r="QC9" s="1"/>
      <c r="QD9" s="1"/>
      <c r="QE9" s="1"/>
      <c r="QF9" s="1"/>
      <c r="QG9" s="1"/>
      <c r="QH9" s="1"/>
      <c r="QI9" s="1"/>
      <c r="QJ9" s="1"/>
      <c r="QK9" s="1"/>
      <c r="QL9" s="1"/>
      <c r="QM9" s="1"/>
      <c r="QN9" s="1"/>
      <c r="QO9" s="1"/>
      <c r="QP9" s="1"/>
      <c r="QQ9" s="1"/>
      <c r="QR9" s="1"/>
      <c r="QS9" s="1"/>
      <c r="QT9" s="1"/>
      <c r="QU9" s="1"/>
      <c r="QV9" s="1"/>
      <c r="QW9" s="1"/>
      <c r="QX9" s="1"/>
      <c r="QY9" s="1"/>
      <c r="QZ9" s="1"/>
      <c r="RA9" s="1"/>
      <c r="RB9" s="1"/>
      <c r="RC9" s="1"/>
      <c r="RD9" s="1"/>
      <c r="RE9" s="1"/>
      <c r="RF9" s="1"/>
      <c r="RG9" s="1"/>
      <c r="RH9" s="1"/>
      <c r="RI9" s="1"/>
      <c r="RJ9" s="1"/>
      <c r="RK9" s="1"/>
      <c r="RL9" s="1"/>
      <c r="RM9" s="1"/>
      <c r="RN9" s="1"/>
      <c r="RO9" s="1"/>
      <c r="RP9" s="1"/>
      <c r="RQ9" s="1"/>
      <c r="RR9" s="1"/>
      <c r="RS9" s="1"/>
      <c r="RT9" s="1"/>
      <c r="RU9" s="1"/>
      <c r="RV9" s="1"/>
      <c r="RW9" s="1"/>
      <c r="RX9" s="1"/>
      <c r="RY9" s="1"/>
      <c r="RZ9" s="1"/>
      <c r="SA9" s="1"/>
      <c r="SB9" s="1"/>
      <c r="SC9" s="1"/>
      <c r="SD9" s="1"/>
      <c r="SE9" s="1"/>
      <c r="SF9" s="1"/>
      <c r="SG9" s="1"/>
      <c r="SH9" s="1"/>
      <c r="SI9" s="1"/>
      <c r="SJ9" s="1"/>
      <c r="SK9" s="1"/>
      <c r="SL9" s="1"/>
      <c r="SM9" s="1"/>
      <c r="SN9" s="1"/>
      <c r="SO9" s="1"/>
      <c r="SP9" s="1"/>
      <c r="SQ9" s="1"/>
      <c r="SR9" s="1"/>
      <c r="SS9" s="1"/>
      <c r="ST9" s="1"/>
      <c r="SU9" s="1"/>
      <c r="SV9" s="1"/>
      <c r="SW9" s="1"/>
      <c r="SX9" s="1"/>
      <c r="SY9" s="1"/>
      <c r="SZ9" s="1"/>
      <c r="TA9" s="1"/>
      <c r="TB9" s="1"/>
      <c r="TC9" s="1"/>
      <c r="TD9" s="1"/>
      <c r="TE9" s="1"/>
      <c r="TF9" s="1"/>
      <c r="TG9" s="1"/>
      <c r="TH9" s="1"/>
      <c r="TI9" s="1"/>
      <c r="TJ9" s="1"/>
      <c r="TK9" s="1"/>
      <c r="TL9" s="1"/>
      <c r="TM9" s="1"/>
      <c r="TN9" s="1"/>
      <c r="TO9" s="1"/>
      <c r="TP9" s="1"/>
      <c r="TQ9" s="1"/>
      <c r="TR9" s="1"/>
      <c r="TS9" s="1"/>
      <c r="TT9" s="1"/>
      <c r="TU9" s="1"/>
      <c r="TV9" s="1"/>
      <c r="TW9" s="1"/>
      <c r="TX9" s="1"/>
      <c r="TY9" s="1"/>
      <c r="TZ9" s="1"/>
      <c r="UA9" s="1"/>
      <c r="UB9" s="1"/>
      <c r="UC9" s="1"/>
      <c r="UD9" s="1"/>
      <c r="UE9" s="1"/>
      <c r="UF9" s="1"/>
      <c r="UG9" s="1"/>
      <c r="UH9" s="1"/>
      <c r="UI9" s="1"/>
      <c r="UJ9" s="1"/>
      <c r="UK9" s="1"/>
      <c r="UL9" s="1"/>
      <c r="UM9" s="1"/>
      <c r="UN9" s="1"/>
      <c r="UO9" s="1"/>
      <c r="UP9" s="1"/>
      <c r="UQ9" s="1"/>
      <c r="UR9" s="1"/>
      <c r="US9" s="1"/>
      <c r="UT9" s="1"/>
      <c r="UU9" s="1"/>
      <c r="UV9" s="1"/>
      <c r="UW9" s="1"/>
      <c r="UX9" s="1"/>
      <c r="UY9" s="1"/>
      <c r="UZ9" s="1"/>
      <c r="VA9" s="1"/>
      <c r="VB9" s="1"/>
      <c r="VC9" s="1"/>
      <c r="VD9" s="1"/>
      <c r="VE9" s="1"/>
      <c r="VF9" s="1"/>
      <c r="VG9" s="1"/>
      <c r="VH9" s="1"/>
      <c r="VI9" s="1"/>
      <c r="VJ9" s="1"/>
      <c r="VK9" s="1"/>
      <c r="VL9" s="1"/>
      <c r="VM9" s="1"/>
      <c r="VN9" s="1"/>
      <c r="VO9" s="1"/>
      <c r="VP9" s="1"/>
      <c r="VQ9" s="1"/>
      <c r="VR9" s="1"/>
      <c r="VS9" s="1"/>
      <c r="VT9" s="1"/>
      <c r="VU9" s="1"/>
      <c r="VV9" s="1"/>
      <c r="VW9" s="1"/>
      <c r="VX9" s="1"/>
      <c r="VY9" s="1"/>
      <c r="VZ9" s="1"/>
      <c r="WA9" s="1"/>
      <c r="WB9" s="1"/>
      <c r="WC9" s="1"/>
      <c r="WD9" s="1"/>
      <c r="WE9" s="1"/>
      <c r="WF9" s="1"/>
      <c r="WG9" s="1"/>
      <c r="WH9" s="1"/>
      <c r="WI9" s="1"/>
      <c r="WJ9" s="1"/>
      <c r="WK9" s="1"/>
      <c r="WL9" s="1"/>
      <c r="WM9" s="1"/>
      <c r="WN9" s="1"/>
      <c r="WO9" s="1"/>
      <c r="WP9" s="1"/>
      <c r="WQ9" s="1"/>
      <c r="WR9" s="1"/>
      <c r="WS9" s="1"/>
      <c r="WT9" s="1"/>
      <c r="WU9" s="1"/>
      <c r="WV9" s="1"/>
      <c r="WW9" s="1"/>
      <c r="WX9" s="1"/>
      <c r="WY9" s="1"/>
      <c r="WZ9" s="1"/>
      <c r="XA9" s="1"/>
      <c r="XB9" s="1"/>
      <c r="XC9" s="1"/>
      <c r="XD9" s="1"/>
      <c r="XE9" s="1"/>
      <c r="XF9" s="1"/>
      <c r="XG9" s="1"/>
      <c r="XH9" s="1"/>
      <c r="XI9" s="1"/>
      <c r="XJ9" s="1"/>
      <c r="XK9" s="1"/>
      <c r="XL9" s="1"/>
      <c r="XM9" s="1"/>
      <c r="XN9" s="1"/>
      <c r="XO9" s="1"/>
      <c r="XP9" s="1"/>
      <c r="XQ9" s="1"/>
      <c r="XR9" s="1"/>
      <c r="XS9" s="1"/>
      <c r="XT9" s="1"/>
      <c r="XU9" s="1"/>
      <c r="XV9" s="1"/>
      <c r="XW9" s="1"/>
      <c r="XX9" s="1"/>
      <c r="XY9" s="1"/>
      <c r="XZ9" s="1"/>
      <c r="YA9" s="1"/>
      <c r="YB9" s="1"/>
      <c r="YC9" s="1"/>
      <c r="YD9" s="1"/>
      <c r="YE9" s="1"/>
      <c r="YF9" s="1"/>
      <c r="YG9" s="1"/>
      <c r="YH9" s="1"/>
      <c r="YI9" s="1"/>
      <c r="YJ9" s="1"/>
      <c r="YK9" s="1"/>
      <c r="YL9" s="1"/>
      <c r="YM9" s="1"/>
      <c r="YN9" s="1"/>
      <c r="YO9" s="1"/>
      <c r="YP9" s="1"/>
      <c r="YQ9" s="1"/>
      <c r="YR9" s="1"/>
      <c r="YS9" s="1"/>
      <c r="YT9" s="1"/>
      <c r="YU9" s="1"/>
      <c r="YV9" s="1"/>
      <c r="YW9" s="1"/>
      <c r="YX9" s="1"/>
      <c r="YY9" s="1"/>
      <c r="YZ9" s="1"/>
      <c r="ZA9" s="1"/>
      <c r="ZB9" s="1"/>
      <c r="ZC9" s="1"/>
      <c r="ZD9" s="1"/>
      <c r="ZE9" s="1"/>
      <c r="ZF9" s="1"/>
      <c r="ZG9" s="1"/>
      <c r="ZH9" s="1"/>
      <c r="ZI9" s="1"/>
      <c r="ZJ9" s="1"/>
      <c r="ZK9" s="1"/>
      <c r="ZL9" s="1"/>
      <c r="ZM9" s="1"/>
      <c r="ZN9" s="1"/>
      <c r="ZO9" s="1"/>
      <c r="ZP9" s="1"/>
      <c r="ZQ9" s="1"/>
      <c r="ZR9" s="1"/>
      <c r="ZS9" s="1"/>
      <c r="ZT9" s="1"/>
      <c r="ZU9" s="1"/>
      <c r="ZV9" s="1"/>
      <c r="ZW9" s="1"/>
      <c r="ZX9" s="1"/>
      <c r="ZY9" s="1"/>
      <c r="ZZ9" s="1"/>
      <c r="AAA9" s="1"/>
      <c r="AAB9" s="1"/>
      <c r="AAC9" s="1"/>
      <c r="AAD9" s="1"/>
      <c r="AAE9" s="1"/>
      <c r="AAF9" s="1"/>
      <c r="AAG9" s="1"/>
      <c r="AAH9" s="1"/>
      <c r="AAI9" s="1"/>
      <c r="AAJ9" s="1"/>
      <c r="AAK9" s="1"/>
      <c r="AAL9" s="1"/>
      <c r="AAM9" s="1"/>
      <c r="AAN9" s="1"/>
      <c r="AAO9" s="1"/>
      <c r="AAP9" s="1"/>
      <c r="AAQ9" s="1"/>
      <c r="AAR9" s="1"/>
      <c r="AAS9" s="1"/>
      <c r="AAT9" s="1"/>
      <c r="AAU9" s="1"/>
      <c r="AAV9" s="1"/>
      <c r="AAW9" s="1"/>
      <c r="AAX9" s="1"/>
      <c r="AAY9" s="1"/>
      <c r="AAZ9" s="1"/>
      <c r="ABA9" s="1"/>
      <c r="ABB9" s="1"/>
      <c r="ABC9" s="1"/>
      <c r="ABD9" s="1"/>
      <c r="ABE9" s="1"/>
      <c r="ABF9" s="1"/>
      <c r="ABG9" s="1"/>
      <c r="ABH9" s="1"/>
      <c r="ABI9" s="1"/>
      <c r="ABJ9" s="1"/>
      <c r="ABK9" s="1"/>
      <c r="ABL9" s="1"/>
      <c r="ABM9" s="1"/>
      <c r="ABN9" s="1"/>
      <c r="ABO9" s="1"/>
      <c r="ABP9" s="1"/>
      <c r="ABQ9" s="1"/>
      <c r="ABR9" s="1"/>
      <c r="ABS9" s="1"/>
      <c r="ABT9" s="1"/>
      <c r="ABU9" s="1"/>
      <c r="ABV9" s="1"/>
      <c r="ABW9" s="1"/>
      <c r="ABX9" s="1"/>
      <c r="ABY9" s="1"/>
      <c r="ABZ9" s="1"/>
      <c r="ACA9" s="1"/>
      <c r="ACB9" s="1"/>
      <c r="ACC9" s="1"/>
      <c r="ACD9" s="1"/>
      <c r="ACE9" s="1"/>
      <c r="ACF9" s="1"/>
      <c r="ACG9" s="1"/>
      <c r="ACH9" s="1"/>
      <c r="ACI9" s="1"/>
      <c r="ACJ9" s="1"/>
      <c r="ACK9" s="1"/>
      <c r="ACL9" s="1"/>
      <c r="ACM9" s="1"/>
      <c r="ACN9" s="1"/>
      <c r="ACO9" s="1"/>
      <c r="ACP9" s="1"/>
      <c r="ACQ9" s="1"/>
      <c r="ACR9" s="1"/>
      <c r="ACS9" s="1"/>
      <c r="ACT9" s="1"/>
      <c r="ACU9" s="1"/>
      <c r="ACV9" s="1"/>
      <c r="ACW9" s="1"/>
      <c r="ACX9" s="1"/>
      <c r="ACY9" s="1"/>
      <c r="ACZ9" s="1"/>
      <c r="ADA9" s="1"/>
      <c r="ADB9" s="1"/>
      <c r="ADC9" s="1"/>
      <c r="ADD9" s="1"/>
      <c r="ADE9" s="1"/>
      <c r="ADF9" s="1"/>
      <c r="ADG9" s="1"/>
      <c r="ADH9" s="1"/>
      <c r="ADI9" s="1"/>
      <c r="ADJ9" s="1"/>
      <c r="ADK9" s="1"/>
      <c r="ADL9" s="1"/>
      <c r="ADM9" s="1"/>
      <c r="ADN9" s="1"/>
      <c r="ADO9" s="1"/>
      <c r="ADP9" s="1"/>
      <c r="ADQ9" s="1"/>
      <c r="ADR9" s="1"/>
      <c r="ADS9" s="1"/>
      <c r="ADT9" s="1"/>
      <c r="ADU9" s="1"/>
      <c r="ADV9" s="1"/>
      <c r="ADW9" s="1"/>
      <c r="ADX9" s="1"/>
      <c r="ADY9" s="1"/>
      <c r="ADZ9" s="1"/>
      <c r="AEA9" s="1"/>
      <c r="AEB9" s="1"/>
      <c r="AEC9" s="1"/>
      <c r="AED9" s="1"/>
      <c r="AEE9" s="1"/>
      <c r="AEF9" s="1"/>
      <c r="AEG9" s="1"/>
      <c r="AEH9" s="1"/>
      <c r="AEI9" s="1"/>
      <c r="AEJ9" s="1"/>
      <c r="AEK9" s="1"/>
      <c r="AEL9" s="1"/>
      <c r="AEM9" s="1"/>
      <c r="AEN9" s="1"/>
      <c r="AEO9" s="1"/>
      <c r="AEP9" s="1"/>
      <c r="AEQ9" s="1"/>
      <c r="AER9" s="1"/>
      <c r="AES9" s="1"/>
      <c r="AET9" s="1"/>
      <c r="AEU9" s="1"/>
      <c r="AEV9" s="1"/>
      <c r="AEW9" s="1"/>
      <c r="AEX9" s="1"/>
      <c r="AEY9" s="1"/>
      <c r="AEZ9" s="1"/>
      <c r="AFA9" s="1"/>
      <c r="AFB9" s="1"/>
      <c r="AFC9" s="1"/>
      <c r="AFD9" s="1"/>
      <c r="AFE9" s="1"/>
      <c r="AFF9" s="1"/>
      <c r="AFG9" s="1"/>
      <c r="AFH9" s="1"/>
      <c r="AFI9" s="1"/>
      <c r="AFJ9" s="1"/>
      <c r="AFK9" s="1"/>
      <c r="AFL9" s="1"/>
      <c r="AFM9" s="1"/>
      <c r="AFN9" s="1"/>
      <c r="AFO9" s="1"/>
      <c r="AFP9" s="1"/>
      <c r="AFQ9" s="1"/>
      <c r="AFR9" s="1"/>
      <c r="AFS9" s="1"/>
      <c r="AFT9" s="1"/>
      <c r="AFU9" s="1"/>
      <c r="AFV9" s="1"/>
      <c r="AFW9" s="1"/>
      <c r="AFX9" s="1"/>
      <c r="AFY9" s="1"/>
      <c r="AFZ9" s="1"/>
      <c r="AGA9" s="1"/>
      <c r="AGB9" s="1"/>
      <c r="AGC9" s="1"/>
      <c r="AGD9" s="1"/>
      <c r="AGE9" s="1"/>
      <c r="AGF9" s="1"/>
      <c r="AGG9" s="1"/>
      <c r="AGH9" s="1"/>
      <c r="AGI9" s="1"/>
      <c r="AGJ9" s="1"/>
      <c r="AGK9" s="1"/>
      <c r="AGL9" s="1"/>
      <c r="AGM9" s="1"/>
      <c r="AGN9" s="1"/>
      <c r="AGO9" s="1"/>
      <c r="AGP9" s="1"/>
      <c r="AGQ9" s="1"/>
      <c r="AGR9" s="1"/>
      <c r="AGS9" s="1"/>
      <c r="AGT9" s="1"/>
      <c r="AGU9" s="1"/>
      <c r="AGV9" s="1"/>
      <c r="AGW9" s="1"/>
      <c r="AGX9" s="1"/>
      <c r="AGY9" s="1"/>
      <c r="AGZ9" s="1"/>
      <c r="AHA9" s="1"/>
      <c r="AHB9" s="1"/>
      <c r="AHC9" s="1"/>
      <c r="AHD9" s="1"/>
      <c r="AHE9" s="1"/>
      <c r="AHF9" s="1"/>
      <c r="AHG9" s="1"/>
      <c r="AHH9" s="1"/>
      <c r="AHI9" s="1"/>
      <c r="AHJ9" s="1"/>
      <c r="AHK9" s="1"/>
      <c r="AHL9" s="1"/>
      <c r="AHM9" s="1"/>
      <c r="AHN9" s="1"/>
      <c r="AHO9" s="1"/>
      <c r="AHP9" s="1"/>
      <c r="AHQ9" s="1"/>
      <c r="AHR9" s="1"/>
      <c r="AHS9" s="1"/>
      <c r="AHT9" s="1"/>
      <c r="AHU9" s="1"/>
      <c r="AHV9" s="1"/>
      <c r="AHW9" s="1"/>
      <c r="AHX9" s="1"/>
      <c r="AHY9" s="1"/>
      <c r="AHZ9" s="1"/>
      <c r="AIA9" s="1"/>
      <c r="AIB9" s="1"/>
      <c r="AIC9" s="1"/>
      <c r="AID9" s="1"/>
      <c r="AIE9" s="1"/>
      <c r="AIF9" s="1"/>
      <c r="AIG9" s="1"/>
      <c r="AIH9" s="1"/>
      <c r="AII9" s="1"/>
      <c r="AIJ9" s="1"/>
      <c r="AIK9" s="1"/>
      <c r="AIL9" s="1"/>
      <c r="AIM9" s="1"/>
      <c r="AIN9" s="1"/>
      <c r="AIO9" s="1"/>
      <c r="AIP9" s="1"/>
      <c r="AIQ9" s="1"/>
      <c r="AIR9" s="1"/>
      <c r="AIS9" s="1"/>
      <c r="AIT9" s="1"/>
      <c r="AIU9" s="1"/>
      <c r="AIV9" s="1"/>
      <c r="AIW9" s="1"/>
      <c r="AIX9" s="1"/>
      <c r="AIY9" s="1"/>
      <c r="AIZ9" s="1"/>
      <c r="AJA9" s="1"/>
      <c r="AJB9" s="1"/>
      <c r="AJC9" s="1"/>
      <c r="AJD9" s="1"/>
      <c r="AJE9" s="1"/>
      <c r="AJF9" s="1"/>
      <c r="AJG9" s="1"/>
      <c r="AJH9" s="1"/>
      <c r="AJI9" s="1"/>
      <c r="AJJ9" s="1"/>
      <c r="AJK9" s="1"/>
      <c r="AJL9" s="1"/>
      <c r="AJM9" s="1"/>
      <c r="AJN9" s="1"/>
      <c r="AJO9" s="1"/>
      <c r="AJP9" s="1"/>
      <c r="AJQ9" s="1"/>
      <c r="AJR9" s="1"/>
      <c r="AJS9" s="1"/>
      <c r="AJT9" s="1"/>
      <c r="AJU9" s="1"/>
      <c r="AJV9" s="1"/>
      <c r="AJW9" s="1"/>
      <c r="AJX9" s="1"/>
      <c r="AJY9" s="1"/>
      <c r="AJZ9" s="1"/>
      <c r="AKA9" s="1"/>
      <c r="AKB9" s="1"/>
      <c r="AKC9" s="1"/>
      <c r="AKD9" s="1"/>
      <c r="AKE9" s="1"/>
      <c r="AKF9" s="1"/>
      <c r="AKG9" s="1"/>
      <c r="AKH9" s="1"/>
      <c r="AKI9" s="1"/>
      <c r="AKJ9" s="1"/>
      <c r="AKK9" s="1"/>
      <c r="AKL9" s="1"/>
      <c r="AKM9" s="1"/>
      <c r="AKN9" s="1"/>
      <c r="AKO9" s="1"/>
      <c r="AKP9" s="1"/>
      <c r="AKQ9" s="1"/>
      <c r="AKR9" s="1"/>
      <c r="AKS9" s="1"/>
      <c r="AKT9" s="1"/>
      <c r="AKU9" s="1"/>
      <c r="AKV9" s="1"/>
      <c r="AKW9" s="1"/>
      <c r="AKX9" s="1"/>
      <c r="AKY9" s="1"/>
      <c r="AKZ9" s="1"/>
      <c r="ALA9" s="1"/>
      <c r="ALB9" s="1"/>
      <c r="ALC9" s="1"/>
      <c r="ALD9" s="1"/>
      <c r="ALE9" s="1"/>
      <c r="ALF9" s="1"/>
      <c r="ALG9" s="1"/>
      <c r="ALH9" s="1"/>
      <c r="ALI9" s="1"/>
      <c r="ALJ9" s="1"/>
      <c r="ALK9" s="1"/>
      <c r="ALL9" s="1"/>
      <c r="ALM9" s="1"/>
      <c r="ALN9" s="1"/>
      <c r="ALO9" s="1"/>
      <c r="ALP9" s="1"/>
      <c r="ALQ9" s="1"/>
      <c r="ALR9" s="1"/>
      <c r="ALS9" s="1"/>
      <c r="ALT9" s="1"/>
      <c r="ALU9" s="1"/>
      <c r="ALV9" s="1"/>
      <c r="ALW9" s="1"/>
      <c r="ALX9" s="1"/>
      <c r="ALY9" s="1"/>
      <c r="ALZ9" s="1"/>
      <c r="AMA9" s="1"/>
      <c r="AMB9" s="1"/>
      <c r="AMC9" s="1"/>
      <c r="AMD9" s="1"/>
      <c r="AME9" s="1"/>
      <c r="AMF9" s="1"/>
      <c r="AMG9" s="1"/>
      <c r="AMH9" s="1"/>
      <c r="AMI9" s="1"/>
      <c r="AMJ9" s="1"/>
    </row>
    <row r="10" spans="1:1024" x14ac:dyDescent="0.35">
      <c r="A10" s="1"/>
      <c r="B10" s="4">
        <f>COUNT(B8:I8)</f>
        <v>8</v>
      </c>
      <c r="C10" s="4">
        <f>AVERAGE(B8:O8)</f>
        <v>26.125</v>
      </c>
      <c r="D10" s="4">
        <f>_xlfn.VAR.S(B8:I8)</f>
        <v>15.553571428571429</v>
      </c>
      <c r="E10" s="4">
        <f>_xlfn.STDEV.S(B8:I8)</f>
        <v>3.9438016467073278</v>
      </c>
      <c r="F10" s="4">
        <f>E10/SQRT(B10)</f>
        <v>1.394344444020712</v>
      </c>
      <c r="G10" s="1"/>
      <c r="H10" s="1"/>
      <c r="I10" s="1"/>
      <c r="J10" s="12">
        <f>1.96*F10</f>
        <v>2.7329151102805955</v>
      </c>
      <c r="K10" s="12"/>
      <c r="L10" s="12">
        <f>C10-J10</f>
        <v>23.392084889719406</v>
      </c>
      <c r="M10" s="12"/>
      <c r="N10" s="12">
        <f>C10+J10</f>
        <v>28.857915110280594</v>
      </c>
      <c r="O10" s="12"/>
      <c r="P10" s="12"/>
      <c r="Q10" s="12"/>
      <c r="R10" s="12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  <c r="IZ10" s="1"/>
      <c r="JA10" s="1"/>
      <c r="JB10" s="1"/>
      <c r="JC10" s="1"/>
      <c r="JD10" s="1"/>
      <c r="JE10" s="1"/>
      <c r="JF10" s="1"/>
      <c r="JG10" s="1"/>
      <c r="JH10" s="1"/>
      <c r="JI10" s="1"/>
      <c r="JJ10" s="1"/>
      <c r="JK10" s="1"/>
      <c r="JL10" s="1"/>
      <c r="JM10" s="1"/>
      <c r="JN10" s="1"/>
      <c r="JO10" s="1"/>
      <c r="JP10" s="1"/>
      <c r="JQ10" s="1"/>
      <c r="JR10" s="1"/>
      <c r="JS10" s="1"/>
      <c r="JT10" s="1"/>
      <c r="JU10" s="1"/>
      <c r="JV10" s="1"/>
      <c r="JW10" s="1"/>
      <c r="JX10" s="1"/>
      <c r="JY10" s="1"/>
      <c r="JZ10" s="1"/>
      <c r="KA10" s="1"/>
      <c r="KB10" s="1"/>
      <c r="KC10" s="1"/>
      <c r="KD10" s="1"/>
      <c r="KE10" s="1"/>
      <c r="KF10" s="1"/>
      <c r="KG10" s="1"/>
      <c r="KH10" s="1"/>
      <c r="KI10" s="1"/>
      <c r="KJ10" s="1"/>
      <c r="KK10" s="1"/>
      <c r="KL10" s="1"/>
      <c r="KM10" s="1"/>
      <c r="KN10" s="1"/>
      <c r="KO10" s="1"/>
      <c r="KP10" s="1"/>
      <c r="KQ10" s="1"/>
      <c r="KR10" s="1"/>
      <c r="KS10" s="1"/>
      <c r="KT10" s="1"/>
      <c r="KU10" s="1"/>
      <c r="KV10" s="1"/>
      <c r="KW10" s="1"/>
      <c r="KX10" s="1"/>
      <c r="KY10" s="1"/>
      <c r="KZ10" s="1"/>
      <c r="LA10" s="1"/>
      <c r="LB10" s="1"/>
      <c r="LC10" s="1"/>
      <c r="LD10" s="1"/>
      <c r="LE10" s="1"/>
      <c r="LF10" s="1"/>
      <c r="LG10" s="1"/>
      <c r="LH10" s="1"/>
      <c r="LI10" s="1"/>
      <c r="LJ10" s="1"/>
      <c r="LK10" s="1"/>
      <c r="LL10" s="1"/>
      <c r="LM10" s="1"/>
      <c r="LN10" s="1"/>
      <c r="LO10" s="1"/>
      <c r="LP10" s="1"/>
      <c r="LQ10" s="1"/>
      <c r="LR10" s="1"/>
      <c r="LS10" s="1"/>
      <c r="LT10" s="1"/>
      <c r="LU10" s="1"/>
      <c r="LV10" s="1"/>
      <c r="LW10" s="1"/>
      <c r="LX10" s="1"/>
      <c r="LY10" s="1"/>
      <c r="LZ10" s="1"/>
      <c r="MA10" s="1"/>
      <c r="MB10" s="1"/>
      <c r="MC10" s="1"/>
      <c r="MD10" s="1"/>
      <c r="ME10" s="1"/>
      <c r="MF10" s="1"/>
      <c r="MG10" s="1"/>
      <c r="MH10" s="1"/>
      <c r="MI10" s="1"/>
      <c r="MJ10" s="1"/>
      <c r="MK10" s="1"/>
      <c r="ML10" s="1"/>
      <c r="MM10" s="1"/>
      <c r="MN10" s="1"/>
      <c r="MO10" s="1"/>
      <c r="MP10" s="1"/>
      <c r="MQ10" s="1"/>
      <c r="MR10" s="1"/>
      <c r="MS10" s="1"/>
      <c r="MT10" s="1"/>
      <c r="MU10" s="1"/>
      <c r="MV10" s="1"/>
      <c r="MW10" s="1"/>
      <c r="MX10" s="1"/>
      <c r="MY10" s="1"/>
      <c r="MZ10" s="1"/>
      <c r="NA10" s="1"/>
      <c r="NB10" s="1"/>
      <c r="NC10" s="1"/>
      <c r="ND10" s="1"/>
      <c r="NE10" s="1"/>
      <c r="NF10" s="1"/>
      <c r="NG10" s="1"/>
      <c r="NH10" s="1"/>
      <c r="NI10" s="1"/>
      <c r="NJ10" s="1"/>
      <c r="NK10" s="1"/>
      <c r="NL10" s="1"/>
      <c r="NM10" s="1"/>
      <c r="NN10" s="1"/>
      <c r="NO10" s="1"/>
      <c r="NP10" s="1"/>
      <c r="NQ10" s="1"/>
      <c r="NR10" s="1"/>
      <c r="NS10" s="1"/>
      <c r="NT10" s="1"/>
      <c r="NU10" s="1"/>
      <c r="NV10" s="1"/>
      <c r="NW10" s="1"/>
      <c r="NX10" s="1"/>
      <c r="NY10" s="1"/>
      <c r="NZ10" s="1"/>
      <c r="OA10" s="1"/>
      <c r="OB10" s="1"/>
      <c r="OC10" s="1"/>
      <c r="OD10" s="1"/>
      <c r="OE10" s="1"/>
      <c r="OF10" s="1"/>
      <c r="OG10" s="1"/>
      <c r="OH10" s="1"/>
      <c r="OI10" s="1"/>
      <c r="OJ10" s="1"/>
      <c r="OK10" s="1"/>
      <c r="OL10" s="1"/>
      <c r="OM10" s="1"/>
      <c r="ON10" s="1"/>
      <c r="OO10" s="1"/>
      <c r="OP10" s="1"/>
      <c r="OQ10" s="1"/>
      <c r="OR10" s="1"/>
      <c r="OS10" s="1"/>
      <c r="OT10" s="1"/>
      <c r="OU10" s="1"/>
      <c r="OV10" s="1"/>
      <c r="OW10" s="1"/>
      <c r="OX10" s="1"/>
      <c r="OY10" s="1"/>
      <c r="OZ10" s="1"/>
      <c r="PA10" s="1"/>
      <c r="PB10" s="1"/>
      <c r="PC10" s="1"/>
      <c r="PD10" s="1"/>
      <c r="PE10" s="1"/>
      <c r="PF10" s="1"/>
      <c r="PG10" s="1"/>
      <c r="PH10" s="1"/>
      <c r="PI10" s="1"/>
      <c r="PJ10" s="1"/>
      <c r="PK10" s="1"/>
      <c r="PL10" s="1"/>
      <c r="PM10" s="1"/>
      <c r="PN10" s="1"/>
      <c r="PO10" s="1"/>
      <c r="PP10" s="1"/>
      <c r="PQ10" s="1"/>
      <c r="PR10" s="1"/>
      <c r="PS10" s="1"/>
      <c r="PT10" s="1"/>
      <c r="PU10" s="1"/>
      <c r="PV10" s="1"/>
      <c r="PW10" s="1"/>
      <c r="PX10" s="1"/>
      <c r="PY10" s="1"/>
      <c r="PZ10" s="1"/>
      <c r="QA10" s="1"/>
      <c r="QB10" s="1"/>
      <c r="QC10" s="1"/>
      <c r="QD10" s="1"/>
      <c r="QE10" s="1"/>
      <c r="QF10" s="1"/>
      <c r="QG10" s="1"/>
      <c r="QH10" s="1"/>
      <c r="QI10" s="1"/>
      <c r="QJ10" s="1"/>
      <c r="QK10" s="1"/>
      <c r="QL10" s="1"/>
      <c r="QM10" s="1"/>
      <c r="QN10" s="1"/>
      <c r="QO10" s="1"/>
      <c r="QP10" s="1"/>
      <c r="QQ10" s="1"/>
      <c r="QR10" s="1"/>
      <c r="QS10" s="1"/>
      <c r="QT10" s="1"/>
      <c r="QU10" s="1"/>
      <c r="QV10" s="1"/>
      <c r="QW10" s="1"/>
      <c r="QX10" s="1"/>
      <c r="QY10" s="1"/>
      <c r="QZ10" s="1"/>
      <c r="RA10" s="1"/>
      <c r="RB10" s="1"/>
      <c r="RC10" s="1"/>
      <c r="RD10" s="1"/>
      <c r="RE10" s="1"/>
      <c r="RF10" s="1"/>
      <c r="RG10" s="1"/>
      <c r="RH10" s="1"/>
      <c r="RI10" s="1"/>
      <c r="RJ10" s="1"/>
      <c r="RK10" s="1"/>
      <c r="RL10" s="1"/>
      <c r="RM10" s="1"/>
      <c r="RN10" s="1"/>
      <c r="RO10" s="1"/>
      <c r="RP10" s="1"/>
      <c r="RQ10" s="1"/>
      <c r="RR10" s="1"/>
      <c r="RS10" s="1"/>
      <c r="RT10" s="1"/>
      <c r="RU10" s="1"/>
      <c r="RV10" s="1"/>
      <c r="RW10" s="1"/>
      <c r="RX10" s="1"/>
      <c r="RY10" s="1"/>
      <c r="RZ10" s="1"/>
      <c r="SA10" s="1"/>
      <c r="SB10" s="1"/>
      <c r="SC10" s="1"/>
      <c r="SD10" s="1"/>
      <c r="SE10" s="1"/>
      <c r="SF10" s="1"/>
      <c r="SG10" s="1"/>
      <c r="SH10" s="1"/>
      <c r="SI10" s="1"/>
      <c r="SJ10" s="1"/>
      <c r="SK10" s="1"/>
      <c r="SL10" s="1"/>
      <c r="SM10" s="1"/>
      <c r="SN10" s="1"/>
      <c r="SO10" s="1"/>
      <c r="SP10" s="1"/>
      <c r="SQ10" s="1"/>
      <c r="SR10" s="1"/>
      <c r="SS10" s="1"/>
      <c r="ST10" s="1"/>
      <c r="SU10" s="1"/>
      <c r="SV10" s="1"/>
      <c r="SW10" s="1"/>
      <c r="SX10" s="1"/>
      <c r="SY10" s="1"/>
      <c r="SZ10" s="1"/>
      <c r="TA10" s="1"/>
      <c r="TB10" s="1"/>
      <c r="TC10" s="1"/>
      <c r="TD10" s="1"/>
      <c r="TE10" s="1"/>
      <c r="TF10" s="1"/>
      <c r="TG10" s="1"/>
      <c r="TH10" s="1"/>
      <c r="TI10" s="1"/>
      <c r="TJ10" s="1"/>
      <c r="TK10" s="1"/>
      <c r="TL10" s="1"/>
      <c r="TM10" s="1"/>
      <c r="TN10" s="1"/>
      <c r="TO10" s="1"/>
      <c r="TP10" s="1"/>
      <c r="TQ10" s="1"/>
      <c r="TR10" s="1"/>
      <c r="TS10" s="1"/>
      <c r="TT10" s="1"/>
      <c r="TU10" s="1"/>
      <c r="TV10" s="1"/>
      <c r="TW10" s="1"/>
      <c r="TX10" s="1"/>
      <c r="TY10" s="1"/>
      <c r="TZ10" s="1"/>
      <c r="UA10" s="1"/>
      <c r="UB10" s="1"/>
      <c r="UC10" s="1"/>
      <c r="UD10" s="1"/>
      <c r="UE10" s="1"/>
      <c r="UF10" s="1"/>
      <c r="UG10" s="1"/>
      <c r="UH10" s="1"/>
      <c r="UI10" s="1"/>
      <c r="UJ10" s="1"/>
      <c r="UK10" s="1"/>
      <c r="UL10" s="1"/>
      <c r="UM10" s="1"/>
      <c r="UN10" s="1"/>
      <c r="UO10" s="1"/>
      <c r="UP10" s="1"/>
      <c r="UQ10" s="1"/>
      <c r="UR10" s="1"/>
      <c r="US10" s="1"/>
      <c r="UT10" s="1"/>
      <c r="UU10" s="1"/>
      <c r="UV10" s="1"/>
      <c r="UW10" s="1"/>
      <c r="UX10" s="1"/>
      <c r="UY10" s="1"/>
      <c r="UZ10" s="1"/>
      <c r="VA10" s="1"/>
      <c r="VB10" s="1"/>
      <c r="VC10" s="1"/>
      <c r="VD10" s="1"/>
      <c r="VE10" s="1"/>
      <c r="VF10" s="1"/>
      <c r="VG10" s="1"/>
      <c r="VH10" s="1"/>
      <c r="VI10" s="1"/>
      <c r="VJ10" s="1"/>
      <c r="VK10" s="1"/>
      <c r="VL10" s="1"/>
      <c r="VM10" s="1"/>
      <c r="VN10" s="1"/>
      <c r="VO10" s="1"/>
      <c r="VP10" s="1"/>
      <c r="VQ10" s="1"/>
      <c r="VR10" s="1"/>
      <c r="VS10" s="1"/>
      <c r="VT10" s="1"/>
      <c r="VU10" s="1"/>
      <c r="VV10" s="1"/>
      <c r="VW10" s="1"/>
      <c r="VX10" s="1"/>
      <c r="VY10" s="1"/>
      <c r="VZ10" s="1"/>
      <c r="WA10" s="1"/>
      <c r="WB10" s="1"/>
      <c r="WC10" s="1"/>
      <c r="WD10" s="1"/>
      <c r="WE10" s="1"/>
      <c r="WF10" s="1"/>
      <c r="WG10" s="1"/>
      <c r="WH10" s="1"/>
      <c r="WI10" s="1"/>
      <c r="WJ10" s="1"/>
      <c r="WK10" s="1"/>
      <c r="WL10" s="1"/>
      <c r="WM10" s="1"/>
      <c r="WN10" s="1"/>
      <c r="WO10" s="1"/>
      <c r="WP10" s="1"/>
      <c r="WQ10" s="1"/>
      <c r="WR10" s="1"/>
      <c r="WS10" s="1"/>
      <c r="WT10" s="1"/>
      <c r="WU10" s="1"/>
      <c r="WV10" s="1"/>
      <c r="WW10" s="1"/>
      <c r="WX10" s="1"/>
      <c r="WY10" s="1"/>
      <c r="WZ10" s="1"/>
      <c r="XA10" s="1"/>
      <c r="XB10" s="1"/>
      <c r="XC10" s="1"/>
      <c r="XD10" s="1"/>
      <c r="XE10" s="1"/>
      <c r="XF10" s="1"/>
      <c r="XG10" s="1"/>
      <c r="XH10" s="1"/>
      <c r="XI10" s="1"/>
      <c r="XJ10" s="1"/>
      <c r="XK10" s="1"/>
      <c r="XL10" s="1"/>
      <c r="XM10" s="1"/>
      <c r="XN10" s="1"/>
      <c r="XO10" s="1"/>
      <c r="XP10" s="1"/>
      <c r="XQ10" s="1"/>
      <c r="XR10" s="1"/>
      <c r="XS10" s="1"/>
      <c r="XT10" s="1"/>
      <c r="XU10" s="1"/>
      <c r="XV10" s="1"/>
      <c r="XW10" s="1"/>
      <c r="XX10" s="1"/>
      <c r="XY10" s="1"/>
      <c r="XZ10" s="1"/>
      <c r="YA10" s="1"/>
      <c r="YB10" s="1"/>
      <c r="YC10" s="1"/>
      <c r="YD10" s="1"/>
      <c r="YE10" s="1"/>
      <c r="YF10" s="1"/>
      <c r="YG10" s="1"/>
      <c r="YH10" s="1"/>
      <c r="YI10" s="1"/>
      <c r="YJ10" s="1"/>
      <c r="YK10" s="1"/>
      <c r="YL10" s="1"/>
      <c r="YM10" s="1"/>
      <c r="YN10" s="1"/>
      <c r="YO10" s="1"/>
      <c r="YP10" s="1"/>
      <c r="YQ10" s="1"/>
      <c r="YR10" s="1"/>
      <c r="YS10" s="1"/>
      <c r="YT10" s="1"/>
      <c r="YU10" s="1"/>
      <c r="YV10" s="1"/>
      <c r="YW10" s="1"/>
      <c r="YX10" s="1"/>
      <c r="YY10" s="1"/>
      <c r="YZ10" s="1"/>
      <c r="ZA10" s="1"/>
      <c r="ZB10" s="1"/>
      <c r="ZC10" s="1"/>
      <c r="ZD10" s="1"/>
      <c r="ZE10" s="1"/>
      <c r="ZF10" s="1"/>
      <c r="ZG10" s="1"/>
      <c r="ZH10" s="1"/>
      <c r="ZI10" s="1"/>
      <c r="ZJ10" s="1"/>
      <c r="ZK10" s="1"/>
      <c r="ZL10" s="1"/>
      <c r="ZM10" s="1"/>
      <c r="ZN10" s="1"/>
      <c r="ZO10" s="1"/>
      <c r="ZP10" s="1"/>
      <c r="ZQ10" s="1"/>
      <c r="ZR10" s="1"/>
      <c r="ZS10" s="1"/>
      <c r="ZT10" s="1"/>
      <c r="ZU10" s="1"/>
      <c r="ZV10" s="1"/>
      <c r="ZW10" s="1"/>
      <c r="ZX10" s="1"/>
      <c r="ZY10" s="1"/>
      <c r="ZZ10" s="1"/>
      <c r="AAA10" s="1"/>
      <c r="AAB10" s="1"/>
      <c r="AAC10" s="1"/>
      <c r="AAD10" s="1"/>
      <c r="AAE10" s="1"/>
      <c r="AAF10" s="1"/>
      <c r="AAG10" s="1"/>
      <c r="AAH10" s="1"/>
      <c r="AAI10" s="1"/>
      <c r="AAJ10" s="1"/>
      <c r="AAK10" s="1"/>
      <c r="AAL10" s="1"/>
      <c r="AAM10" s="1"/>
      <c r="AAN10" s="1"/>
      <c r="AAO10" s="1"/>
      <c r="AAP10" s="1"/>
      <c r="AAQ10" s="1"/>
      <c r="AAR10" s="1"/>
      <c r="AAS10" s="1"/>
      <c r="AAT10" s="1"/>
      <c r="AAU10" s="1"/>
      <c r="AAV10" s="1"/>
      <c r="AAW10" s="1"/>
      <c r="AAX10" s="1"/>
      <c r="AAY10" s="1"/>
      <c r="AAZ10" s="1"/>
      <c r="ABA10" s="1"/>
      <c r="ABB10" s="1"/>
      <c r="ABC10" s="1"/>
      <c r="ABD10" s="1"/>
      <c r="ABE10" s="1"/>
      <c r="ABF10" s="1"/>
      <c r="ABG10" s="1"/>
      <c r="ABH10" s="1"/>
      <c r="ABI10" s="1"/>
      <c r="ABJ10" s="1"/>
      <c r="ABK10" s="1"/>
      <c r="ABL10" s="1"/>
      <c r="ABM10" s="1"/>
      <c r="ABN10" s="1"/>
      <c r="ABO10" s="1"/>
      <c r="ABP10" s="1"/>
      <c r="ABQ10" s="1"/>
      <c r="ABR10" s="1"/>
      <c r="ABS10" s="1"/>
      <c r="ABT10" s="1"/>
      <c r="ABU10" s="1"/>
      <c r="ABV10" s="1"/>
      <c r="ABW10" s="1"/>
      <c r="ABX10" s="1"/>
      <c r="ABY10" s="1"/>
      <c r="ABZ10" s="1"/>
      <c r="ACA10" s="1"/>
      <c r="ACB10" s="1"/>
      <c r="ACC10" s="1"/>
      <c r="ACD10" s="1"/>
      <c r="ACE10" s="1"/>
      <c r="ACF10" s="1"/>
      <c r="ACG10" s="1"/>
      <c r="ACH10" s="1"/>
      <c r="ACI10" s="1"/>
      <c r="ACJ10" s="1"/>
      <c r="ACK10" s="1"/>
      <c r="ACL10" s="1"/>
      <c r="ACM10" s="1"/>
      <c r="ACN10" s="1"/>
      <c r="ACO10" s="1"/>
      <c r="ACP10" s="1"/>
      <c r="ACQ10" s="1"/>
      <c r="ACR10" s="1"/>
      <c r="ACS10" s="1"/>
      <c r="ACT10" s="1"/>
      <c r="ACU10" s="1"/>
      <c r="ACV10" s="1"/>
      <c r="ACW10" s="1"/>
      <c r="ACX10" s="1"/>
      <c r="ACY10" s="1"/>
      <c r="ACZ10" s="1"/>
      <c r="ADA10" s="1"/>
      <c r="ADB10" s="1"/>
      <c r="ADC10" s="1"/>
      <c r="ADD10" s="1"/>
      <c r="ADE10" s="1"/>
      <c r="ADF10" s="1"/>
      <c r="ADG10" s="1"/>
      <c r="ADH10" s="1"/>
      <c r="ADI10" s="1"/>
      <c r="ADJ10" s="1"/>
      <c r="ADK10" s="1"/>
      <c r="ADL10" s="1"/>
      <c r="ADM10" s="1"/>
      <c r="ADN10" s="1"/>
      <c r="ADO10" s="1"/>
      <c r="ADP10" s="1"/>
      <c r="ADQ10" s="1"/>
      <c r="ADR10" s="1"/>
      <c r="ADS10" s="1"/>
      <c r="ADT10" s="1"/>
      <c r="ADU10" s="1"/>
      <c r="ADV10" s="1"/>
      <c r="ADW10" s="1"/>
      <c r="ADX10" s="1"/>
      <c r="ADY10" s="1"/>
      <c r="ADZ10" s="1"/>
      <c r="AEA10" s="1"/>
      <c r="AEB10" s="1"/>
      <c r="AEC10" s="1"/>
      <c r="AED10" s="1"/>
      <c r="AEE10" s="1"/>
      <c r="AEF10" s="1"/>
      <c r="AEG10" s="1"/>
      <c r="AEH10" s="1"/>
      <c r="AEI10" s="1"/>
      <c r="AEJ10" s="1"/>
      <c r="AEK10" s="1"/>
      <c r="AEL10" s="1"/>
      <c r="AEM10" s="1"/>
      <c r="AEN10" s="1"/>
      <c r="AEO10" s="1"/>
      <c r="AEP10" s="1"/>
      <c r="AEQ10" s="1"/>
      <c r="AER10" s="1"/>
      <c r="AES10" s="1"/>
      <c r="AET10" s="1"/>
      <c r="AEU10" s="1"/>
      <c r="AEV10" s="1"/>
      <c r="AEW10" s="1"/>
      <c r="AEX10" s="1"/>
      <c r="AEY10" s="1"/>
      <c r="AEZ10" s="1"/>
      <c r="AFA10" s="1"/>
      <c r="AFB10" s="1"/>
      <c r="AFC10" s="1"/>
      <c r="AFD10" s="1"/>
      <c r="AFE10" s="1"/>
      <c r="AFF10" s="1"/>
      <c r="AFG10" s="1"/>
      <c r="AFH10" s="1"/>
      <c r="AFI10" s="1"/>
      <c r="AFJ10" s="1"/>
      <c r="AFK10" s="1"/>
      <c r="AFL10" s="1"/>
      <c r="AFM10" s="1"/>
      <c r="AFN10" s="1"/>
      <c r="AFO10" s="1"/>
      <c r="AFP10" s="1"/>
      <c r="AFQ10" s="1"/>
      <c r="AFR10" s="1"/>
      <c r="AFS10" s="1"/>
      <c r="AFT10" s="1"/>
      <c r="AFU10" s="1"/>
      <c r="AFV10" s="1"/>
      <c r="AFW10" s="1"/>
      <c r="AFX10" s="1"/>
      <c r="AFY10" s="1"/>
      <c r="AFZ10" s="1"/>
      <c r="AGA10" s="1"/>
      <c r="AGB10" s="1"/>
      <c r="AGC10" s="1"/>
      <c r="AGD10" s="1"/>
      <c r="AGE10" s="1"/>
      <c r="AGF10" s="1"/>
      <c r="AGG10" s="1"/>
      <c r="AGH10" s="1"/>
      <c r="AGI10" s="1"/>
      <c r="AGJ10" s="1"/>
      <c r="AGK10" s="1"/>
      <c r="AGL10" s="1"/>
      <c r="AGM10" s="1"/>
      <c r="AGN10" s="1"/>
      <c r="AGO10" s="1"/>
      <c r="AGP10" s="1"/>
      <c r="AGQ10" s="1"/>
      <c r="AGR10" s="1"/>
      <c r="AGS10" s="1"/>
      <c r="AGT10" s="1"/>
      <c r="AGU10" s="1"/>
      <c r="AGV10" s="1"/>
      <c r="AGW10" s="1"/>
      <c r="AGX10" s="1"/>
      <c r="AGY10" s="1"/>
      <c r="AGZ10" s="1"/>
      <c r="AHA10" s="1"/>
      <c r="AHB10" s="1"/>
      <c r="AHC10" s="1"/>
      <c r="AHD10" s="1"/>
      <c r="AHE10" s="1"/>
      <c r="AHF10" s="1"/>
      <c r="AHG10" s="1"/>
      <c r="AHH10" s="1"/>
      <c r="AHI10" s="1"/>
      <c r="AHJ10" s="1"/>
      <c r="AHK10" s="1"/>
      <c r="AHL10" s="1"/>
      <c r="AHM10" s="1"/>
      <c r="AHN10" s="1"/>
      <c r="AHO10" s="1"/>
      <c r="AHP10" s="1"/>
      <c r="AHQ10" s="1"/>
      <c r="AHR10" s="1"/>
      <c r="AHS10" s="1"/>
      <c r="AHT10" s="1"/>
      <c r="AHU10" s="1"/>
      <c r="AHV10" s="1"/>
      <c r="AHW10" s="1"/>
      <c r="AHX10" s="1"/>
      <c r="AHY10" s="1"/>
      <c r="AHZ10" s="1"/>
      <c r="AIA10" s="1"/>
      <c r="AIB10" s="1"/>
      <c r="AIC10" s="1"/>
      <c r="AID10" s="1"/>
      <c r="AIE10" s="1"/>
      <c r="AIF10" s="1"/>
      <c r="AIG10" s="1"/>
      <c r="AIH10" s="1"/>
      <c r="AII10" s="1"/>
      <c r="AIJ10" s="1"/>
      <c r="AIK10" s="1"/>
      <c r="AIL10" s="1"/>
      <c r="AIM10" s="1"/>
      <c r="AIN10" s="1"/>
      <c r="AIO10" s="1"/>
      <c r="AIP10" s="1"/>
      <c r="AIQ10" s="1"/>
      <c r="AIR10" s="1"/>
      <c r="AIS10" s="1"/>
      <c r="AIT10" s="1"/>
      <c r="AIU10" s="1"/>
      <c r="AIV10" s="1"/>
      <c r="AIW10" s="1"/>
      <c r="AIX10" s="1"/>
      <c r="AIY10" s="1"/>
      <c r="AIZ10" s="1"/>
      <c r="AJA10" s="1"/>
      <c r="AJB10" s="1"/>
      <c r="AJC10" s="1"/>
      <c r="AJD10" s="1"/>
      <c r="AJE10" s="1"/>
      <c r="AJF10" s="1"/>
      <c r="AJG10" s="1"/>
      <c r="AJH10" s="1"/>
      <c r="AJI10" s="1"/>
      <c r="AJJ10" s="1"/>
      <c r="AJK10" s="1"/>
      <c r="AJL10" s="1"/>
      <c r="AJM10" s="1"/>
      <c r="AJN10" s="1"/>
      <c r="AJO10" s="1"/>
      <c r="AJP10" s="1"/>
      <c r="AJQ10" s="1"/>
      <c r="AJR10" s="1"/>
      <c r="AJS10" s="1"/>
      <c r="AJT10" s="1"/>
      <c r="AJU10" s="1"/>
      <c r="AJV10" s="1"/>
      <c r="AJW10" s="1"/>
      <c r="AJX10" s="1"/>
      <c r="AJY10" s="1"/>
      <c r="AJZ10" s="1"/>
      <c r="AKA10" s="1"/>
      <c r="AKB10" s="1"/>
      <c r="AKC10" s="1"/>
      <c r="AKD10" s="1"/>
      <c r="AKE10" s="1"/>
      <c r="AKF10" s="1"/>
      <c r="AKG10" s="1"/>
      <c r="AKH10" s="1"/>
      <c r="AKI10" s="1"/>
      <c r="AKJ10" s="1"/>
      <c r="AKK10" s="1"/>
      <c r="AKL10" s="1"/>
      <c r="AKM10" s="1"/>
      <c r="AKN10" s="1"/>
      <c r="AKO10" s="1"/>
      <c r="AKP10" s="1"/>
      <c r="AKQ10" s="1"/>
      <c r="AKR10" s="1"/>
      <c r="AKS10" s="1"/>
      <c r="AKT10" s="1"/>
      <c r="AKU10" s="1"/>
      <c r="AKV10" s="1"/>
      <c r="AKW10" s="1"/>
      <c r="AKX10" s="1"/>
      <c r="AKY10" s="1"/>
      <c r="AKZ10" s="1"/>
      <c r="ALA10" s="1"/>
      <c r="ALB10" s="1"/>
      <c r="ALC10" s="1"/>
      <c r="ALD10" s="1"/>
      <c r="ALE10" s="1"/>
      <c r="ALF10" s="1"/>
      <c r="ALG10" s="1"/>
      <c r="ALH10" s="1"/>
      <c r="ALI10" s="1"/>
      <c r="ALJ10" s="1"/>
      <c r="ALK10" s="1"/>
      <c r="ALL10" s="1"/>
      <c r="ALM10" s="1"/>
      <c r="ALN10" s="1"/>
      <c r="ALO10" s="1"/>
      <c r="ALP10" s="1"/>
      <c r="ALQ10" s="1"/>
      <c r="ALR10" s="1"/>
      <c r="ALS10" s="1"/>
      <c r="ALT10" s="1"/>
      <c r="ALU10" s="1"/>
      <c r="ALV10" s="1"/>
      <c r="ALW10" s="1"/>
      <c r="ALX10" s="1"/>
      <c r="ALY10" s="1"/>
      <c r="ALZ10" s="1"/>
      <c r="AMA10" s="1"/>
      <c r="AMB10" s="1"/>
      <c r="AMC10" s="1"/>
      <c r="AMD10" s="1"/>
      <c r="AME10" s="1"/>
      <c r="AMF10" s="1"/>
      <c r="AMG10" s="1"/>
      <c r="AMH10" s="1"/>
      <c r="AMI10" s="1"/>
      <c r="AMJ10" s="1"/>
    </row>
    <row r="13" spans="1:1024" s="26" customFormat="1" x14ac:dyDescent="0.35">
      <c r="B13" s="26" t="s">
        <v>0</v>
      </c>
      <c r="C13" s="26" t="s">
        <v>1</v>
      </c>
      <c r="D13" s="26" t="s">
        <v>14</v>
      </c>
      <c r="E13" s="26" t="s">
        <v>3</v>
      </c>
      <c r="F13" s="27" t="s">
        <v>4</v>
      </c>
    </row>
    <row r="15" spans="1:1024" x14ac:dyDescent="0.35">
      <c r="B15" s="17">
        <v>21</v>
      </c>
      <c r="C15" s="17">
        <v>23</v>
      </c>
      <c r="D15" s="17">
        <v>24</v>
      </c>
      <c r="E15" s="17">
        <v>19</v>
      </c>
      <c r="F15" s="17">
        <v>25</v>
      </c>
      <c r="G15" s="17">
        <v>35</v>
      </c>
      <c r="H15" s="17">
        <v>29</v>
      </c>
      <c r="I15" s="17">
        <v>31</v>
      </c>
      <c r="J15" s="17">
        <v>34</v>
      </c>
      <c r="K15" s="17">
        <v>26</v>
      </c>
      <c r="L15" s="17">
        <v>23</v>
      </c>
      <c r="M15" s="17">
        <v>25</v>
      </c>
      <c r="N15" s="17">
        <v>29</v>
      </c>
      <c r="O15" s="17">
        <v>27</v>
      </c>
      <c r="P15" s="17">
        <v>28</v>
      </c>
      <c r="Q15" s="17">
        <v>23</v>
      </c>
      <c r="R15" s="17">
        <v>33</v>
      </c>
      <c r="S15" s="17">
        <v>31</v>
      </c>
      <c r="T15" s="17">
        <v>21</v>
      </c>
      <c r="U15" s="17">
        <v>20</v>
      </c>
      <c r="V15" s="17"/>
      <c r="W15" s="17"/>
      <c r="X15" s="17"/>
      <c r="Y15" s="17"/>
      <c r="Z15" s="17"/>
    </row>
    <row r="16" spans="1:1024" x14ac:dyDescent="0.35">
      <c r="A16" s="1"/>
      <c r="B16" s="4" t="s">
        <v>5</v>
      </c>
      <c r="C16" s="4" t="s">
        <v>6</v>
      </c>
      <c r="D16" s="4" t="s">
        <v>7</v>
      </c>
      <c r="E16" s="4" t="s">
        <v>8</v>
      </c>
      <c r="F16" s="28" t="s">
        <v>9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  <c r="IZ16" s="1"/>
      <c r="JA16" s="1"/>
      <c r="JB16" s="1"/>
      <c r="JC16" s="1"/>
      <c r="JD16" s="1"/>
      <c r="JE16" s="1"/>
      <c r="JF16" s="1"/>
      <c r="JG16" s="1"/>
      <c r="JH16" s="1"/>
      <c r="JI16" s="1"/>
      <c r="JJ16" s="1"/>
      <c r="JK16" s="1"/>
      <c r="JL16" s="1"/>
      <c r="JM16" s="1"/>
      <c r="JN16" s="1"/>
      <c r="JO16" s="1"/>
      <c r="JP16" s="1"/>
      <c r="JQ16" s="1"/>
      <c r="JR16" s="1"/>
      <c r="JS16" s="1"/>
      <c r="JT16" s="1"/>
      <c r="JU16" s="1"/>
      <c r="JV16" s="1"/>
      <c r="JW16" s="1"/>
      <c r="JX16" s="1"/>
      <c r="JY16" s="1"/>
      <c r="JZ16" s="1"/>
      <c r="KA16" s="1"/>
      <c r="KB16" s="1"/>
      <c r="KC16" s="1"/>
      <c r="KD16" s="1"/>
      <c r="KE16" s="1"/>
      <c r="KF16" s="1"/>
      <c r="KG16" s="1"/>
      <c r="KH16" s="1"/>
      <c r="KI16" s="1"/>
      <c r="KJ16" s="1"/>
      <c r="KK16" s="1"/>
      <c r="KL16" s="1"/>
      <c r="KM16" s="1"/>
      <c r="KN16" s="1"/>
      <c r="KO16" s="1"/>
      <c r="KP16" s="1"/>
      <c r="KQ16" s="1"/>
      <c r="KR16" s="1"/>
      <c r="KS16" s="1"/>
      <c r="KT16" s="1"/>
      <c r="KU16" s="1"/>
      <c r="KV16" s="1"/>
      <c r="KW16" s="1"/>
      <c r="KX16" s="1"/>
      <c r="KY16" s="1"/>
      <c r="KZ16" s="1"/>
      <c r="LA16" s="1"/>
      <c r="LB16" s="1"/>
      <c r="LC16" s="1"/>
      <c r="LD16" s="1"/>
      <c r="LE16" s="1"/>
      <c r="LF16" s="1"/>
      <c r="LG16" s="1"/>
      <c r="LH16" s="1"/>
      <c r="LI16" s="1"/>
      <c r="LJ16" s="1"/>
      <c r="LK16" s="1"/>
      <c r="LL16" s="1"/>
      <c r="LM16" s="1"/>
      <c r="LN16" s="1"/>
      <c r="LO16" s="1"/>
      <c r="LP16" s="1"/>
      <c r="LQ16" s="1"/>
      <c r="LR16" s="1"/>
      <c r="LS16" s="1"/>
      <c r="LT16" s="1"/>
      <c r="LU16" s="1"/>
      <c r="LV16" s="1"/>
      <c r="LW16" s="1"/>
      <c r="LX16" s="1"/>
      <c r="LY16" s="1"/>
      <c r="LZ16" s="1"/>
      <c r="MA16" s="1"/>
      <c r="MB16" s="1"/>
      <c r="MC16" s="1"/>
      <c r="MD16" s="1"/>
      <c r="ME16" s="1"/>
      <c r="MF16" s="1"/>
      <c r="MG16" s="1"/>
      <c r="MH16" s="1"/>
      <c r="MI16" s="1"/>
      <c r="MJ16" s="1"/>
      <c r="MK16" s="1"/>
      <c r="ML16" s="1"/>
      <c r="MM16" s="1"/>
      <c r="MN16" s="1"/>
      <c r="MO16" s="1"/>
      <c r="MP16" s="1"/>
      <c r="MQ16" s="1"/>
      <c r="MR16" s="1"/>
      <c r="MS16" s="1"/>
      <c r="MT16" s="1"/>
      <c r="MU16" s="1"/>
      <c r="MV16" s="1"/>
      <c r="MW16" s="1"/>
      <c r="MX16" s="1"/>
      <c r="MY16" s="1"/>
      <c r="MZ16" s="1"/>
      <c r="NA16" s="1"/>
      <c r="NB16" s="1"/>
      <c r="NC16" s="1"/>
      <c r="ND16" s="1"/>
      <c r="NE16" s="1"/>
      <c r="NF16" s="1"/>
      <c r="NG16" s="1"/>
      <c r="NH16" s="1"/>
      <c r="NI16" s="1"/>
      <c r="NJ16" s="1"/>
      <c r="NK16" s="1"/>
      <c r="NL16" s="1"/>
      <c r="NM16" s="1"/>
      <c r="NN16" s="1"/>
      <c r="NO16" s="1"/>
      <c r="NP16" s="1"/>
      <c r="NQ16" s="1"/>
      <c r="NR16" s="1"/>
      <c r="NS16" s="1"/>
      <c r="NT16" s="1"/>
      <c r="NU16" s="1"/>
      <c r="NV16" s="1"/>
      <c r="NW16" s="1"/>
      <c r="NX16" s="1"/>
      <c r="NY16" s="1"/>
      <c r="NZ16" s="1"/>
      <c r="OA16" s="1"/>
      <c r="OB16" s="1"/>
      <c r="OC16" s="1"/>
      <c r="OD16" s="1"/>
      <c r="OE16" s="1"/>
      <c r="OF16" s="1"/>
      <c r="OG16" s="1"/>
      <c r="OH16" s="1"/>
      <c r="OI16" s="1"/>
      <c r="OJ16" s="1"/>
      <c r="OK16" s="1"/>
      <c r="OL16" s="1"/>
      <c r="OM16" s="1"/>
      <c r="ON16" s="1"/>
      <c r="OO16" s="1"/>
      <c r="OP16" s="1"/>
      <c r="OQ16" s="1"/>
      <c r="OR16" s="1"/>
      <c r="OS16" s="1"/>
      <c r="OT16" s="1"/>
      <c r="OU16" s="1"/>
      <c r="OV16" s="1"/>
      <c r="OW16" s="1"/>
      <c r="OX16" s="1"/>
      <c r="OY16" s="1"/>
      <c r="OZ16" s="1"/>
      <c r="PA16" s="1"/>
      <c r="PB16" s="1"/>
      <c r="PC16" s="1"/>
      <c r="PD16" s="1"/>
      <c r="PE16" s="1"/>
      <c r="PF16" s="1"/>
      <c r="PG16" s="1"/>
      <c r="PH16" s="1"/>
      <c r="PI16" s="1"/>
      <c r="PJ16" s="1"/>
      <c r="PK16" s="1"/>
      <c r="PL16" s="1"/>
      <c r="PM16" s="1"/>
      <c r="PN16" s="1"/>
      <c r="PO16" s="1"/>
      <c r="PP16" s="1"/>
      <c r="PQ16" s="1"/>
      <c r="PR16" s="1"/>
      <c r="PS16" s="1"/>
      <c r="PT16" s="1"/>
      <c r="PU16" s="1"/>
      <c r="PV16" s="1"/>
      <c r="PW16" s="1"/>
      <c r="PX16" s="1"/>
      <c r="PY16" s="1"/>
      <c r="PZ16" s="1"/>
      <c r="QA16" s="1"/>
      <c r="QB16" s="1"/>
      <c r="QC16" s="1"/>
      <c r="QD16" s="1"/>
      <c r="QE16" s="1"/>
      <c r="QF16" s="1"/>
      <c r="QG16" s="1"/>
      <c r="QH16" s="1"/>
      <c r="QI16" s="1"/>
      <c r="QJ16" s="1"/>
      <c r="QK16" s="1"/>
      <c r="QL16" s="1"/>
      <c r="QM16" s="1"/>
      <c r="QN16" s="1"/>
      <c r="QO16" s="1"/>
      <c r="QP16" s="1"/>
      <c r="QQ16" s="1"/>
      <c r="QR16" s="1"/>
      <c r="QS16" s="1"/>
      <c r="QT16" s="1"/>
      <c r="QU16" s="1"/>
      <c r="QV16" s="1"/>
      <c r="QW16" s="1"/>
      <c r="QX16" s="1"/>
      <c r="QY16" s="1"/>
      <c r="QZ16" s="1"/>
      <c r="RA16" s="1"/>
      <c r="RB16" s="1"/>
      <c r="RC16" s="1"/>
      <c r="RD16" s="1"/>
      <c r="RE16" s="1"/>
      <c r="RF16" s="1"/>
      <c r="RG16" s="1"/>
      <c r="RH16" s="1"/>
      <c r="RI16" s="1"/>
      <c r="RJ16" s="1"/>
      <c r="RK16" s="1"/>
      <c r="RL16" s="1"/>
      <c r="RM16" s="1"/>
      <c r="RN16" s="1"/>
      <c r="RO16" s="1"/>
      <c r="RP16" s="1"/>
      <c r="RQ16" s="1"/>
      <c r="RR16" s="1"/>
      <c r="RS16" s="1"/>
      <c r="RT16" s="1"/>
      <c r="RU16" s="1"/>
      <c r="RV16" s="1"/>
      <c r="RW16" s="1"/>
      <c r="RX16" s="1"/>
      <c r="RY16" s="1"/>
      <c r="RZ16" s="1"/>
      <c r="SA16" s="1"/>
      <c r="SB16" s="1"/>
      <c r="SC16" s="1"/>
      <c r="SD16" s="1"/>
      <c r="SE16" s="1"/>
      <c r="SF16" s="1"/>
      <c r="SG16" s="1"/>
      <c r="SH16" s="1"/>
      <c r="SI16" s="1"/>
      <c r="SJ16" s="1"/>
      <c r="SK16" s="1"/>
      <c r="SL16" s="1"/>
      <c r="SM16" s="1"/>
      <c r="SN16" s="1"/>
      <c r="SO16" s="1"/>
      <c r="SP16" s="1"/>
      <c r="SQ16" s="1"/>
      <c r="SR16" s="1"/>
      <c r="SS16" s="1"/>
      <c r="ST16" s="1"/>
      <c r="SU16" s="1"/>
      <c r="SV16" s="1"/>
      <c r="SW16" s="1"/>
      <c r="SX16" s="1"/>
      <c r="SY16" s="1"/>
      <c r="SZ16" s="1"/>
      <c r="TA16" s="1"/>
      <c r="TB16" s="1"/>
      <c r="TC16" s="1"/>
      <c r="TD16" s="1"/>
      <c r="TE16" s="1"/>
      <c r="TF16" s="1"/>
      <c r="TG16" s="1"/>
      <c r="TH16" s="1"/>
      <c r="TI16" s="1"/>
      <c r="TJ16" s="1"/>
      <c r="TK16" s="1"/>
      <c r="TL16" s="1"/>
      <c r="TM16" s="1"/>
      <c r="TN16" s="1"/>
      <c r="TO16" s="1"/>
      <c r="TP16" s="1"/>
      <c r="TQ16" s="1"/>
      <c r="TR16" s="1"/>
      <c r="TS16" s="1"/>
      <c r="TT16" s="1"/>
      <c r="TU16" s="1"/>
      <c r="TV16" s="1"/>
      <c r="TW16" s="1"/>
      <c r="TX16" s="1"/>
      <c r="TY16" s="1"/>
      <c r="TZ16" s="1"/>
      <c r="UA16" s="1"/>
      <c r="UB16" s="1"/>
      <c r="UC16" s="1"/>
      <c r="UD16" s="1"/>
      <c r="UE16" s="1"/>
      <c r="UF16" s="1"/>
      <c r="UG16" s="1"/>
      <c r="UH16" s="1"/>
      <c r="UI16" s="1"/>
      <c r="UJ16" s="1"/>
      <c r="UK16" s="1"/>
      <c r="UL16" s="1"/>
      <c r="UM16" s="1"/>
      <c r="UN16" s="1"/>
      <c r="UO16" s="1"/>
      <c r="UP16" s="1"/>
      <c r="UQ16" s="1"/>
      <c r="UR16" s="1"/>
      <c r="US16" s="1"/>
      <c r="UT16" s="1"/>
      <c r="UU16" s="1"/>
      <c r="UV16" s="1"/>
      <c r="UW16" s="1"/>
      <c r="UX16" s="1"/>
      <c r="UY16" s="1"/>
      <c r="UZ16" s="1"/>
      <c r="VA16" s="1"/>
      <c r="VB16" s="1"/>
      <c r="VC16" s="1"/>
      <c r="VD16" s="1"/>
      <c r="VE16" s="1"/>
      <c r="VF16" s="1"/>
      <c r="VG16" s="1"/>
      <c r="VH16" s="1"/>
      <c r="VI16" s="1"/>
      <c r="VJ16" s="1"/>
      <c r="VK16" s="1"/>
      <c r="VL16" s="1"/>
      <c r="VM16" s="1"/>
      <c r="VN16" s="1"/>
      <c r="VO16" s="1"/>
      <c r="VP16" s="1"/>
      <c r="VQ16" s="1"/>
      <c r="VR16" s="1"/>
      <c r="VS16" s="1"/>
      <c r="VT16" s="1"/>
      <c r="VU16" s="1"/>
      <c r="VV16" s="1"/>
      <c r="VW16" s="1"/>
      <c r="VX16" s="1"/>
      <c r="VY16" s="1"/>
      <c r="VZ16" s="1"/>
      <c r="WA16" s="1"/>
      <c r="WB16" s="1"/>
      <c r="WC16" s="1"/>
      <c r="WD16" s="1"/>
      <c r="WE16" s="1"/>
      <c r="WF16" s="1"/>
      <c r="WG16" s="1"/>
      <c r="WH16" s="1"/>
      <c r="WI16" s="1"/>
      <c r="WJ16" s="1"/>
      <c r="WK16" s="1"/>
      <c r="WL16" s="1"/>
      <c r="WM16" s="1"/>
      <c r="WN16" s="1"/>
      <c r="WO16" s="1"/>
      <c r="WP16" s="1"/>
      <c r="WQ16" s="1"/>
      <c r="WR16" s="1"/>
      <c r="WS16" s="1"/>
      <c r="WT16" s="1"/>
      <c r="WU16" s="1"/>
      <c r="WV16" s="1"/>
      <c r="WW16" s="1"/>
      <c r="WX16" s="1"/>
      <c r="WY16" s="1"/>
      <c r="WZ16" s="1"/>
      <c r="XA16" s="1"/>
      <c r="XB16" s="1"/>
      <c r="XC16" s="1"/>
      <c r="XD16" s="1"/>
      <c r="XE16" s="1"/>
      <c r="XF16" s="1"/>
      <c r="XG16" s="1"/>
      <c r="XH16" s="1"/>
      <c r="XI16" s="1"/>
      <c r="XJ16" s="1"/>
      <c r="XK16" s="1"/>
      <c r="XL16" s="1"/>
      <c r="XM16" s="1"/>
      <c r="XN16" s="1"/>
      <c r="XO16" s="1"/>
      <c r="XP16" s="1"/>
      <c r="XQ16" s="1"/>
      <c r="XR16" s="1"/>
      <c r="XS16" s="1"/>
      <c r="XT16" s="1"/>
      <c r="XU16" s="1"/>
      <c r="XV16" s="1"/>
      <c r="XW16" s="1"/>
      <c r="XX16" s="1"/>
      <c r="XY16" s="1"/>
      <c r="XZ16" s="1"/>
      <c r="YA16" s="1"/>
      <c r="YB16" s="1"/>
      <c r="YC16" s="1"/>
      <c r="YD16" s="1"/>
      <c r="YE16" s="1"/>
      <c r="YF16" s="1"/>
      <c r="YG16" s="1"/>
      <c r="YH16" s="1"/>
      <c r="YI16" s="1"/>
      <c r="YJ16" s="1"/>
      <c r="YK16" s="1"/>
      <c r="YL16" s="1"/>
      <c r="YM16" s="1"/>
      <c r="YN16" s="1"/>
      <c r="YO16" s="1"/>
      <c r="YP16" s="1"/>
      <c r="YQ16" s="1"/>
      <c r="YR16" s="1"/>
      <c r="YS16" s="1"/>
      <c r="YT16" s="1"/>
      <c r="YU16" s="1"/>
      <c r="YV16" s="1"/>
      <c r="YW16" s="1"/>
      <c r="YX16" s="1"/>
      <c r="YY16" s="1"/>
      <c r="YZ16" s="1"/>
      <c r="ZA16" s="1"/>
      <c r="ZB16" s="1"/>
      <c r="ZC16" s="1"/>
      <c r="ZD16" s="1"/>
      <c r="ZE16" s="1"/>
      <c r="ZF16" s="1"/>
      <c r="ZG16" s="1"/>
      <c r="ZH16" s="1"/>
      <c r="ZI16" s="1"/>
      <c r="ZJ16" s="1"/>
      <c r="ZK16" s="1"/>
      <c r="ZL16" s="1"/>
      <c r="ZM16" s="1"/>
      <c r="ZN16" s="1"/>
      <c r="ZO16" s="1"/>
      <c r="ZP16" s="1"/>
      <c r="ZQ16" s="1"/>
      <c r="ZR16" s="1"/>
      <c r="ZS16" s="1"/>
      <c r="ZT16" s="1"/>
      <c r="ZU16" s="1"/>
      <c r="ZV16" s="1"/>
      <c r="ZW16" s="1"/>
      <c r="ZX16" s="1"/>
      <c r="ZY16" s="1"/>
      <c r="ZZ16" s="1"/>
      <c r="AAA16" s="1"/>
      <c r="AAB16" s="1"/>
      <c r="AAC16" s="1"/>
      <c r="AAD16" s="1"/>
      <c r="AAE16" s="1"/>
      <c r="AAF16" s="1"/>
      <c r="AAG16" s="1"/>
      <c r="AAH16" s="1"/>
      <c r="AAI16" s="1"/>
      <c r="AAJ16" s="1"/>
      <c r="AAK16" s="1"/>
      <c r="AAL16" s="1"/>
      <c r="AAM16" s="1"/>
      <c r="AAN16" s="1"/>
      <c r="AAO16" s="1"/>
      <c r="AAP16" s="1"/>
      <c r="AAQ16" s="1"/>
      <c r="AAR16" s="1"/>
      <c r="AAS16" s="1"/>
      <c r="AAT16" s="1"/>
      <c r="AAU16" s="1"/>
      <c r="AAV16" s="1"/>
      <c r="AAW16" s="1"/>
      <c r="AAX16" s="1"/>
      <c r="AAY16" s="1"/>
      <c r="AAZ16" s="1"/>
      <c r="ABA16" s="1"/>
      <c r="ABB16" s="1"/>
      <c r="ABC16" s="1"/>
      <c r="ABD16" s="1"/>
      <c r="ABE16" s="1"/>
      <c r="ABF16" s="1"/>
      <c r="ABG16" s="1"/>
      <c r="ABH16" s="1"/>
      <c r="ABI16" s="1"/>
      <c r="ABJ16" s="1"/>
      <c r="ABK16" s="1"/>
      <c r="ABL16" s="1"/>
      <c r="ABM16" s="1"/>
      <c r="ABN16" s="1"/>
      <c r="ABO16" s="1"/>
      <c r="ABP16" s="1"/>
      <c r="ABQ16" s="1"/>
      <c r="ABR16" s="1"/>
      <c r="ABS16" s="1"/>
      <c r="ABT16" s="1"/>
      <c r="ABU16" s="1"/>
      <c r="ABV16" s="1"/>
      <c r="ABW16" s="1"/>
      <c r="ABX16" s="1"/>
      <c r="ABY16" s="1"/>
      <c r="ABZ16" s="1"/>
      <c r="ACA16" s="1"/>
      <c r="ACB16" s="1"/>
      <c r="ACC16" s="1"/>
      <c r="ACD16" s="1"/>
      <c r="ACE16" s="1"/>
      <c r="ACF16" s="1"/>
      <c r="ACG16" s="1"/>
      <c r="ACH16" s="1"/>
      <c r="ACI16" s="1"/>
      <c r="ACJ16" s="1"/>
      <c r="ACK16" s="1"/>
      <c r="ACL16" s="1"/>
      <c r="ACM16" s="1"/>
      <c r="ACN16" s="1"/>
      <c r="ACO16" s="1"/>
      <c r="ACP16" s="1"/>
      <c r="ACQ16" s="1"/>
      <c r="ACR16" s="1"/>
      <c r="ACS16" s="1"/>
      <c r="ACT16" s="1"/>
      <c r="ACU16" s="1"/>
      <c r="ACV16" s="1"/>
      <c r="ACW16" s="1"/>
      <c r="ACX16" s="1"/>
      <c r="ACY16" s="1"/>
      <c r="ACZ16" s="1"/>
      <c r="ADA16" s="1"/>
      <c r="ADB16" s="1"/>
      <c r="ADC16" s="1"/>
      <c r="ADD16" s="1"/>
      <c r="ADE16" s="1"/>
      <c r="ADF16" s="1"/>
      <c r="ADG16" s="1"/>
      <c r="ADH16" s="1"/>
      <c r="ADI16" s="1"/>
      <c r="ADJ16" s="1"/>
      <c r="ADK16" s="1"/>
      <c r="ADL16" s="1"/>
      <c r="ADM16" s="1"/>
      <c r="ADN16" s="1"/>
      <c r="ADO16" s="1"/>
      <c r="ADP16" s="1"/>
      <c r="ADQ16" s="1"/>
      <c r="ADR16" s="1"/>
      <c r="ADS16" s="1"/>
      <c r="ADT16" s="1"/>
      <c r="ADU16" s="1"/>
      <c r="ADV16" s="1"/>
      <c r="ADW16" s="1"/>
      <c r="ADX16" s="1"/>
      <c r="ADY16" s="1"/>
      <c r="ADZ16" s="1"/>
      <c r="AEA16" s="1"/>
      <c r="AEB16" s="1"/>
      <c r="AEC16" s="1"/>
      <c r="AED16" s="1"/>
      <c r="AEE16" s="1"/>
      <c r="AEF16" s="1"/>
      <c r="AEG16" s="1"/>
      <c r="AEH16" s="1"/>
      <c r="AEI16" s="1"/>
      <c r="AEJ16" s="1"/>
      <c r="AEK16" s="1"/>
      <c r="AEL16" s="1"/>
      <c r="AEM16" s="1"/>
      <c r="AEN16" s="1"/>
      <c r="AEO16" s="1"/>
      <c r="AEP16" s="1"/>
      <c r="AEQ16" s="1"/>
      <c r="AER16" s="1"/>
      <c r="AES16" s="1"/>
      <c r="AET16" s="1"/>
      <c r="AEU16" s="1"/>
      <c r="AEV16" s="1"/>
      <c r="AEW16" s="1"/>
      <c r="AEX16" s="1"/>
      <c r="AEY16" s="1"/>
      <c r="AEZ16" s="1"/>
      <c r="AFA16" s="1"/>
      <c r="AFB16" s="1"/>
      <c r="AFC16" s="1"/>
      <c r="AFD16" s="1"/>
      <c r="AFE16" s="1"/>
      <c r="AFF16" s="1"/>
      <c r="AFG16" s="1"/>
      <c r="AFH16" s="1"/>
      <c r="AFI16" s="1"/>
      <c r="AFJ16" s="1"/>
      <c r="AFK16" s="1"/>
      <c r="AFL16" s="1"/>
      <c r="AFM16" s="1"/>
      <c r="AFN16" s="1"/>
      <c r="AFO16" s="1"/>
      <c r="AFP16" s="1"/>
      <c r="AFQ16" s="1"/>
      <c r="AFR16" s="1"/>
      <c r="AFS16" s="1"/>
      <c r="AFT16" s="1"/>
      <c r="AFU16" s="1"/>
      <c r="AFV16" s="1"/>
      <c r="AFW16" s="1"/>
      <c r="AFX16" s="1"/>
      <c r="AFY16" s="1"/>
      <c r="AFZ16" s="1"/>
      <c r="AGA16" s="1"/>
      <c r="AGB16" s="1"/>
      <c r="AGC16" s="1"/>
      <c r="AGD16" s="1"/>
      <c r="AGE16" s="1"/>
      <c r="AGF16" s="1"/>
      <c r="AGG16" s="1"/>
      <c r="AGH16" s="1"/>
      <c r="AGI16" s="1"/>
      <c r="AGJ16" s="1"/>
      <c r="AGK16" s="1"/>
      <c r="AGL16" s="1"/>
      <c r="AGM16" s="1"/>
      <c r="AGN16" s="1"/>
      <c r="AGO16" s="1"/>
      <c r="AGP16" s="1"/>
      <c r="AGQ16" s="1"/>
      <c r="AGR16" s="1"/>
      <c r="AGS16" s="1"/>
      <c r="AGT16" s="1"/>
      <c r="AGU16" s="1"/>
      <c r="AGV16" s="1"/>
      <c r="AGW16" s="1"/>
      <c r="AGX16" s="1"/>
      <c r="AGY16" s="1"/>
      <c r="AGZ16" s="1"/>
      <c r="AHA16" s="1"/>
      <c r="AHB16" s="1"/>
      <c r="AHC16" s="1"/>
      <c r="AHD16" s="1"/>
      <c r="AHE16" s="1"/>
      <c r="AHF16" s="1"/>
      <c r="AHG16" s="1"/>
      <c r="AHH16" s="1"/>
      <c r="AHI16" s="1"/>
      <c r="AHJ16" s="1"/>
      <c r="AHK16" s="1"/>
      <c r="AHL16" s="1"/>
      <c r="AHM16" s="1"/>
      <c r="AHN16" s="1"/>
      <c r="AHO16" s="1"/>
      <c r="AHP16" s="1"/>
      <c r="AHQ16" s="1"/>
      <c r="AHR16" s="1"/>
      <c r="AHS16" s="1"/>
      <c r="AHT16" s="1"/>
      <c r="AHU16" s="1"/>
      <c r="AHV16" s="1"/>
      <c r="AHW16" s="1"/>
      <c r="AHX16" s="1"/>
      <c r="AHY16" s="1"/>
      <c r="AHZ16" s="1"/>
      <c r="AIA16" s="1"/>
      <c r="AIB16" s="1"/>
      <c r="AIC16" s="1"/>
      <c r="AID16" s="1"/>
      <c r="AIE16" s="1"/>
      <c r="AIF16" s="1"/>
      <c r="AIG16" s="1"/>
      <c r="AIH16" s="1"/>
      <c r="AII16" s="1"/>
      <c r="AIJ16" s="1"/>
      <c r="AIK16" s="1"/>
      <c r="AIL16" s="1"/>
      <c r="AIM16" s="1"/>
      <c r="AIN16" s="1"/>
      <c r="AIO16" s="1"/>
      <c r="AIP16" s="1"/>
      <c r="AIQ16" s="1"/>
      <c r="AIR16" s="1"/>
      <c r="AIS16" s="1"/>
      <c r="AIT16" s="1"/>
      <c r="AIU16" s="1"/>
      <c r="AIV16" s="1"/>
      <c r="AIW16" s="1"/>
      <c r="AIX16" s="1"/>
      <c r="AIY16" s="1"/>
      <c r="AIZ16" s="1"/>
      <c r="AJA16" s="1"/>
      <c r="AJB16" s="1"/>
      <c r="AJC16" s="1"/>
      <c r="AJD16" s="1"/>
      <c r="AJE16" s="1"/>
      <c r="AJF16" s="1"/>
      <c r="AJG16" s="1"/>
      <c r="AJH16" s="1"/>
      <c r="AJI16" s="1"/>
      <c r="AJJ16" s="1"/>
      <c r="AJK16" s="1"/>
      <c r="AJL16" s="1"/>
      <c r="AJM16" s="1"/>
      <c r="AJN16" s="1"/>
      <c r="AJO16" s="1"/>
      <c r="AJP16" s="1"/>
      <c r="AJQ16" s="1"/>
      <c r="AJR16" s="1"/>
      <c r="AJS16" s="1"/>
      <c r="AJT16" s="1"/>
      <c r="AJU16" s="1"/>
      <c r="AJV16" s="1"/>
      <c r="AJW16" s="1"/>
      <c r="AJX16" s="1"/>
      <c r="AJY16" s="1"/>
      <c r="AJZ16" s="1"/>
      <c r="AKA16" s="1"/>
      <c r="AKB16" s="1"/>
      <c r="AKC16" s="1"/>
      <c r="AKD16" s="1"/>
      <c r="AKE16" s="1"/>
      <c r="AKF16" s="1"/>
      <c r="AKG16" s="1"/>
      <c r="AKH16" s="1"/>
      <c r="AKI16" s="1"/>
      <c r="AKJ16" s="1"/>
      <c r="AKK16" s="1"/>
      <c r="AKL16" s="1"/>
      <c r="AKM16" s="1"/>
      <c r="AKN16" s="1"/>
      <c r="AKO16" s="1"/>
      <c r="AKP16" s="1"/>
      <c r="AKQ16" s="1"/>
      <c r="AKR16" s="1"/>
      <c r="AKS16" s="1"/>
      <c r="AKT16" s="1"/>
      <c r="AKU16" s="1"/>
      <c r="AKV16" s="1"/>
      <c r="AKW16" s="1"/>
      <c r="AKX16" s="1"/>
      <c r="AKY16" s="1"/>
      <c r="AKZ16" s="1"/>
      <c r="ALA16" s="1"/>
      <c r="ALB16" s="1"/>
      <c r="ALC16" s="1"/>
      <c r="ALD16" s="1"/>
      <c r="ALE16" s="1"/>
      <c r="ALF16" s="1"/>
      <c r="ALG16" s="1"/>
      <c r="ALH16" s="1"/>
      <c r="ALI16" s="1"/>
      <c r="ALJ16" s="1"/>
      <c r="ALK16" s="1"/>
      <c r="ALL16" s="1"/>
      <c r="ALM16" s="1"/>
      <c r="ALN16" s="1"/>
      <c r="ALO16" s="1"/>
      <c r="ALP16" s="1"/>
      <c r="ALQ16" s="1"/>
      <c r="ALR16" s="1"/>
      <c r="ALS16" s="1"/>
      <c r="ALT16" s="1"/>
      <c r="ALU16" s="1"/>
      <c r="ALV16" s="1"/>
      <c r="ALW16" s="1"/>
      <c r="ALX16" s="1"/>
      <c r="ALY16" s="1"/>
      <c r="ALZ16" s="1"/>
      <c r="AMA16" s="1"/>
      <c r="AMB16" s="1"/>
      <c r="AMC16" s="1"/>
      <c r="AMD16" s="1"/>
      <c r="AME16" s="1"/>
      <c r="AMF16" s="1"/>
      <c r="AMG16" s="1"/>
      <c r="AMH16" s="1"/>
      <c r="AMI16" s="1"/>
      <c r="AMJ16" s="1"/>
    </row>
    <row r="17" spans="1:1024" x14ac:dyDescent="0.35">
      <c r="A17" s="1"/>
      <c r="B17" s="4">
        <f>COUNT(B15:Z15)</f>
        <v>20</v>
      </c>
      <c r="C17" s="4">
        <f>AVERAGE(B15:Z15)</f>
        <v>26.35</v>
      </c>
      <c r="D17" s="4">
        <f>_xlfn.VAR.S(B15:Z15)</f>
        <v>22.765789473684173</v>
      </c>
      <c r="E17" s="4">
        <f>_xlfn.STDEV.S(B15:Z15)</f>
        <v>4.7713509065760586</v>
      </c>
      <c r="F17" s="4">
        <f>E17/SQRT(B17)</f>
        <v>1.0669064971609314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  <c r="IZ17" s="1"/>
      <c r="JA17" s="1"/>
      <c r="JB17" s="1"/>
      <c r="JC17" s="1"/>
      <c r="JD17" s="1"/>
      <c r="JE17" s="1"/>
      <c r="JF17" s="1"/>
      <c r="JG17" s="1"/>
      <c r="JH17" s="1"/>
      <c r="JI17" s="1"/>
      <c r="JJ17" s="1"/>
      <c r="JK17" s="1"/>
      <c r="JL17" s="1"/>
      <c r="JM17" s="1"/>
      <c r="JN17" s="1"/>
      <c r="JO17" s="1"/>
      <c r="JP17" s="1"/>
      <c r="JQ17" s="1"/>
      <c r="JR17" s="1"/>
      <c r="JS17" s="1"/>
      <c r="JT17" s="1"/>
      <c r="JU17" s="1"/>
      <c r="JV17" s="1"/>
      <c r="JW17" s="1"/>
      <c r="JX17" s="1"/>
      <c r="JY17" s="1"/>
      <c r="JZ17" s="1"/>
      <c r="KA17" s="1"/>
      <c r="KB17" s="1"/>
      <c r="KC17" s="1"/>
      <c r="KD17" s="1"/>
      <c r="KE17" s="1"/>
      <c r="KF17" s="1"/>
      <c r="KG17" s="1"/>
      <c r="KH17" s="1"/>
      <c r="KI17" s="1"/>
      <c r="KJ17" s="1"/>
      <c r="KK17" s="1"/>
      <c r="KL17" s="1"/>
      <c r="KM17" s="1"/>
      <c r="KN17" s="1"/>
      <c r="KO17" s="1"/>
      <c r="KP17" s="1"/>
      <c r="KQ17" s="1"/>
      <c r="KR17" s="1"/>
      <c r="KS17" s="1"/>
      <c r="KT17" s="1"/>
      <c r="KU17" s="1"/>
      <c r="KV17" s="1"/>
      <c r="KW17" s="1"/>
      <c r="KX17" s="1"/>
      <c r="KY17" s="1"/>
      <c r="KZ17" s="1"/>
      <c r="LA17" s="1"/>
      <c r="LB17" s="1"/>
      <c r="LC17" s="1"/>
      <c r="LD17" s="1"/>
      <c r="LE17" s="1"/>
      <c r="LF17" s="1"/>
      <c r="LG17" s="1"/>
      <c r="LH17" s="1"/>
      <c r="LI17" s="1"/>
      <c r="LJ17" s="1"/>
      <c r="LK17" s="1"/>
      <c r="LL17" s="1"/>
      <c r="LM17" s="1"/>
      <c r="LN17" s="1"/>
      <c r="LO17" s="1"/>
      <c r="LP17" s="1"/>
      <c r="LQ17" s="1"/>
      <c r="LR17" s="1"/>
      <c r="LS17" s="1"/>
      <c r="LT17" s="1"/>
      <c r="LU17" s="1"/>
      <c r="LV17" s="1"/>
      <c r="LW17" s="1"/>
      <c r="LX17" s="1"/>
      <c r="LY17" s="1"/>
      <c r="LZ17" s="1"/>
      <c r="MA17" s="1"/>
      <c r="MB17" s="1"/>
      <c r="MC17" s="1"/>
      <c r="MD17" s="1"/>
      <c r="ME17" s="1"/>
      <c r="MF17" s="1"/>
      <c r="MG17" s="1"/>
      <c r="MH17" s="1"/>
      <c r="MI17" s="1"/>
      <c r="MJ17" s="1"/>
      <c r="MK17" s="1"/>
      <c r="ML17" s="1"/>
      <c r="MM17" s="1"/>
      <c r="MN17" s="1"/>
      <c r="MO17" s="1"/>
      <c r="MP17" s="1"/>
      <c r="MQ17" s="1"/>
      <c r="MR17" s="1"/>
      <c r="MS17" s="1"/>
      <c r="MT17" s="1"/>
      <c r="MU17" s="1"/>
      <c r="MV17" s="1"/>
      <c r="MW17" s="1"/>
      <c r="MX17" s="1"/>
      <c r="MY17" s="1"/>
      <c r="MZ17" s="1"/>
      <c r="NA17" s="1"/>
      <c r="NB17" s="1"/>
      <c r="NC17" s="1"/>
      <c r="ND17" s="1"/>
      <c r="NE17" s="1"/>
      <c r="NF17" s="1"/>
      <c r="NG17" s="1"/>
      <c r="NH17" s="1"/>
      <c r="NI17" s="1"/>
      <c r="NJ17" s="1"/>
      <c r="NK17" s="1"/>
      <c r="NL17" s="1"/>
      <c r="NM17" s="1"/>
      <c r="NN17" s="1"/>
      <c r="NO17" s="1"/>
      <c r="NP17" s="1"/>
      <c r="NQ17" s="1"/>
      <c r="NR17" s="1"/>
      <c r="NS17" s="1"/>
      <c r="NT17" s="1"/>
      <c r="NU17" s="1"/>
      <c r="NV17" s="1"/>
      <c r="NW17" s="1"/>
      <c r="NX17" s="1"/>
      <c r="NY17" s="1"/>
      <c r="NZ17" s="1"/>
      <c r="OA17" s="1"/>
      <c r="OB17" s="1"/>
      <c r="OC17" s="1"/>
      <c r="OD17" s="1"/>
      <c r="OE17" s="1"/>
      <c r="OF17" s="1"/>
      <c r="OG17" s="1"/>
      <c r="OH17" s="1"/>
      <c r="OI17" s="1"/>
      <c r="OJ17" s="1"/>
      <c r="OK17" s="1"/>
      <c r="OL17" s="1"/>
      <c r="OM17" s="1"/>
      <c r="ON17" s="1"/>
      <c r="OO17" s="1"/>
      <c r="OP17" s="1"/>
      <c r="OQ17" s="1"/>
      <c r="OR17" s="1"/>
      <c r="OS17" s="1"/>
      <c r="OT17" s="1"/>
      <c r="OU17" s="1"/>
      <c r="OV17" s="1"/>
      <c r="OW17" s="1"/>
      <c r="OX17" s="1"/>
      <c r="OY17" s="1"/>
      <c r="OZ17" s="1"/>
      <c r="PA17" s="1"/>
      <c r="PB17" s="1"/>
      <c r="PC17" s="1"/>
      <c r="PD17" s="1"/>
      <c r="PE17" s="1"/>
      <c r="PF17" s="1"/>
      <c r="PG17" s="1"/>
      <c r="PH17" s="1"/>
      <c r="PI17" s="1"/>
      <c r="PJ17" s="1"/>
      <c r="PK17" s="1"/>
      <c r="PL17" s="1"/>
      <c r="PM17" s="1"/>
      <c r="PN17" s="1"/>
      <c r="PO17" s="1"/>
      <c r="PP17" s="1"/>
      <c r="PQ17" s="1"/>
      <c r="PR17" s="1"/>
      <c r="PS17" s="1"/>
      <c r="PT17" s="1"/>
      <c r="PU17" s="1"/>
      <c r="PV17" s="1"/>
      <c r="PW17" s="1"/>
      <c r="PX17" s="1"/>
      <c r="PY17" s="1"/>
      <c r="PZ17" s="1"/>
      <c r="QA17" s="1"/>
      <c r="QB17" s="1"/>
      <c r="QC17" s="1"/>
      <c r="QD17" s="1"/>
      <c r="QE17" s="1"/>
      <c r="QF17" s="1"/>
      <c r="QG17" s="1"/>
      <c r="QH17" s="1"/>
      <c r="QI17" s="1"/>
      <c r="QJ17" s="1"/>
      <c r="QK17" s="1"/>
      <c r="QL17" s="1"/>
      <c r="QM17" s="1"/>
      <c r="QN17" s="1"/>
      <c r="QO17" s="1"/>
      <c r="QP17" s="1"/>
      <c r="QQ17" s="1"/>
      <c r="QR17" s="1"/>
      <c r="QS17" s="1"/>
      <c r="QT17" s="1"/>
      <c r="QU17" s="1"/>
      <c r="QV17" s="1"/>
      <c r="QW17" s="1"/>
      <c r="QX17" s="1"/>
      <c r="QY17" s="1"/>
      <c r="QZ17" s="1"/>
      <c r="RA17" s="1"/>
      <c r="RB17" s="1"/>
      <c r="RC17" s="1"/>
      <c r="RD17" s="1"/>
      <c r="RE17" s="1"/>
      <c r="RF17" s="1"/>
      <c r="RG17" s="1"/>
      <c r="RH17" s="1"/>
      <c r="RI17" s="1"/>
      <c r="RJ17" s="1"/>
      <c r="RK17" s="1"/>
      <c r="RL17" s="1"/>
      <c r="RM17" s="1"/>
      <c r="RN17" s="1"/>
      <c r="RO17" s="1"/>
      <c r="RP17" s="1"/>
      <c r="RQ17" s="1"/>
      <c r="RR17" s="1"/>
      <c r="RS17" s="1"/>
      <c r="RT17" s="1"/>
      <c r="RU17" s="1"/>
      <c r="RV17" s="1"/>
      <c r="RW17" s="1"/>
      <c r="RX17" s="1"/>
      <c r="RY17" s="1"/>
      <c r="RZ17" s="1"/>
      <c r="SA17" s="1"/>
      <c r="SB17" s="1"/>
      <c r="SC17" s="1"/>
      <c r="SD17" s="1"/>
      <c r="SE17" s="1"/>
      <c r="SF17" s="1"/>
      <c r="SG17" s="1"/>
      <c r="SH17" s="1"/>
      <c r="SI17" s="1"/>
      <c r="SJ17" s="1"/>
      <c r="SK17" s="1"/>
      <c r="SL17" s="1"/>
      <c r="SM17" s="1"/>
      <c r="SN17" s="1"/>
      <c r="SO17" s="1"/>
      <c r="SP17" s="1"/>
      <c r="SQ17" s="1"/>
      <c r="SR17" s="1"/>
      <c r="SS17" s="1"/>
      <c r="ST17" s="1"/>
      <c r="SU17" s="1"/>
      <c r="SV17" s="1"/>
      <c r="SW17" s="1"/>
      <c r="SX17" s="1"/>
      <c r="SY17" s="1"/>
      <c r="SZ17" s="1"/>
      <c r="TA17" s="1"/>
      <c r="TB17" s="1"/>
      <c r="TC17" s="1"/>
      <c r="TD17" s="1"/>
      <c r="TE17" s="1"/>
      <c r="TF17" s="1"/>
      <c r="TG17" s="1"/>
      <c r="TH17" s="1"/>
      <c r="TI17" s="1"/>
      <c r="TJ17" s="1"/>
      <c r="TK17" s="1"/>
      <c r="TL17" s="1"/>
      <c r="TM17" s="1"/>
      <c r="TN17" s="1"/>
      <c r="TO17" s="1"/>
      <c r="TP17" s="1"/>
      <c r="TQ17" s="1"/>
      <c r="TR17" s="1"/>
      <c r="TS17" s="1"/>
      <c r="TT17" s="1"/>
      <c r="TU17" s="1"/>
      <c r="TV17" s="1"/>
      <c r="TW17" s="1"/>
      <c r="TX17" s="1"/>
      <c r="TY17" s="1"/>
      <c r="TZ17" s="1"/>
      <c r="UA17" s="1"/>
      <c r="UB17" s="1"/>
      <c r="UC17" s="1"/>
      <c r="UD17" s="1"/>
      <c r="UE17" s="1"/>
      <c r="UF17" s="1"/>
      <c r="UG17" s="1"/>
      <c r="UH17" s="1"/>
      <c r="UI17" s="1"/>
      <c r="UJ17" s="1"/>
      <c r="UK17" s="1"/>
      <c r="UL17" s="1"/>
      <c r="UM17" s="1"/>
      <c r="UN17" s="1"/>
      <c r="UO17" s="1"/>
      <c r="UP17" s="1"/>
      <c r="UQ17" s="1"/>
      <c r="UR17" s="1"/>
      <c r="US17" s="1"/>
      <c r="UT17" s="1"/>
      <c r="UU17" s="1"/>
      <c r="UV17" s="1"/>
      <c r="UW17" s="1"/>
      <c r="UX17" s="1"/>
      <c r="UY17" s="1"/>
      <c r="UZ17" s="1"/>
      <c r="VA17" s="1"/>
      <c r="VB17" s="1"/>
      <c r="VC17" s="1"/>
      <c r="VD17" s="1"/>
      <c r="VE17" s="1"/>
      <c r="VF17" s="1"/>
      <c r="VG17" s="1"/>
      <c r="VH17" s="1"/>
      <c r="VI17" s="1"/>
      <c r="VJ17" s="1"/>
      <c r="VK17" s="1"/>
      <c r="VL17" s="1"/>
      <c r="VM17" s="1"/>
      <c r="VN17" s="1"/>
      <c r="VO17" s="1"/>
      <c r="VP17" s="1"/>
      <c r="VQ17" s="1"/>
      <c r="VR17" s="1"/>
      <c r="VS17" s="1"/>
      <c r="VT17" s="1"/>
      <c r="VU17" s="1"/>
      <c r="VV17" s="1"/>
      <c r="VW17" s="1"/>
      <c r="VX17" s="1"/>
      <c r="VY17" s="1"/>
      <c r="VZ17" s="1"/>
      <c r="WA17" s="1"/>
      <c r="WB17" s="1"/>
      <c r="WC17" s="1"/>
      <c r="WD17" s="1"/>
      <c r="WE17" s="1"/>
      <c r="WF17" s="1"/>
      <c r="WG17" s="1"/>
      <c r="WH17" s="1"/>
      <c r="WI17" s="1"/>
      <c r="WJ17" s="1"/>
      <c r="WK17" s="1"/>
      <c r="WL17" s="1"/>
      <c r="WM17" s="1"/>
      <c r="WN17" s="1"/>
      <c r="WO17" s="1"/>
      <c r="WP17" s="1"/>
      <c r="WQ17" s="1"/>
      <c r="WR17" s="1"/>
      <c r="WS17" s="1"/>
      <c r="WT17" s="1"/>
      <c r="WU17" s="1"/>
      <c r="WV17" s="1"/>
      <c r="WW17" s="1"/>
      <c r="WX17" s="1"/>
      <c r="WY17" s="1"/>
      <c r="WZ17" s="1"/>
      <c r="XA17" s="1"/>
      <c r="XB17" s="1"/>
      <c r="XC17" s="1"/>
      <c r="XD17" s="1"/>
      <c r="XE17" s="1"/>
      <c r="XF17" s="1"/>
      <c r="XG17" s="1"/>
      <c r="XH17" s="1"/>
      <c r="XI17" s="1"/>
      <c r="XJ17" s="1"/>
      <c r="XK17" s="1"/>
      <c r="XL17" s="1"/>
      <c r="XM17" s="1"/>
      <c r="XN17" s="1"/>
      <c r="XO17" s="1"/>
      <c r="XP17" s="1"/>
      <c r="XQ17" s="1"/>
      <c r="XR17" s="1"/>
      <c r="XS17" s="1"/>
      <c r="XT17" s="1"/>
      <c r="XU17" s="1"/>
      <c r="XV17" s="1"/>
      <c r="XW17" s="1"/>
      <c r="XX17" s="1"/>
      <c r="XY17" s="1"/>
      <c r="XZ17" s="1"/>
      <c r="YA17" s="1"/>
      <c r="YB17" s="1"/>
      <c r="YC17" s="1"/>
      <c r="YD17" s="1"/>
      <c r="YE17" s="1"/>
      <c r="YF17" s="1"/>
      <c r="YG17" s="1"/>
      <c r="YH17" s="1"/>
      <c r="YI17" s="1"/>
      <c r="YJ17" s="1"/>
      <c r="YK17" s="1"/>
      <c r="YL17" s="1"/>
      <c r="YM17" s="1"/>
      <c r="YN17" s="1"/>
      <c r="YO17" s="1"/>
      <c r="YP17" s="1"/>
      <c r="YQ17" s="1"/>
      <c r="YR17" s="1"/>
      <c r="YS17" s="1"/>
      <c r="YT17" s="1"/>
      <c r="YU17" s="1"/>
      <c r="YV17" s="1"/>
      <c r="YW17" s="1"/>
      <c r="YX17" s="1"/>
      <c r="YY17" s="1"/>
      <c r="YZ17" s="1"/>
      <c r="ZA17" s="1"/>
      <c r="ZB17" s="1"/>
      <c r="ZC17" s="1"/>
      <c r="ZD17" s="1"/>
      <c r="ZE17" s="1"/>
      <c r="ZF17" s="1"/>
      <c r="ZG17" s="1"/>
      <c r="ZH17" s="1"/>
      <c r="ZI17" s="1"/>
      <c r="ZJ17" s="1"/>
      <c r="ZK17" s="1"/>
      <c r="ZL17" s="1"/>
      <c r="ZM17" s="1"/>
      <c r="ZN17" s="1"/>
      <c r="ZO17" s="1"/>
      <c r="ZP17" s="1"/>
      <c r="ZQ17" s="1"/>
      <c r="ZR17" s="1"/>
      <c r="ZS17" s="1"/>
      <c r="ZT17" s="1"/>
      <c r="ZU17" s="1"/>
      <c r="ZV17" s="1"/>
      <c r="ZW17" s="1"/>
      <c r="ZX17" s="1"/>
      <c r="ZY17" s="1"/>
      <c r="ZZ17" s="1"/>
      <c r="AAA17" s="1"/>
      <c r="AAB17" s="1"/>
      <c r="AAC17" s="1"/>
      <c r="AAD17" s="1"/>
      <c r="AAE17" s="1"/>
      <c r="AAF17" s="1"/>
      <c r="AAG17" s="1"/>
      <c r="AAH17" s="1"/>
      <c r="AAI17" s="1"/>
      <c r="AAJ17" s="1"/>
      <c r="AAK17" s="1"/>
      <c r="AAL17" s="1"/>
      <c r="AAM17" s="1"/>
      <c r="AAN17" s="1"/>
      <c r="AAO17" s="1"/>
      <c r="AAP17" s="1"/>
      <c r="AAQ17" s="1"/>
      <c r="AAR17" s="1"/>
      <c r="AAS17" s="1"/>
      <c r="AAT17" s="1"/>
      <c r="AAU17" s="1"/>
      <c r="AAV17" s="1"/>
      <c r="AAW17" s="1"/>
      <c r="AAX17" s="1"/>
      <c r="AAY17" s="1"/>
      <c r="AAZ17" s="1"/>
      <c r="ABA17" s="1"/>
      <c r="ABB17" s="1"/>
      <c r="ABC17" s="1"/>
      <c r="ABD17" s="1"/>
      <c r="ABE17" s="1"/>
      <c r="ABF17" s="1"/>
      <c r="ABG17" s="1"/>
      <c r="ABH17" s="1"/>
      <c r="ABI17" s="1"/>
      <c r="ABJ17" s="1"/>
      <c r="ABK17" s="1"/>
      <c r="ABL17" s="1"/>
      <c r="ABM17" s="1"/>
      <c r="ABN17" s="1"/>
      <c r="ABO17" s="1"/>
      <c r="ABP17" s="1"/>
      <c r="ABQ17" s="1"/>
      <c r="ABR17" s="1"/>
      <c r="ABS17" s="1"/>
      <c r="ABT17" s="1"/>
      <c r="ABU17" s="1"/>
      <c r="ABV17" s="1"/>
      <c r="ABW17" s="1"/>
      <c r="ABX17" s="1"/>
      <c r="ABY17" s="1"/>
      <c r="ABZ17" s="1"/>
      <c r="ACA17" s="1"/>
      <c r="ACB17" s="1"/>
      <c r="ACC17" s="1"/>
      <c r="ACD17" s="1"/>
      <c r="ACE17" s="1"/>
      <c r="ACF17" s="1"/>
      <c r="ACG17" s="1"/>
      <c r="ACH17" s="1"/>
      <c r="ACI17" s="1"/>
      <c r="ACJ17" s="1"/>
      <c r="ACK17" s="1"/>
      <c r="ACL17" s="1"/>
      <c r="ACM17" s="1"/>
      <c r="ACN17" s="1"/>
      <c r="ACO17" s="1"/>
      <c r="ACP17" s="1"/>
      <c r="ACQ17" s="1"/>
      <c r="ACR17" s="1"/>
      <c r="ACS17" s="1"/>
      <c r="ACT17" s="1"/>
      <c r="ACU17" s="1"/>
      <c r="ACV17" s="1"/>
      <c r="ACW17" s="1"/>
      <c r="ACX17" s="1"/>
      <c r="ACY17" s="1"/>
      <c r="ACZ17" s="1"/>
      <c r="ADA17" s="1"/>
      <c r="ADB17" s="1"/>
      <c r="ADC17" s="1"/>
      <c r="ADD17" s="1"/>
      <c r="ADE17" s="1"/>
      <c r="ADF17" s="1"/>
      <c r="ADG17" s="1"/>
      <c r="ADH17" s="1"/>
      <c r="ADI17" s="1"/>
      <c r="ADJ17" s="1"/>
      <c r="ADK17" s="1"/>
      <c r="ADL17" s="1"/>
      <c r="ADM17" s="1"/>
      <c r="ADN17" s="1"/>
      <c r="ADO17" s="1"/>
      <c r="ADP17" s="1"/>
      <c r="ADQ17" s="1"/>
      <c r="ADR17" s="1"/>
      <c r="ADS17" s="1"/>
      <c r="ADT17" s="1"/>
      <c r="ADU17" s="1"/>
      <c r="ADV17" s="1"/>
      <c r="ADW17" s="1"/>
      <c r="ADX17" s="1"/>
      <c r="ADY17" s="1"/>
      <c r="ADZ17" s="1"/>
      <c r="AEA17" s="1"/>
      <c r="AEB17" s="1"/>
      <c r="AEC17" s="1"/>
      <c r="AED17" s="1"/>
      <c r="AEE17" s="1"/>
      <c r="AEF17" s="1"/>
      <c r="AEG17" s="1"/>
      <c r="AEH17" s="1"/>
      <c r="AEI17" s="1"/>
      <c r="AEJ17" s="1"/>
      <c r="AEK17" s="1"/>
      <c r="AEL17" s="1"/>
      <c r="AEM17" s="1"/>
      <c r="AEN17" s="1"/>
      <c r="AEO17" s="1"/>
      <c r="AEP17" s="1"/>
      <c r="AEQ17" s="1"/>
      <c r="AER17" s="1"/>
      <c r="AES17" s="1"/>
      <c r="AET17" s="1"/>
      <c r="AEU17" s="1"/>
      <c r="AEV17" s="1"/>
      <c r="AEW17" s="1"/>
      <c r="AEX17" s="1"/>
      <c r="AEY17" s="1"/>
      <c r="AEZ17" s="1"/>
      <c r="AFA17" s="1"/>
      <c r="AFB17" s="1"/>
      <c r="AFC17" s="1"/>
      <c r="AFD17" s="1"/>
      <c r="AFE17" s="1"/>
      <c r="AFF17" s="1"/>
      <c r="AFG17" s="1"/>
      <c r="AFH17" s="1"/>
      <c r="AFI17" s="1"/>
      <c r="AFJ17" s="1"/>
      <c r="AFK17" s="1"/>
      <c r="AFL17" s="1"/>
      <c r="AFM17" s="1"/>
      <c r="AFN17" s="1"/>
      <c r="AFO17" s="1"/>
      <c r="AFP17" s="1"/>
      <c r="AFQ17" s="1"/>
      <c r="AFR17" s="1"/>
      <c r="AFS17" s="1"/>
      <c r="AFT17" s="1"/>
      <c r="AFU17" s="1"/>
      <c r="AFV17" s="1"/>
      <c r="AFW17" s="1"/>
      <c r="AFX17" s="1"/>
      <c r="AFY17" s="1"/>
      <c r="AFZ17" s="1"/>
      <c r="AGA17" s="1"/>
      <c r="AGB17" s="1"/>
      <c r="AGC17" s="1"/>
      <c r="AGD17" s="1"/>
      <c r="AGE17" s="1"/>
      <c r="AGF17" s="1"/>
      <c r="AGG17" s="1"/>
      <c r="AGH17" s="1"/>
      <c r="AGI17" s="1"/>
      <c r="AGJ17" s="1"/>
      <c r="AGK17" s="1"/>
      <c r="AGL17" s="1"/>
      <c r="AGM17" s="1"/>
      <c r="AGN17" s="1"/>
      <c r="AGO17" s="1"/>
      <c r="AGP17" s="1"/>
      <c r="AGQ17" s="1"/>
      <c r="AGR17" s="1"/>
      <c r="AGS17" s="1"/>
      <c r="AGT17" s="1"/>
      <c r="AGU17" s="1"/>
      <c r="AGV17" s="1"/>
      <c r="AGW17" s="1"/>
      <c r="AGX17" s="1"/>
      <c r="AGY17" s="1"/>
      <c r="AGZ17" s="1"/>
      <c r="AHA17" s="1"/>
      <c r="AHB17" s="1"/>
      <c r="AHC17" s="1"/>
      <c r="AHD17" s="1"/>
      <c r="AHE17" s="1"/>
      <c r="AHF17" s="1"/>
      <c r="AHG17" s="1"/>
      <c r="AHH17" s="1"/>
      <c r="AHI17" s="1"/>
      <c r="AHJ17" s="1"/>
      <c r="AHK17" s="1"/>
      <c r="AHL17" s="1"/>
      <c r="AHM17" s="1"/>
      <c r="AHN17" s="1"/>
      <c r="AHO17" s="1"/>
      <c r="AHP17" s="1"/>
      <c r="AHQ17" s="1"/>
      <c r="AHR17" s="1"/>
      <c r="AHS17" s="1"/>
      <c r="AHT17" s="1"/>
      <c r="AHU17" s="1"/>
      <c r="AHV17" s="1"/>
      <c r="AHW17" s="1"/>
      <c r="AHX17" s="1"/>
      <c r="AHY17" s="1"/>
      <c r="AHZ17" s="1"/>
      <c r="AIA17" s="1"/>
      <c r="AIB17" s="1"/>
      <c r="AIC17" s="1"/>
      <c r="AID17" s="1"/>
      <c r="AIE17" s="1"/>
      <c r="AIF17" s="1"/>
      <c r="AIG17" s="1"/>
      <c r="AIH17" s="1"/>
      <c r="AII17" s="1"/>
      <c r="AIJ17" s="1"/>
      <c r="AIK17" s="1"/>
      <c r="AIL17" s="1"/>
      <c r="AIM17" s="1"/>
      <c r="AIN17" s="1"/>
      <c r="AIO17" s="1"/>
      <c r="AIP17" s="1"/>
      <c r="AIQ17" s="1"/>
      <c r="AIR17" s="1"/>
      <c r="AIS17" s="1"/>
      <c r="AIT17" s="1"/>
      <c r="AIU17" s="1"/>
      <c r="AIV17" s="1"/>
      <c r="AIW17" s="1"/>
      <c r="AIX17" s="1"/>
      <c r="AIY17" s="1"/>
      <c r="AIZ17" s="1"/>
      <c r="AJA17" s="1"/>
      <c r="AJB17" s="1"/>
      <c r="AJC17" s="1"/>
      <c r="AJD17" s="1"/>
      <c r="AJE17" s="1"/>
      <c r="AJF17" s="1"/>
      <c r="AJG17" s="1"/>
      <c r="AJH17" s="1"/>
      <c r="AJI17" s="1"/>
      <c r="AJJ17" s="1"/>
      <c r="AJK17" s="1"/>
      <c r="AJL17" s="1"/>
      <c r="AJM17" s="1"/>
      <c r="AJN17" s="1"/>
      <c r="AJO17" s="1"/>
      <c r="AJP17" s="1"/>
      <c r="AJQ17" s="1"/>
      <c r="AJR17" s="1"/>
      <c r="AJS17" s="1"/>
      <c r="AJT17" s="1"/>
      <c r="AJU17" s="1"/>
      <c r="AJV17" s="1"/>
      <c r="AJW17" s="1"/>
      <c r="AJX17" s="1"/>
      <c r="AJY17" s="1"/>
      <c r="AJZ17" s="1"/>
      <c r="AKA17" s="1"/>
      <c r="AKB17" s="1"/>
      <c r="AKC17" s="1"/>
      <c r="AKD17" s="1"/>
      <c r="AKE17" s="1"/>
      <c r="AKF17" s="1"/>
      <c r="AKG17" s="1"/>
      <c r="AKH17" s="1"/>
      <c r="AKI17" s="1"/>
      <c r="AKJ17" s="1"/>
      <c r="AKK17" s="1"/>
      <c r="AKL17" s="1"/>
      <c r="AKM17" s="1"/>
      <c r="AKN17" s="1"/>
      <c r="AKO17" s="1"/>
      <c r="AKP17" s="1"/>
      <c r="AKQ17" s="1"/>
      <c r="AKR17" s="1"/>
      <c r="AKS17" s="1"/>
      <c r="AKT17" s="1"/>
      <c r="AKU17" s="1"/>
      <c r="AKV17" s="1"/>
      <c r="AKW17" s="1"/>
      <c r="AKX17" s="1"/>
      <c r="AKY17" s="1"/>
      <c r="AKZ17" s="1"/>
      <c r="ALA17" s="1"/>
      <c r="ALB17" s="1"/>
      <c r="ALC17" s="1"/>
      <c r="ALD17" s="1"/>
      <c r="ALE17" s="1"/>
      <c r="ALF17" s="1"/>
      <c r="ALG17" s="1"/>
      <c r="ALH17" s="1"/>
      <c r="ALI17" s="1"/>
      <c r="ALJ17" s="1"/>
      <c r="ALK17" s="1"/>
      <c r="ALL17" s="1"/>
      <c r="ALM17" s="1"/>
      <c r="ALN17" s="1"/>
      <c r="ALO17" s="1"/>
      <c r="ALP17" s="1"/>
      <c r="ALQ17" s="1"/>
      <c r="ALR17" s="1"/>
      <c r="ALS17" s="1"/>
      <c r="ALT17" s="1"/>
      <c r="ALU17" s="1"/>
      <c r="ALV17" s="1"/>
      <c r="ALW17" s="1"/>
      <c r="ALX17" s="1"/>
      <c r="ALY17" s="1"/>
      <c r="ALZ17" s="1"/>
      <c r="AMA17" s="1"/>
      <c r="AMB17" s="1"/>
      <c r="AMC17" s="1"/>
      <c r="AMD17" s="1"/>
      <c r="AME17" s="1"/>
      <c r="AMF17" s="1"/>
      <c r="AMG17" s="1"/>
      <c r="AMH17" s="1"/>
      <c r="AMI17" s="1"/>
      <c r="AMJ17" s="1"/>
    </row>
    <row r="19" spans="1:1024" x14ac:dyDescent="0.35">
      <c r="B19" s="17">
        <v>21</v>
      </c>
      <c r="C19" s="17">
        <v>26</v>
      </c>
      <c r="D19" s="17">
        <v>28</v>
      </c>
      <c r="E19" s="17">
        <v>20</v>
      </c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 spans="1:1024" x14ac:dyDescent="0.35">
      <c r="A20" s="1"/>
      <c r="B20" s="4" t="s">
        <v>5</v>
      </c>
      <c r="C20" s="4" t="s">
        <v>6</v>
      </c>
      <c r="D20" s="4" t="s">
        <v>7</v>
      </c>
      <c r="E20" s="4" t="s">
        <v>8</v>
      </c>
      <c r="F20" s="28" t="s">
        <v>9</v>
      </c>
      <c r="G20" s="1"/>
      <c r="H20" s="1"/>
      <c r="I20" s="1"/>
      <c r="J20" s="4" t="s">
        <v>10</v>
      </c>
      <c r="K20" s="1"/>
      <c r="L20" s="4" t="s">
        <v>11</v>
      </c>
      <c r="M20" s="1"/>
      <c r="N20" s="4" t="s">
        <v>12</v>
      </c>
      <c r="O20" s="1"/>
      <c r="P20" s="1"/>
      <c r="Q20" s="4" t="s">
        <v>13</v>
      </c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  <c r="IZ20" s="1"/>
      <c r="JA20" s="1"/>
      <c r="JB20" s="1"/>
      <c r="JC20" s="1"/>
      <c r="JD20" s="1"/>
      <c r="JE20" s="1"/>
      <c r="JF20" s="1"/>
      <c r="JG20" s="1"/>
      <c r="JH20" s="1"/>
      <c r="JI20" s="1"/>
      <c r="JJ20" s="1"/>
      <c r="JK20" s="1"/>
      <c r="JL20" s="1"/>
      <c r="JM20" s="1"/>
      <c r="JN20" s="1"/>
      <c r="JO20" s="1"/>
      <c r="JP20" s="1"/>
      <c r="JQ20" s="1"/>
      <c r="JR20" s="1"/>
      <c r="JS20" s="1"/>
      <c r="JT20" s="1"/>
      <c r="JU20" s="1"/>
      <c r="JV20" s="1"/>
      <c r="JW20" s="1"/>
      <c r="JX20" s="1"/>
      <c r="JY20" s="1"/>
      <c r="JZ20" s="1"/>
      <c r="KA20" s="1"/>
      <c r="KB20" s="1"/>
      <c r="KC20" s="1"/>
      <c r="KD20" s="1"/>
      <c r="KE20" s="1"/>
      <c r="KF20" s="1"/>
      <c r="KG20" s="1"/>
      <c r="KH20" s="1"/>
      <c r="KI20" s="1"/>
      <c r="KJ20" s="1"/>
      <c r="KK20" s="1"/>
      <c r="KL20" s="1"/>
      <c r="KM20" s="1"/>
      <c r="KN20" s="1"/>
      <c r="KO20" s="1"/>
      <c r="KP20" s="1"/>
      <c r="KQ20" s="1"/>
      <c r="KR20" s="1"/>
      <c r="KS20" s="1"/>
      <c r="KT20" s="1"/>
      <c r="KU20" s="1"/>
      <c r="KV20" s="1"/>
      <c r="KW20" s="1"/>
      <c r="KX20" s="1"/>
      <c r="KY20" s="1"/>
      <c r="KZ20" s="1"/>
      <c r="LA20" s="1"/>
      <c r="LB20" s="1"/>
      <c r="LC20" s="1"/>
      <c r="LD20" s="1"/>
      <c r="LE20" s="1"/>
      <c r="LF20" s="1"/>
      <c r="LG20" s="1"/>
      <c r="LH20" s="1"/>
      <c r="LI20" s="1"/>
      <c r="LJ20" s="1"/>
      <c r="LK20" s="1"/>
      <c r="LL20" s="1"/>
      <c r="LM20" s="1"/>
      <c r="LN20" s="1"/>
      <c r="LO20" s="1"/>
      <c r="LP20" s="1"/>
      <c r="LQ20" s="1"/>
      <c r="LR20" s="1"/>
      <c r="LS20" s="1"/>
      <c r="LT20" s="1"/>
      <c r="LU20" s="1"/>
      <c r="LV20" s="1"/>
      <c r="LW20" s="1"/>
      <c r="LX20" s="1"/>
      <c r="LY20" s="1"/>
      <c r="LZ20" s="1"/>
      <c r="MA20" s="1"/>
      <c r="MB20" s="1"/>
      <c r="MC20" s="1"/>
      <c r="MD20" s="1"/>
      <c r="ME20" s="1"/>
      <c r="MF20" s="1"/>
      <c r="MG20" s="1"/>
      <c r="MH20" s="1"/>
      <c r="MI20" s="1"/>
      <c r="MJ20" s="1"/>
      <c r="MK20" s="1"/>
      <c r="ML20" s="1"/>
      <c r="MM20" s="1"/>
      <c r="MN20" s="1"/>
      <c r="MO20" s="1"/>
      <c r="MP20" s="1"/>
      <c r="MQ20" s="1"/>
      <c r="MR20" s="1"/>
      <c r="MS20" s="1"/>
      <c r="MT20" s="1"/>
      <c r="MU20" s="1"/>
      <c r="MV20" s="1"/>
      <c r="MW20" s="1"/>
      <c r="MX20" s="1"/>
      <c r="MY20" s="1"/>
      <c r="MZ20" s="1"/>
      <c r="NA20" s="1"/>
      <c r="NB20" s="1"/>
      <c r="NC20" s="1"/>
      <c r="ND20" s="1"/>
      <c r="NE20" s="1"/>
      <c r="NF20" s="1"/>
      <c r="NG20" s="1"/>
      <c r="NH20" s="1"/>
      <c r="NI20" s="1"/>
      <c r="NJ20" s="1"/>
      <c r="NK20" s="1"/>
      <c r="NL20" s="1"/>
      <c r="NM20" s="1"/>
      <c r="NN20" s="1"/>
      <c r="NO20" s="1"/>
      <c r="NP20" s="1"/>
      <c r="NQ20" s="1"/>
      <c r="NR20" s="1"/>
      <c r="NS20" s="1"/>
      <c r="NT20" s="1"/>
      <c r="NU20" s="1"/>
      <c r="NV20" s="1"/>
      <c r="NW20" s="1"/>
      <c r="NX20" s="1"/>
      <c r="NY20" s="1"/>
      <c r="NZ20" s="1"/>
      <c r="OA20" s="1"/>
      <c r="OB20" s="1"/>
      <c r="OC20" s="1"/>
      <c r="OD20" s="1"/>
      <c r="OE20" s="1"/>
      <c r="OF20" s="1"/>
      <c r="OG20" s="1"/>
      <c r="OH20" s="1"/>
      <c r="OI20" s="1"/>
      <c r="OJ20" s="1"/>
      <c r="OK20" s="1"/>
      <c r="OL20" s="1"/>
      <c r="OM20" s="1"/>
      <c r="ON20" s="1"/>
      <c r="OO20" s="1"/>
      <c r="OP20" s="1"/>
      <c r="OQ20" s="1"/>
      <c r="OR20" s="1"/>
      <c r="OS20" s="1"/>
      <c r="OT20" s="1"/>
      <c r="OU20" s="1"/>
      <c r="OV20" s="1"/>
      <c r="OW20" s="1"/>
      <c r="OX20" s="1"/>
      <c r="OY20" s="1"/>
      <c r="OZ20" s="1"/>
      <c r="PA20" s="1"/>
      <c r="PB20" s="1"/>
      <c r="PC20" s="1"/>
      <c r="PD20" s="1"/>
      <c r="PE20" s="1"/>
      <c r="PF20" s="1"/>
      <c r="PG20" s="1"/>
      <c r="PH20" s="1"/>
      <c r="PI20" s="1"/>
      <c r="PJ20" s="1"/>
      <c r="PK20" s="1"/>
      <c r="PL20" s="1"/>
      <c r="PM20" s="1"/>
      <c r="PN20" s="1"/>
      <c r="PO20" s="1"/>
      <c r="PP20" s="1"/>
      <c r="PQ20" s="1"/>
      <c r="PR20" s="1"/>
      <c r="PS20" s="1"/>
      <c r="PT20" s="1"/>
      <c r="PU20" s="1"/>
      <c r="PV20" s="1"/>
      <c r="PW20" s="1"/>
      <c r="PX20" s="1"/>
      <c r="PY20" s="1"/>
      <c r="PZ20" s="1"/>
      <c r="QA20" s="1"/>
      <c r="QB20" s="1"/>
      <c r="QC20" s="1"/>
      <c r="QD20" s="1"/>
      <c r="QE20" s="1"/>
      <c r="QF20" s="1"/>
      <c r="QG20" s="1"/>
      <c r="QH20" s="1"/>
      <c r="QI20" s="1"/>
      <c r="QJ20" s="1"/>
      <c r="QK20" s="1"/>
      <c r="QL20" s="1"/>
      <c r="QM20" s="1"/>
      <c r="QN20" s="1"/>
      <c r="QO20" s="1"/>
      <c r="QP20" s="1"/>
      <c r="QQ20" s="1"/>
      <c r="QR20" s="1"/>
      <c r="QS20" s="1"/>
      <c r="QT20" s="1"/>
      <c r="QU20" s="1"/>
      <c r="QV20" s="1"/>
      <c r="QW20" s="1"/>
      <c r="QX20" s="1"/>
      <c r="QY20" s="1"/>
      <c r="QZ20" s="1"/>
      <c r="RA20" s="1"/>
      <c r="RB20" s="1"/>
      <c r="RC20" s="1"/>
      <c r="RD20" s="1"/>
      <c r="RE20" s="1"/>
      <c r="RF20" s="1"/>
      <c r="RG20" s="1"/>
      <c r="RH20" s="1"/>
      <c r="RI20" s="1"/>
      <c r="RJ20" s="1"/>
      <c r="RK20" s="1"/>
      <c r="RL20" s="1"/>
      <c r="RM20" s="1"/>
      <c r="RN20" s="1"/>
      <c r="RO20" s="1"/>
      <c r="RP20" s="1"/>
      <c r="RQ20" s="1"/>
      <c r="RR20" s="1"/>
      <c r="RS20" s="1"/>
      <c r="RT20" s="1"/>
      <c r="RU20" s="1"/>
      <c r="RV20" s="1"/>
      <c r="RW20" s="1"/>
      <c r="RX20" s="1"/>
      <c r="RY20" s="1"/>
      <c r="RZ20" s="1"/>
      <c r="SA20" s="1"/>
      <c r="SB20" s="1"/>
      <c r="SC20" s="1"/>
      <c r="SD20" s="1"/>
      <c r="SE20" s="1"/>
      <c r="SF20" s="1"/>
      <c r="SG20" s="1"/>
      <c r="SH20" s="1"/>
      <c r="SI20" s="1"/>
      <c r="SJ20" s="1"/>
      <c r="SK20" s="1"/>
      <c r="SL20" s="1"/>
      <c r="SM20" s="1"/>
      <c r="SN20" s="1"/>
      <c r="SO20" s="1"/>
      <c r="SP20" s="1"/>
      <c r="SQ20" s="1"/>
      <c r="SR20" s="1"/>
      <c r="SS20" s="1"/>
      <c r="ST20" s="1"/>
      <c r="SU20" s="1"/>
      <c r="SV20" s="1"/>
      <c r="SW20" s="1"/>
      <c r="SX20" s="1"/>
      <c r="SY20" s="1"/>
      <c r="SZ20" s="1"/>
      <c r="TA20" s="1"/>
      <c r="TB20" s="1"/>
      <c r="TC20" s="1"/>
      <c r="TD20" s="1"/>
      <c r="TE20" s="1"/>
      <c r="TF20" s="1"/>
      <c r="TG20" s="1"/>
      <c r="TH20" s="1"/>
      <c r="TI20" s="1"/>
      <c r="TJ20" s="1"/>
      <c r="TK20" s="1"/>
      <c r="TL20" s="1"/>
      <c r="TM20" s="1"/>
      <c r="TN20" s="1"/>
      <c r="TO20" s="1"/>
      <c r="TP20" s="1"/>
      <c r="TQ20" s="1"/>
      <c r="TR20" s="1"/>
      <c r="TS20" s="1"/>
      <c r="TT20" s="1"/>
      <c r="TU20" s="1"/>
      <c r="TV20" s="1"/>
      <c r="TW20" s="1"/>
      <c r="TX20" s="1"/>
      <c r="TY20" s="1"/>
      <c r="TZ20" s="1"/>
      <c r="UA20" s="1"/>
      <c r="UB20" s="1"/>
      <c r="UC20" s="1"/>
      <c r="UD20" s="1"/>
      <c r="UE20" s="1"/>
      <c r="UF20" s="1"/>
      <c r="UG20" s="1"/>
      <c r="UH20" s="1"/>
      <c r="UI20" s="1"/>
      <c r="UJ20" s="1"/>
      <c r="UK20" s="1"/>
      <c r="UL20" s="1"/>
      <c r="UM20" s="1"/>
      <c r="UN20" s="1"/>
      <c r="UO20" s="1"/>
      <c r="UP20" s="1"/>
      <c r="UQ20" s="1"/>
      <c r="UR20" s="1"/>
      <c r="US20" s="1"/>
      <c r="UT20" s="1"/>
      <c r="UU20" s="1"/>
      <c r="UV20" s="1"/>
      <c r="UW20" s="1"/>
      <c r="UX20" s="1"/>
      <c r="UY20" s="1"/>
      <c r="UZ20" s="1"/>
      <c r="VA20" s="1"/>
      <c r="VB20" s="1"/>
      <c r="VC20" s="1"/>
      <c r="VD20" s="1"/>
      <c r="VE20" s="1"/>
      <c r="VF20" s="1"/>
      <c r="VG20" s="1"/>
      <c r="VH20" s="1"/>
      <c r="VI20" s="1"/>
      <c r="VJ20" s="1"/>
      <c r="VK20" s="1"/>
      <c r="VL20" s="1"/>
      <c r="VM20" s="1"/>
      <c r="VN20" s="1"/>
      <c r="VO20" s="1"/>
      <c r="VP20" s="1"/>
      <c r="VQ20" s="1"/>
      <c r="VR20" s="1"/>
      <c r="VS20" s="1"/>
      <c r="VT20" s="1"/>
      <c r="VU20" s="1"/>
      <c r="VV20" s="1"/>
      <c r="VW20" s="1"/>
      <c r="VX20" s="1"/>
      <c r="VY20" s="1"/>
      <c r="VZ20" s="1"/>
      <c r="WA20" s="1"/>
      <c r="WB20" s="1"/>
      <c r="WC20" s="1"/>
      <c r="WD20" s="1"/>
      <c r="WE20" s="1"/>
      <c r="WF20" s="1"/>
      <c r="WG20" s="1"/>
      <c r="WH20" s="1"/>
      <c r="WI20" s="1"/>
      <c r="WJ20" s="1"/>
      <c r="WK20" s="1"/>
      <c r="WL20" s="1"/>
      <c r="WM20" s="1"/>
      <c r="WN20" s="1"/>
      <c r="WO20" s="1"/>
      <c r="WP20" s="1"/>
      <c r="WQ20" s="1"/>
      <c r="WR20" s="1"/>
      <c r="WS20" s="1"/>
      <c r="WT20" s="1"/>
      <c r="WU20" s="1"/>
      <c r="WV20" s="1"/>
      <c r="WW20" s="1"/>
      <c r="WX20" s="1"/>
      <c r="WY20" s="1"/>
      <c r="WZ20" s="1"/>
      <c r="XA20" s="1"/>
      <c r="XB20" s="1"/>
      <c r="XC20" s="1"/>
      <c r="XD20" s="1"/>
      <c r="XE20" s="1"/>
      <c r="XF20" s="1"/>
      <c r="XG20" s="1"/>
      <c r="XH20" s="1"/>
      <c r="XI20" s="1"/>
      <c r="XJ20" s="1"/>
      <c r="XK20" s="1"/>
      <c r="XL20" s="1"/>
      <c r="XM20" s="1"/>
      <c r="XN20" s="1"/>
      <c r="XO20" s="1"/>
      <c r="XP20" s="1"/>
      <c r="XQ20" s="1"/>
      <c r="XR20" s="1"/>
      <c r="XS20" s="1"/>
      <c r="XT20" s="1"/>
      <c r="XU20" s="1"/>
      <c r="XV20" s="1"/>
      <c r="XW20" s="1"/>
      <c r="XX20" s="1"/>
      <c r="XY20" s="1"/>
      <c r="XZ20" s="1"/>
      <c r="YA20" s="1"/>
      <c r="YB20" s="1"/>
      <c r="YC20" s="1"/>
      <c r="YD20" s="1"/>
      <c r="YE20" s="1"/>
      <c r="YF20" s="1"/>
      <c r="YG20" s="1"/>
      <c r="YH20" s="1"/>
      <c r="YI20" s="1"/>
      <c r="YJ20" s="1"/>
      <c r="YK20" s="1"/>
      <c r="YL20" s="1"/>
      <c r="YM20" s="1"/>
      <c r="YN20" s="1"/>
      <c r="YO20" s="1"/>
      <c r="YP20" s="1"/>
      <c r="YQ20" s="1"/>
      <c r="YR20" s="1"/>
      <c r="YS20" s="1"/>
      <c r="YT20" s="1"/>
      <c r="YU20" s="1"/>
      <c r="YV20" s="1"/>
      <c r="YW20" s="1"/>
      <c r="YX20" s="1"/>
      <c r="YY20" s="1"/>
      <c r="YZ20" s="1"/>
      <c r="ZA20" s="1"/>
      <c r="ZB20" s="1"/>
      <c r="ZC20" s="1"/>
      <c r="ZD20" s="1"/>
      <c r="ZE20" s="1"/>
      <c r="ZF20" s="1"/>
      <c r="ZG20" s="1"/>
      <c r="ZH20" s="1"/>
      <c r="ZI20" s="1"/>
      <c r="ZJ20" s="1"/>
      <c r="ZK20" s="1"/>
      <c r="ZL20" s="1"/>
      <c r="ZM20" s="1"/>
      <c r="ZN20" s="1"/>
      <c r="ZO20" s="1"/>
      <c r="ZP20" s="1"/>
      <c r="ZQ20" s="1"/>
      <c r="ZR20" s="1"/>
      <c r="ZS20" s="1"/>
      <c r="ZT20" s="1"/>
      <c r="ZU20" s="1"/>
      <c r="ZV20" s="1"/>
      <c r="ZW20" s="1"/>
      <c r="ZX20" s="1"/>
      <c r="ZY20" s="1"/>
      <c r="ZZ20" s="1"/>
      <c r="AAA20" s="1"/>
      <c r="AAB20" s="1"/>
      <c r="AAC20" s="1"/>
      <c r="AAD20" s="1"/>
      <c r="AAE20" s="1"/>
      <c r="AAF20" s="1"/>
      <c r="AAG20" s="1"/>
      <c r="AAH20" s="1"/>
      <c r="AAI20" s="1"/>
      <c r="AAJ20" s="1"/>
      <c r="AAK20" s="1"/>
      <c r="AAL20" s="1"/>
      <c r="AAM20" s="1"/>
      <c r="AAN20" s="1"/>
      <c r="AAO20" s="1"/>
      <c r="AAP20" s="1"/>
      <c r="AAQ20" s="1"/>
      <c r="AAR20" s="1"/>
      <c r="AAS20" s="1"/>
      <c r="AAT20" s="1"/>
      <c r="AAU20" s="1"/>
      <c r="AAV20" s="1"/>
      <c r="AAW20" s="1"/>
      <c r="AAX20" s="1"/>
      <c r="AAY20" s="1"/>
      <c r="AAZ20" s="1"/>
      <c r="ABA20" s="1"/>
      <c r="ABB20" s="1"/>
      <c r="ABC20" s="1"/>
      <c r="ABD20" s="1"/>
      <c r="ABE20" s="1"/>
      <c r="ABF20" s="1"/>
      <c r="ABG20" s="1"/>
      <c r="ABH20" s="1"/>
      <c r="ABI20" s="1"/>
      <c r="ABJ20" s="1"/>
      <c r="ABK20" s="1"/>
      <c r="ABL20" s="1"/>
      <c r="ABM20" s="1"/>
      <c r="ABN20" s="1"/>
      <c r="ABO20" s="1"/>
      <c r="ABP20" s="1"/>
      <c r="ABQ20" s="1"/>
      <c r="ABR20" s="1"/>
      <c r="ABS20" s="1"/>
      <c r="ABT20" s="1"/>
      <c r="ABU20" s="1"/>
      <c r="ABV20" s="1"/>
      <c r="ABW20" s="1"/>
      <c r="ABX20" s="1"/>
      <c r="ABY20" s="1"/>
      <c r="ABZ20" s="1"/>
      <c r="ACA20" s="1"/>
      <c r="ACB20" s="1"/>
      <c r="ACC20" s="1"/>
      <c r="ACD20" s="1"/>
      <c r="ACE20" s="1"/>
      <c r="ACF20" s="1"/>
      <c r="ACG20" s="1"/>
      <c r="ACH20" s="1"/>
      <c r="ACI20" s="1"/>
      <c r="ACJ20" s="1"/>
      <c r="ACK20" s="1"/>
      <c r="ACL20" s="1"/>
      <c r="ACM20" s="1"/>
      <c r="ACN20" s="1"/>
      <c r="ACO20" s="1"/>
      <c r="ACP20" s="1"/>
      <c r="ACQ20" s="1"/>
      <c r="ACR20" s="1"/>
      <c r="ACS20" s="1"/>
      <c r="ACT20" s="1"/>
      <c r="ACU20" s="1"/>
      <c r="ACV20" s="1"/>
      <c r="ACW20" s="1"/>
      <c r="ACX20" s="1"/>
      <c r="ACY20" s="1"/>
      <c r="ACZ20" s="1"/>
      <c r="ADA20" s="1"/>
      <c r="ADB20" s="1"/>
      <c r="ADC20" s="1"/>
      <c r="ADD20" s="1"/>
      <c r="ADE20" s="1"/>
      <c r="ADF20" s="1"/>
      <c r="ADG20" s="1"/>
      <c r="ADH20" s="1"/>
      <c r="ADI20" s="1"/>
      <c r="ADJ20" s="1"/>
      <c r="ADK20" s="1"/>
      <c r="ADL20" s="1"/>
      <c r="ADM20" s="1"/>
      <c r="ADN20" s="1"/>
      <c r="ADO20" s="1"/>
      <c r="ADP20" s="1"/>
      <c r="ADQ20" s="1"/>
      <c r="ADR20" s="1"/>
      <c r="ADS20" s="1"/>
      <c r="ADT20" s="1"/>
      <c r="ADU20" s="1"/>
      <c r="ADV20" s="1"/>
      <c r="ADW20" s="1"/>
      <c r="ADX20" s="1"/>
      <c r="ADY20" s="1"/>
      <c r="ADZ20" s="1"/>
      <c r="AEA20" s="1"/>
      <c r="AEB20" s="1"/>
      <c r="AEC20" s="1"/>
      <c r="AED20" s="1"/>
      <c r="AEE20" s="1"/>
      <c r="AEF20" s="1"/>
      <c r="AEG20" s="1"/>
      <c r="AEH20" s="1"/>
      <c r="AEI20" s="1"/>
      <c r="AEJ20" s="1"/>
      <c r="AEK20" s="1"/>
      <c r="AEL20" s="1"/>
      <c r="AEM20" s="1"/>
      <c r="AEN20" s="1"/>
      <c r="AEO20" s="1"/>
      <c r="AEP20" s="1"/>
      <c r="AEQ20" s="1"/>
      <c r="AER20" s="1"/>
      <c r="AES20" s="1"/>
      <c r="AET20" s="1"/>
      <c r="AEU20" s="1"/>
      <c r="AEV20" s="1"/>
      <c r="AEW20" s="1"/>
      <c r="AEX20" s="1"/>
      <c r="AEY20" s="1"/>
      <c r="AEZ20" s="1"/>
      <c r="AFA20" s="1"/>
      <c r="AFB20" s="1"/>
      <c r="AFC20" s="1"/>
      <c r="AFD20" s="1"/>
      <c r="AFE20" s="1"/>
      <c r="AFF20" s="1"/>
      <c r="AFG20" s="1"/>
      <c r="AFH20" s="1"/>
      <c r="AFI20" s="1"/>
      <c r="AFJ20" s="1"/>
      <c r="AFK20" s="1"/>
      <c r="AFL20" s="1"/>
      <c r="AFM20" s="1"/>
      <c r="AFN20" s="1"/>
      <c r="AFO20" s="1"/>
      <c r="AFP20" s="1"/>
      <c r="AFQ20" s="1"/>
      <c r="AFR20" s="1"/>
      <c r="AFS20" s="1"/>
      <c r="AFT20" s="1"/>
      <c r="AFU20" s="1"/>
      <c r="AFV20" s="1"/>
      <c r="AFW20" s="1"/>
      <c r="AFX20" s="1"/>
      <c r="AFY20" s="1"/>
      <c r="AFZ20" s="1"/>
      <c r="AGA20" s="1"/>
      <c r="AGB20" s="1"/>
      <c r="AGC20" s="1"/>
      <c r="AGD20" s="1"/>
      <c r="AGE20" s="1"/>
      <c r="AGF20" s="1"/>
      <c r="AGG20" s="1"/>
      <c r="AGH20" s="1"/>
      <c r="AGI20" s="1"/>
      <c r="AGJ20" s="1"/>
      <c r="AGK20" s="1"/>
      <c r="AGL20" s="1"/>
      <c r="AGM20" s="1"/>
      <c r="AGN20" s="1"/>
      <c r="AGO20" s="1"/>
      <c r="AGP20" s="1"/>
      <c r="AGQ20" s="1"/>
      <c r="AGR20" s="1"/>
      <c r="AGS20" s="1"/>
      <c r="AGT20" s="1"/>
      <c r="AGU20" s="1"/>
      <c r="AGV20" s="1"/>
      <c r="AGW20" s="1"/>
      <c r="AGX20" s="1"/>
      <c r="AGY20" s="1"/>
      <c r="AGZ20" s="1"/>
      <c r="AHA20" s="1"/>
      <c r="AHB20" s="1"/>
      <c r="AHC20" s="1"/>
      <c r="AHD20" s="1"/>
      <c r="AHE20" s="1"/>
      <c r="AHF20" s="1"/>
      <c r="AHG20" s="1"/>
      <c r="AHH20" s="1"/>
      <c r="AHI20" s="1"/>
      <c r="AHJ20" s="1"/>
      <c r="AHK20" s="1"/>
      <c r="AHL20" s="1"/>
      <c r="AHM20" s="1"/>
      <c r="AHN20" s="1"/>
      <c r="AHO20" s="1"/>
      <c r="AHP20" s="1"/>
      <c r="AHQ20" s="1"/>
      <c r="AHR20" s="1"/>
      <c r="AHS20" s="1"/>
      <c r="AHT20" s="1"/>
      <c r="AHU20" s="1"/>
      <c r="AHV20" s="1"/>
      <c r="AHW20" s="1"/>
      <c r="AHX20" s="1"/>
      <c r="AHY20" s="1"/>
      <c r="AHZ20" s="1"/>
      <c r="AIA20" s="1"/>
      <c r="AIB20" s="1"/>
      <c r="AIC20" s="1"/>
      <c r="AID20" s="1"/>
      <c r="AIE20" s="1"/>
      <c r="AIF20" s="1"/>
      <c r="AIG20" s="1"/>
      <c r="AIH20" s="1"/>
      <c r="AII20" s="1"/>
      <c r="AIJ20" s="1"/>
      <c r="AIK20" s="1"/>
      <c r="AIL20" s="1"/>
      <c r="AIM20" s="1"/>
      <c r="AIN20" s="1"/>
      <c r="AIO20" s="1"/>
      <c r="AIP20" s="1"/>
      <c r="AIQ20" s="1"/>
      <c r="AIR20" s="1"/>
      <c r="AIS20" s="1"/>
      <c r="AIT20" s="1"/>
      <c r="AIU20" s="1"/>
      <c r="AIV20" s="1"/>
      <c r="AIW20" s="1"/>
      <c r="AIX20" s="1"/>
      <c r="AIY20" s="1"/>
      <c r="AIZ20" s="1"/>
      <c r="AJA20" s="1"/>
      <c r="AJB20" s="1"/>
      <c r="AJC20" s="1"/>
      <c r="AJD20" s="1"/>
      <c r="AJE20" s="1"/>
      <c r="AJF20" s="1"/>
      <c r="AJG20" s="1"/>
      <c r="AJH20" s="1"/>
      <c r="AJI20" s="1"/>
      <c r="AJJ20" s="1"/>
      <c r="AJK20" s="1"/>
      <c r="AJL20" s="1"/>
      <c r="AJM20" s="1"/>
      <c r="AJN20" s="1"/>
      <c r="AJO20" s="1"/>
      <c r="AJP20" s="1"/>
      <c r="AJQ20" s="1"/>
      <c r="AJR20" s="1"/>
      <c r="AJS20" s="1"/>
      <c r="AJT20" s="1"/>
      <c r="AJU20" s="1"/>
      <c r="AJV20" s="1"/>
      <c r="AJW20" s="1"/>
      <c r="AJX20" s="1"/>
      <c r="AJY20" s="1"/>
      <c r="AJZ20" s="1"/>
      <c r="AKA20" s="1"/>
      <c r="AKB20" s="1"/>
      <c r="AKC20" s="1"/>
      <c r="AKD20" s="1"/>
      <c r="AKE20" s="1"/>
      <c r="AKF20" s="1"/>
      <c r="AKG20" s="1"/>
      <c r="AKH20" s="1"/>
      <c r="AKI20" s="1"/>
      <c r="AKJ20" s="1"/>
      <c r="AKK20" s="1"/>
      <c r="AKL20" s="1"/>
      <c r="AKM20" s="1"/>
      <c r="AKN20" s="1"/>
      <c r="AKO20" s="1"/>
      <c r="AKP20" s="1"/>
      <c r="AKQ20" s="1"/>
      <c r="AKR20" s="1"/>
      <c r="AKS20" s="1"/>
      <c r="AKT20" s="1"/>
      <c r="AKU20" s="1"/>
      <c r="AKV20" s="1"/>
      <c r="AKW20" s="1"/>
      <c r="AKX20" s="1"/>
      <c r="AKY20" s="1"/>
      <c r="AKZ20" s="1"/>
      <c r="ALA20" s="1"/>
      <c r="ALB20" s="1"/>
      <c r="ALC20" s="1"/>
      <c r="ALD20" s="1"/>
      <c r="ALE20" s="1"/>
      <c r="ALF20" s="1"/>
      <c r="ALG20" s="1"/>
      <c r="ALH20" s="1"/>
      <c r="ALI20" s="1"/>
      <c r="ALJ20" s="1"/>
      <c r="ALK20" s="1"/>
      <c r="ALL20" s="1"/>
      <c r="ALM20" s="1"/>
      <c r="ALN20" s="1"/>
      <c r="ALO20" s="1"/>
      <c r="ALP20" s="1"/>
      <c r="ALQ20" s="1"/>
      <c r="ALR20" s="1"/>
      <c r="ALS20" s="1"/>
      <c r="ALT20" s="1"/>
      <c r="ALU20" s="1"/>
      <c r="ALV20" s="1"/>
      <c r="ALW20" s="1"/>
      <c r="ALX20" s="1"/>
      <c r="ALY20" s="1"/>
      <c r="ALZ20" s="1"/>
      <c r="AMA20" s="1"/>
      <c r="AMB20" s="1"/>
      <c r="AMC20" s="1"/>
      <c r="AMD20" s="1"/>
      <c r="AME20" s="1"/>
      <c r="AMF20" s="1"/>
      <c r="AMG20" s="1"/>
      <c r="AMH20" s="1"/>
      <c r="AMI20" s="1"/>
      <c r="AMJ20" s="1"/>
    </row>
    <row r="21" spans="1:1024" x14ac:dyDescent="0.35">
      <c r="A21" s="1"/>
      <c r="B21" s="4">
        <f>COUNT(B19:Z19)</f>
        <v>4</v>
      </c>
      <c r="C21" s="4">
        <f>AVERAGE(B19:Z19)</f>
        <v>23.75</v>
      </c>
      <c r="D21" s="4">
        <f>_xlfn.VAR.S(B19:Z19)</f>
        <v>14.916666666666666</v>
      </c>
      <c r="E21" s="4">
        <f>_xlfn.STDEV.S(B19:Z19)</f>
        <v>3.8622100754188224</v>
      </c>
      <c r="F21" s="4">
        <f>E21/SQRT(B21)</f>
        <v>1.9311050377094112</v>
      </c>
      <c r="G21" s="1"/>
      <c r="H21" s="1"/>
      <c r="I21" s="1"/>
      <c r="J21" s="4">
        <f>1.96*F21</f>
        <v>3.7849658739104459</v>
      </c>
      <c r="K21" s="1"/>
      <c r="L21" s="4">
        <f>C21-J21</f>
        <v>19.965034126089556</v>
      </c>
      <c r="M21" s="1"/>
      <c r="N21" s="4">
        <f>C21+J21</f>
        <v>27.534965873910444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  <c r="IZ21" s="1"/>
      <c r="JA21" s="1"/>
      <c r="JB21" s="1"/>
      <c r="JC21" s="1"/>
      <c r="JD21" s="1"/>
      <c r="JE21" s="1"/>
      <c r="JF21" s="1"/>
      <c r="JG21" s="1"/>
      <c r="JH21" s="1"/>
      <c r="JI21" s="1"/>
      <c r="JJ21" s="1"/>
      <c r="JK21" s="1"/>
      <c r="JL21" s="1"/>
      <c r="JM21" s="1"/>
      <c r="JN21" s="1"/>
      <c r="JO21" s="1"/>
      <c r="JP21" s="1"/>
      <c r="JQ21" s="1"/>
      <c r="JR21" s="1"/>
      <c r="JS21" s="1"/>
      <c r="JT21" s="1"/>
      <c r="JU21" s="1"/>
      <c r="JV21" s="1"/>
      <c r="JW21" s="1"/>
      <c r="JX21" s="1"/>
      <c r="JY21" s="1"/>
      <c r="JZ21" s="1"/>
      <c r="KA21" s="1"/>
      <c r="KB21" s="1"/>
      <c r="KC21" s="1"/>
      <c r="KD21" s="1"/>
      <c r="KE21" s="1"/>
      <c r="KF21" s="1"/>
      <c r="KG21" s="1"/>
      <c r="KH21" s="1"/>
      <c r="KI21" s="1"/>
      <c r="KJ21" s="1"/>
      <c r="KK21" s="1"/>
      <c r="KL21" s="1"/>
      <c r="KM21" s="1"/>
      <c r="KN21" s="1"/>
      <c r="KO21" s="1"/>
      <c r="KP21" s="1"/>
      <c r="KQ21" s="1"/>
      <c r="KR21" s="1"/>
      <c r="KS21" s="1"/>
      <c r="KT21" s="1"/>
      <c r="KU21" s="1"/>
      <c r="KV21" s="1"/>
      <c r="KW21" s="1"/>
      <c r="KX21" s="1"/>
      <c r="KY21" s="1"/>
      <c r="KZ21" s="1"/>
      <c r="LA21" s="1"/>
      <c r="LB21" s="1"/>
      <c r="LC21" s="1"/>
      <c r="LD21" s="1"/>
      <c r="LE21" s="1"/>
      <c r="LF21" s="1"/>
      <c r="LG21" s="1"/>
      <c r="LH21" s="1"/>
      <c r="LI21" s="1"/>
      <c r="LJ21" s="1"/>
      <c r="LK21" s="1"/>
      <c r="LL21" s="1"/>
      <c r="LM21" s="1"/>
      <c r="LN21" s="1"/>
      <c r="LO21" s="1"/>
      <c r="LP21" s="1"/>
      <c r="LQ21" s="1"/>
      <c r="LR21" s="1"/>
      <c r="LS21" s="1"/>
      <c r="LT21" s="1"/>
      <c r="LU21" s="1"/>
      <c r="LV21" s="1"/>
      <c r="LW21" s="1"/>
      <c r="LX21" s="1"/>
      <c r="LY21" s="1"/>
      <c r="LZ21" s="1"/>
      <c r="MA21" s="1"/>
      <c r="MB21" s="1"/>
      <c r="MC21" s="1"/>
      <c r="MD21" s="1"/>
      <c r="ME21" s="1"/>
      <c r="MF21" s="1"/>
      <c r="MG21" s="1"/>
      <c r="MH21" s="1"/>
      <c r="MI21" s="1"/>
      <c r="MJ21" s="1"/>
      <c r="MK21" s="1"/>
      <c r="ML21" s="1"/>
      <c r="MM21" s="1"/>
      <c r="MN21" s="1"/>
      <c r="MO21" s="1"/>
      <c r="MP21" s="1"/>
      <c r="MQ21" s="1"/>
      <c r="MR21" s="1"/>
      <c r="MS21" s="1"/>
      <c r="MT21" s="1"/>
      <c r="MU21" s="1"/>
      <c r="MV21" s="1"/>
      <c r="MW21" s="1"/>
      <c r="MX21" s="1"/>
      <c r="MY21" s="1"/>
      <c r="MZ21" s="1"/>
      <c r="NA21" s="1"/>
      <c r="NB21" s="1"/>
      <c r="NC21" s="1"/>
      <c r="ND21" s="1"/>
      <c r="NE21" s="1"/>
      <c r="NF21" s="1"/>
      <c r="NG21" s="1"/>
      <c r="NH21" s="1"/>
      <c r="NI21" s="1"/>
      <c r="NJ21" s="1"/>
      <c r="NK21" s="1"/>
      <c r="NL21" s="1"/>
      <c r="NM21" s="1"/>
      <c r="NN21" s="1"/>
      <c r="NO21" s="1"/>
      <c r="NP21" s="1"/>
      <c r="NQ21" s="1"/>
      <c r="NR21" s="1"/>
      <c r="NS21" s="1"/>
      <c r="NT21" s="1"/>
      <c r="NU21" s="1"/>
      <c r="NV21" s="1"/>
      <c r="NW21" s="1"/>
      <c r="NX21" s="1"/>
      <c r="NY21" s="1"/>
      <c r="NZ21" s="1"/>
      <c r="OA21" s="1"/>
      <c r="OB21" s="1"/>
      <c r="OC21" s="1"/>
      <c r="OD21" s="1"/>
      <c r="OE21" s="1"/>
      <c r="OF21" s="1"/>
      <c r="OG21" s="1"/>
      <c r="OH21" s="1"/>
      <c r="OI21" s="1"/>
      <c r="OJ21" s="1"/>
      <c r="OK21" s="1"/>
      <c r="OL21" s="1"/>
      <c r="OM21" s="1"/>
      <c r="ON21" s="1"/>
      <c r="OO21" s="1"/>
      <c r="OP21" s="1"/>
      <c r="OQ21" s="1"/>
      <c r="OR21" s="1"/>
      <c r="OS21" s="1"/>
      <c r="OT21" s="1"/>
      <c r="OU21" s="1"/>
      <c r="OV21" s="1"/>
      <c r="OW21" s="1"/>
      <c r="OX21" s="1"/>
      <c r="OY21" s="1"/>
      <c r="OZ21" s="1"/>
      <c r="PA21" s="1"/>
      <c r="PB21" s="1"/>
      <c r="PC21" s="1"/>
      <c r="PD21" s="1"/>
      <c r="PE21" s="1"/>
      <c r="PF21" s="1"/>
      <c r="PG21" s="1"/>
      <c r="PH21" s="1"/>
      <c r="PI21" s="1"/>
      <c r="PJ21" s="1"/>
      <c r="PK21" s="1"/>
      <c r="PL21" s="1"/>
      <c r="PM21" s="1"/>
      <c r="PN21" s="1"/>
      <c r="PO21" s="1"/>
      <c r="PP21" s="1"/>
      <c r="PQ21" s="1"/>
      <c r="PR21" s="1"/>
      <c r="PS21" s="1"/>
      <c r="PT21" s="1"/>
      <c r="PU21" s="1"/>
      <c r="PV21" s="1"/>
      <c r="PW21" s="1"/>
      <c r="PX21" s="1"/>
      <c r="PY21" s="1"/>
      <c r="PZ21" s="1"/>
      <c r="QA21" s="1"/>
      <c r="QB21" s="1"/>
      <c r="QC21" s="1"/>
      <c r="QD21" s="1"/>
      <c r="QE21" s="1"/>
      <c r="QF21" s="1"/>
      <c r="QG21" s="1"/>
      <c r="QH21" s="1"/>
      <c r="QI21" s="1"/>
      <c r="QJ21" s="1"/>
      <c r="QK21" s="1"/>
      <c r="QL21" s="1"/>
      <c r="QM21" s="1"/>
      <c r="QN21" s="1"/>
      <c r="QO21" s="1"/>
      <c r="QP21" s="1"/>
      <c r="QQ21" s="1"/>
      <c r="QR21" s="1"/>
      <c r="QS21" s="1"/>
      <c r="QT21" s="1"/>
      <c r="QU21" s="1"/>
      <c r="QV21" s="1"/>
      <c r="QW21" s="1"/>
      <c r="QX21" s="1"/>
      <c r="QY21" s="1"/>
      <c r="QZ21" s="1"/>
      <c r="RA21" s="1"/>
      <c r="RB21" s="1"/>
      <c r="RC21" s="1"/>
      <c r="RD21" s="1"/>
      <c r="RE21" s="1"/>
      <c r="RF21" s="1"/>
      <c r="RG21" s="1"/>
      <c r="RH21" s="1"/>
      <c r="RI21" s="1"/>
      <c r="RJ21" s="1"/>
      <c r="RK21" s="1"/>
      <c r="RL21" s="1"/>
      <c r="RM21" s="1"/>
      <c r="RN21" s="1"/>
      <c r="RO21" s="1"/>
      <c r="RP21" s="1"/>
      <c r="RQ21" s="1"/>
      <c r="RR21" s="1"/>
      <c r="RS21" s="1"/>
      <c r="RT21" s="1"/>
      <c r="RU21" s="1"/>
      <c r="RV21" s="1"/>
      <c r="RW21" s="1"/>
      <c r="RX21" s="1"/>
      <c r="RY21" s="1"/>
      <c r="RZ21" s="1"/>
      <c r="SA21" s="1"/>
      <c r="SB21" s="1"/>
      <c r="SC21" s="1"/>
      <c r="SD21" s="1"/>
      <c r="SE21" s="1"/>
      <c r="SF21" s="1"/>
      <c r="SG21" s="1"/>
      <c r="SH21" s="1"/>
      <c r="SI21" s="1"/>
      <c r="SJ21" s="1"/>
      <c r="SK21" s="1"/>
      <c r="SL21" s="1"/>
      <c r="SM21" s="1"/>
      <c r="SN21" s="1"/>
      <c r="SO21" s="1"/>
      <c r="SP21" s="1"/>
      <c r="SQ21" s="1"/>
      <c r="SR21" s="1"/>
      <c r="SS21" s="1"/>
      <c r="ST21" s="1"/>
      <c r="SU21" s="1"/>
      <c r="SV21" s="1"/>
      <c r="SW21" s="1"/>
      <c r="SX21" s="1"/>
      <c r="SY21" s="1"/>
      <c r="SZ21" s="1"/>
      <c r="TA21" s="1"/>
      <c r="TB21" s="1"/>
      <c r="TC21" s="1"/>
      <c r="TD21" s="1"/>
      <c r="TE21" s="1"/>
      <c r="TF21" s="1"/>
      <c r="TG21" s="1"/>
      <c r="TH21" s="1"/>
      <c r="TI21" s="1"/>
      <c r="TJ21" s="1"/>
      <c r="TK21" s="1"/>
      <c r="TL21" s="1"/>
      <c r="TM21" s="1"/>
      <c r="TN21" s="1"/>
      <c r="TO21" s="1"/>
      <c r="TP21" s="1"/>
      <c r="TQ21" s="1"/>
      <c r="TR21" s="1"/>
      <c r="TS21" s="1"/>
      <c r="TT21" s="1"/>
      <c r="TU21" s="1"/>
      <c r="TV21" s="1"/>
      <c r="TW21" s="1"/>
      <c r="TX21" s="1"/>
      <c r="TY21" s="1"/>
      <c r="TZ21" s="1"/>
      <c r="UA21" s="1"/>
      <c r="UB21" s="1"/>
      <c r="UC21" s="1"/>
      <c r="UD21" s="1"/>
      <c r="UE21" s="1"/>
      <c r="UF21" s="1"/>
      <c r="UG21" s="1"/>
      <c r="UH21" s="1"/>
      <c r="UI21" s="1"/>
      <c r="UJ21" s="1"/>
      <c r="UK21" s="1"/>
      <c r="UL21" s="1"/>
      <c r="UM21" s="1"/>
      <c r="UN21" s="1"/>
      <c r="UO21" s="1"/>
      <c r="UP21" s="1"/>
      <c r="UQ21" s="1"/>
      <c r="UR21" s="1"/>
      <c r="US21" s="1"/>
      <c r="UT21" s="1"/>
      <c r="UU21" s="1"/>
      <c r="UV21" s="1"/>
      <c r="UW21" s="1"/>
      <c r="UX21" s="1"/>
      <c r="UY21" s="1"/>
      <c r="UZ21" s="1"/>
      <c r="VA21" s="1"/>
      <c r="VB21" s="1"/>
      <c r="VC21" s="1"/>
      <c r="VD21" s="1"/>
      <c r="VE21" s="1"/>
      <c r="VF21" s="1"/>
      <c r="VG21" s="1"/>
      <c r="VH21" s="1"/>
      <c r="VI21" s="1"/>
      <c r="VJ21" s="1"/>
      <c r="VK21" s="1"/>
      <c r="VL21" s="1"/>
      <c r="VM21" s="1"/>
      <c r="VN21" s="1"/>
      <c r="VO21" s="1"/>
      <c r="VP21" s="1"/>
      <c r="VQ21" s="1"/>
      <c r="VR21" s="1"/>
      <c r="VS21" s="1"/>
      <c r="VT21" s="1"/>
      <c r="VU21" s="1"/>
      <c r="VV21" s="1"/>
      <c r="VW21" s="1"/>
      <c r="VX21" s="1"/>
      <c r="VY21" s="1"/>
      <c r="VZ21" s="1"/>
      <c r="WA21" s="1"/>
      <c r="WB21" s="1"/>
      <c r="WC21" s="1"/>
      <c r="WD21" s="1"/>
      <c r="WE21" s="1"/>
      <c r="WF21" s="1"/>
      <c r="WG21" s="1"/>
      <c r="WH21" s="1"/>
      <c r="WI21" s="1"/>
      <c r="WJ21" s="1"/>
      <c r="WK21" s="1"/>
      <c r="WL21" s="1"/>
      <c r="WM21" s="1"/>
      <c r="WN21" s="1"/>
      <c r="WO21" s="1"/>
      <c r="WP21" s="1"/>
      <c r="WQ21" s="1"/>
      <c r="WR21" s="1"/>
      <c r="WS21" s="1"/>
      <c r="WT21" s="1"/>
      <c r="WU21" s="1"/>
      <c r="WV21" s="1"/>
      <c r="WW21" s="1"/>
      <c r="WX21" s="1"/>
      <c r="WY21" s="1"/>
      <c r="WZ21" s="1"/>
      <c r="XA21" s="1"/>
      <c r="XB21" s="1"/>
      <c r="XC21" s="1"/>
      <c r="XD21" s="1"/>
      <c r="XE21" s="1"/>
      <c r="XF21" s="1"/>
      <c r="XG21" s="1"/>
      <c r="XH21" s="1"/>
      <c r="XI21" s="1"/>
      <c r="XJ21" s="1"/>
      <c r="XK21" s="1"/>
      <c r="XL21" s="1"/>
      <c r="XM21" s="1"/>
      <c r="XN21" s="1"/>
      <c r="XO21" s="1"/>
      <c r="XP21" s="1"/>
      <c r="XQ21" s="1"/>
      <c r="XR21" s="1"/>
      <c r="XS21" s="1"/>
      <c r="XT21" s="1"/>
      <c r="XU21" s="1"/>
      <c r="XV21" s="1"/>
      <c r="XW21" s="1"/>
      <c r="XX21" s="1"/>
      <c r="XY21" s="1"/>
      <c r="XZ21" s="1"/>
      <c r="YA21" s="1"/>
      <c r="YB21" s="1"/>
      <c r="YC21" s="1"/>
      <c r="YD21" s="1"/>
      <c r="YE21" s="1"/>
      <c r="YF21" s="1"/>
      <c r="YG21" s="1"/>
      <c r="YH21" s="1"/>
      <c r="YI21" s="1"/>
      <c r="YJ21" s="1"/>
      <c r="YK21" s="1"/>
      <c r="YL21" s="1"/>
      <c r="YM21" s="1"/>
      <c r="YN21" s="1"/>
      <c r="YO21" s="1"/>
      <c r="YP21" s="1"/>
      <c r="YQ21" s="1"/>
      <c r="YR21" s="1"/>
      <c r="YS21" s="1"/>
      <c r="YT21" s="1"/>
      <c r="YU21" s="1"/>
      <c r="YV21" s="1"/>
      <c r="YW21" s="1"/>
      <c r="YX21" s="1"/>
      <c r="YY21" s="1"/>
      <c r="YZ21" s="1"/>
      <c r="ZA21" s="1"/>
      <c r="ZB21" s="1"/>
      <c r="ZC21" s="1"/>
      <c r="ZD21" s="1"/>
      <c r="ZE21" s="1"/>
      <c r="ZF21" s="1"/>
      <c r="ZG21" s="1"/>
      <c r="ZH21" s="1"/>
      <c r="ZI21" s="1"/>
      <c r="ZJ21" s="1"/>
      <c r="ZK21" s="1"/>
      <c r="ZL21" s="1"/>
      <c r="ZM21" s="1"/>
      <c r="ZN21" s="1"/>
      <c r="ZO21" s="1"/>
      <c r="ZP21" s="1"/>
      <c r="ZQ21" s="1"/>
      <c r="ZR21" s="1"/>
      <c r="ZS21" s="1"/>
      <c r="ZT21" s="1"/>
      <c r="ZU21" s="1"/>
      <c r="ZV21" s="1"/>
      <c r="ZW21" s="1"/>
      <c r="ZX21" s="1"/>
      <c r="ZY21" s="1"/>
      <c r="ZZ21" s="1"/>
      <c r="AAA21" s="1"/>
      <c r="AAB21" s="1"/>
      <c r="AAC21" s="1"/>
      <c r="AAD21" s="1"/>
      <c r="AAE21" s="1"/>
      <c r="AAF21" s="1"/>
      <c r="AAG21" s="1"/>
      <c r="AAH21" s="1"/>
      <c r="AAI21" s="1"/>
      <c r="AAJ21" s="1"/>
      <c r="AAK21" s="1"/>
      <c r="AAL21" s="1"/>
      <c r="AAM21" s="1"/>
      <c r="AAN21" s="1"/>
      <c r="AAO21" s="1"/>
      <c r="AAP21" s="1"/>
      <c r="AAQ21" s="1"/>
      <c r="AAR21" s="1"/>
      <c r="AAS21" s="1"/>
      <c r="AAT21" s="1"/>
      <c r="AAU21" s="1"/>
      <c r="AAV21" s="1"/>
      <c r="AAW21" s="1"/>
      <c r="AAX21" s="1"/>
      <c r="AAY21" s="1"/>
      <c r="AAZ21" s="1"/>
      <c r="ABA21" s="1"/>
      <c r="ABB21" s="1"/>
      <c r="ABC21" s="1"/>
      <c r="ABD21" s="1"/>
      <c r="ABE21" s="1"/>
      <c r="ABF21" s="1"/>
      <c r="ABG21" s="1"/>
      <c r="ABH21" s="1"/>
      <c r="ABI21" s="1"/>
      <c r="ABJ21" s="1"/>
      <c r="ABK21" s="1"/>
      <c r="ABL21" s="1"/>
      <c r="ABM21" s="1"/>
      <c r="ABN21" s="1"/>
      <c r="ABO21" s="1"/>
      <c r="ABP21" s="1"/>
      <c r="ABQ21" s="1"/>
      <c r="ABR21" s="1"/>
      <c r="ABS21" s="1"/>
      <c r="ABT21" s="1"/>
      <c r="ABU21" s="1"/>
      <c r="ABV21" s="1"/>
      <c r="ABW21" s="1"/>
      <c r="ABX21" s="1"/>
      <c r="ABY21" s="1"/>
      <c r="ABZ21" s="1"/>
      <c r="ACA21" s="1"/>
      <c r="ACB21" s="1"/>
      <c r="ACC21" s="1"/>
      <c r="ACD21" s="1"/>
      <c r="ACE21" s="1"/>
      <c r="ACF21" s="1"/>
      <c r="ACG21" s="1"/>
      <c r="ACH21" s="1"/>
      <c r="ACI21" s="1"/>
      <c r="ACJ21" s="1"/>
      <c r="ACK21" s="1"/>
      <c r="ACL21" s="1"/>
      <c r="ACM21" s="1"/>
      <c r="ACN21" s="1"/>
      <c r="ACO21" s="1"/>
      <c r="ACP21" s="1"/>
      <c r="ACQ21" s="1"/>
      <c r="ACR21" s="1"/>
      <c r="ACS21" s="1"/>
      <c r="ACT21" s="1"/>
      <c r="ACU21" s="1"/>
      <c r="ACV21" s="1"/>
      <c r="ACW21" s="1"/>
      <c r="ACX21" s="1"/>
      <c r="ACY21" s="1"/>
      <c r="ACZ21" s="1"/>
      <c r="ADA21" s="1"/>
      <c r="ADB21" s="1"/>
      <c r="ADC21" s="1"/>
      <c r="ADD21" s="1"/>
      <c r="ADE21" s="1"/>
      <c r="ADF21" s="1"/>
      <c r="ADG21" s="1"/>
      <c r="ADH21" s="1"/>
      <c r="ADI21" s="1"/>
      <c r="ADJ21" s="1"/>
      <c r="ADK21" s="1"/>
      <c r="ADL21" s="1"/>
      <c r="ADM21" s="1"/>
      <c r="ADN21" s="1"/>
      <c r="ADO21" s="1"/>
      <c r="ADP21" s="1"/>
      <c r="ADQ21" s="1"/>
      <c r="ADR21" s="1"/>
      <c r="ADS21" s="1"/>
      <c r="ADT21" s="1"/>
      <c r="ADU21" s="1"/>
      <c r="ADV21" s="1"/>
      <c r="ADW21" s="1"/>
      <c r="ADX21" s="1"/>
      <c r="ADY21" s="1"/>
      <c r="ADZ21" s="1"/>
      <c r="AEA21" s="1"/>
      <c r="AEB21" s="1"/>
      <c r="AEC21" s="1"/>
      <c r="AED21" s="1"/>
      <c r="AEE21" s="1"/>
      <c r="AEF21" s="1"/>
      <c r="AEG21" s="1"/>
      <c r="AEH21" s="1"/>
      <c r="AEI21" s="1"/>
      <c r="AEJ21" s="1"/>
      <c r="AEK21" s="1"/>
      <c r="AEL21" s="1"/>
      <c r="AEM21" s="1"/>
      <c r="AEN21" s="1"/>
      <c r="AEO21" s="1"/>
      <c r="AEP21" s="1"/>
      <c r="AEQ21" s="1"/>
      <c r="AER21" s="1"/>
      <c r="AES21" s="1"/>
      <c r="AET21" s="1"/>
      <c r="AEU21" s="1"/>
      <c r="AEV21" s="1"/>
      <c r="AEW21" s="1"/>
      <c r="AEX21" s="1"/>
      <c r="AEY21" s="1"/>
      <c r="AEZ21" s="1"/>
      <c r="AFA21" s="1"/>
      <c r="AFB21" s="1"/>
      <c r="AFC21" s="1"/>
      <c r="AFD21" s="1"/>
      <c r="AFE21" s="1"/>
      <c r="AFF21" s="1"/>
      <c r="AFG21" s="1"/>
      <c r="AFH21" s="1"/>
      <c r="AFI21" s="1"/>
      <c r="AFJ21" s="1"/>
      <c r="AFK21" s="1"/>
      <c r="AFL21" s="1"/>
      <c r="AFM21" s="1"/>
      <c r="AFN21" s="1"/>
      <c r="AFO21" s="1"/>
      <c r="AFP21" s="1"/>
      <c r="AFQ21" s="1"/>
      <c r="AFR21" s="1"/>
      <c r="AFS21" s="1"/>
      <c r="AFT21" s="1"/>
      <c r="AFU21" s="1"/>
      <c r="AFV21" s="1"/>
      <c r="AFW21" s="1"/>
      <c r="AFX21" s="1"/>
      <c r="AFY21" s="1"/>
      <c r="AFZ21" s="1"/>
      <c r="AGA21" s="1"/>
      <c r="AGB21" s="1"/>
      <c r="AGC21" s="1"/>
      <c r="AGD21" s="1"/>
      <c r="AGE21" s="1"/>
      <c r="AGF21" s="1"/>
      <c r="AGG21" s="1"/>
      <c r="AGH21" s="1"/>
      <c r="AGI21" s="1"/>
      <c r="AGJ21" s="1"/>
      <c r="AGK21" s="1"/>
      <c r="AGL21" s="1"/>
      <c r="AGM21" s="1"/>
      <c r="AGN21" s="1"/>
      <c r="AGO21" s="1"/>
      <c r="AGP21" s="1"/>
      <c r="AGQ21" s="1"/>
      <c r="AGR21" s="1"/>
      <c r="AGS21" s="1"/>
      <c r="AGT21" s="1"/>
      <c r="AGU21" s="1"/>
      <c r="AGV21" s="1"/>
      <c r="AGW21" s="1"/>
      <c r="AGX21" s="1"/>
      <c r="AGY21" s="1"/>
      <c r="AGZ21" s="1"/>
      <c r="AHA21" s="1"/>
      <c r="AHB21" s="1"/>
      <c r="AHC21" s="1"/>
      <c r="AHD21" s="1"/>
      <c r="AHE21" s="1"/>
      <c r="AHF21" s="1"/>
      <c r="AHG21" s="1"/>
      <c r="AHH21" s="1"/>
      <c r="AHI21" s="1"/>
      <c r="AHJ21" s="1"/>
      <c r="AHK21" s="1"/>
      <c r="AHL21" s="1"/>
      <c r="AHM21" s="1"/>
      <c r="AHN21" s="1"/>
      <c r="AHO21" s="1"/>
      <c r="AHP21" s="1"/>
      <c r="AHQ21" s="1"/>
      <c r="AHR21" s="1"/>
      <c r="AHS21" s="1"/>
      <c r="AHT21" s="1"/>
      <c r="AHU21" s="1"/>
      <c r="AHV21" s="1"/>
      <c r="AHW21" s="1"/>
      <c r="AHX21" s="1"/>
      <c r="AHY21" s="1"/>
      <c r="AHZ21" s="1"/>
      <c r="AIA21" s="1"/>
      <c r="AIB21" s="1"/>
      <c r="AIC21" s="1"/>
      <c r="AID21" s="1"/>
      <c r="AIE21" s="1"/>
      <c r="AIF21" s="1"/>
      <c r="AIG21" s="1"/>
      <c r="AIH21" s="1"/>
      <c r="AII21" s="1"/>
      <c r="AIJ21" s="1"/>
      <c r="AIK21" s="1"/>
      <c r="AIL21" s="1"/>
      <c r="AIM21" s="1"/>
      <c r="AIN21" s="1"/>
      <c r="AIO21" s="1"/>
      <c r="AIP21" s="1"/>
      <c r="AIQ21" s="1"/>
      <c r="AIR21" s="1"/>
      <c r="AIS21" s="1"/>
      <c r="AIT21" s="1"/>
      <c r="AIU21" s="1"/>
      <c r="AIV21" s="1"/>
      <c r="AIW21" s="1"/>
      <c r="AIX21" s="1"/>
      <c r="AIY21" s="1"/>
      <c r="AIZ21" s="1"/>
      <c r="AJA21" s="1"/>
      <c r="AJB21" s="1"/>
      <c r="AJC21" s="1"/>
      <c r="AJD21" s="1"/>
      <c r="AJE21" s="1"/>
      <c r="AJF21" s="1"/>
      <c r="AJG21" s="1"/>
      <c r="AJH21" s="1"/>
      <c r="AJI21" s="1"/>
      <c r="AJJ21" s="1"/>
      <c r="AJK21" s="1"/>
      <c r="AJL21" s="1"/>
      <c r="AJM21" s="1"/>
      <c r="AJN21" s="1"/>
      <c r="AJO21" s="1"/>
      <c r="AJP21" s="1"/>
      <c r="AJQ21" s="1"/>
      <c r="AJR21" s="1"/>
      <c r="AJS21" s="1"/>
      <c r="AJT21" s="1"/>
      <c r="AJU21" s="1"/>
      <c r="AJV21" s="1"/>
      <c r="AJW21" s="1"/>
      <c r="AJX21" s="1"/>
      <c r="AJY21" s="1"/>
      <c r="AJZ21" s="1"/>
      <c r="AKA21" s="1"/>
      <c r="AKB21" s="1"/>
      <c r="AKC21" s="1"/>
      <c r="AKD21" s="1"/>
      <c r="AKE21" s="1"/>
      <c r="AKF21" s="1"/>
      <c r="AKG21" s="1"/>
      <c r="AKH21" s="1"/>
      <c r="AKI21" s="1"/>
      <c r="AKJ21" s="1"/>
      <c r="AKK21" s="1"/>
      <c r="AKL21" s="1"/>
      <c r="AKM21" s="1"/>
      <c r="AKN21" s="1"/>
      <c r="AKO21" s="1"/>
      <c r="AKP21" s="1"/>
      <c r="AKQ21" s="1"/>
      <c r="AKR21" s="1"/>
      <c r="AKS21" s="1"/>
      <c r="AKT21" s="1"/>
      <c r="AKU21" s="1"/>
      <c r="AKV21" s="1"/>
      <c r="AKW21" s="1"/>
      <c r="AKX21" s="1"/>
      <c r="AKY21" s="1"/>
      <c r="AKZ21" s="1"/>
      <c r="ALA21" s="1"/>
      <c r="ALB21" s="1"/>
      <c r="ALC21" s="1"/>
      <c r="ALD21" s="1"/>
      <c r="ALE21" s="1"/>
      <c r="ALF21" s="1"/>
      <c r="ALG21" s="1"/>
      <c r="ALH21" s="1"/>
      <c r="ALI21" s="1"/>
      <c r="ALJ21" s="1"/>
      <c r="ALK21" s="1"/>
      <c r="ALL21" s="1"/>
      <c r="ALM21" s="1"/>
      <c r="ALN21" s="1"/>
      <c r="ALO21" s="1"/>
      <c r="ALP21" s="1"/>
      <c r="ALQ21" s="1"/>
      <c r="ALR21" s="1"/>
      <c r="ALS21" s="1"/>
      <c r="ALT21" s="1"/>
      <c r="ALU21" s="1"/>
      <c r="ALV21" s="1"/>
      <c r="ALW21" s="1"/>
      <c r="ALX21" s="1"/>
      <c r="ALY21" s="1"/>
      <c r="ALZ21" s="1"/>
      <c r="AMA21" s="1"/>
      <c r="AMB21" s="1"/>
      <c r="AMC21" s="1"/>
      <c r="AMD21" s="1"/>
      <c r="AME21" s="1"/>
      <c r="AMF21" s="1"/>
      <c r="AMG21" s="1"/>
      <c r="AMH21" s="1"/>
      <c r="AMI21" s="1"/>
      <c r="AMJ21" s="1"/>
    </row>
    <row r="23" spans="1:1024" x14ac:dyDescent="0.35">
      <c r="B23" s="17">
        <v>23</v>
      </c>
      <c r="C23" s="17">
        <v>25</v>
      </c>
      <c r="D23" s="17">
        <v>29</v>
      </c>
      <c r="E23" s="17">
        <v>26</v>
      </c>
      <c r="F23" s="17">
        <v>25</v>
      </c>
      <c r="G23" s="17">
        <v>28</v>
      </c>
      <c r="H23" s="17">
        <v>33</v>
      </c>
      <c r="I23" s="17">
        <v>20</v>
      </c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spans="1:1024" x14ac:dyDescent="0.35">
      <c r="A24" s="1"/>
      <c r="B24" s="4" t="s">
        <v>5</v>
      </c>
      <c r="C24" s="4" t="s">
        <v>6</v>
      </c>
      <c r="D24" s="4" t="s">
        <v>7</v>
      </c>
      <c r="E24" s="4" t="s">
        <v>8</v>
      </c>
      <c r="F24" s="28" t="s">
        <v>9</v>
      </c>
      <c r="G24" s="1"/>
      <c r="H24" s="1"/>
      <c r="I24" s="1"/>
      <c r="J24" s="4" t="s">
        <v>10</v>
      </c>
      <c r="K24" s="1"/>
      <c r="L24" s="4" t="s">
        <v>11</v>
      </c>
      <c r="M24" s="1"/>
      <c r="N24" s="4" t="s">
        <v>12</v>
      </c>
      <c r="O24" s="1"/>
      <c r="P24" s="1"/>
      <c r="Q24" s="4" t="s">
        <v>13</v>
      </c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  <c r="IZ24" s="1"/>
      <c r="JA24" s="1"/>
      <c r="JB24" s="1"/>
      <c r="JC24" s="1"/>
      <c r="JD24" s="1"/>
      <c r="JE24" s="1"/>
      <c r="JF24" s="1"/>
      <c r="JG24" s="1"/>
      <c r="JH24" s="1"/>
      <c r="JI24" s="1"/>
      <c r="JJ24" s="1"/>
      <c r="JK24" s="1"/>
      <c r="JL24" s="1"/>
      <c r="JM24" s="1"/>
      <c r="JN24" s="1"/>
      <c r="JO24" s="1"/>
      <c r="JP24" s="1"/>
      <c r="JQ24" s="1"/>
      <c r="JR24" s="1"/>
      <c r="JS24" s="1"/>
      <c r="JT24" s="1"/>
      <c r="JU24" s="1"/>
      <c r="JV24" s="1"/>
      <c r="JW24" s="1"/>
      <c r="JX24" s="1"/>
      <c r="JY24" s="1"/>
      <c r="JZ24" s="1"/>
      <c r="KA24" s="1"/>
      <c r="KB24" s="1"/>
      <c r="KC24" s="1"/>
      <c r="KD24" s="1"/>
      <c r="KE24" s="1"/>
      <c r="KF24" s="1"/>
      <c r="KG24" s="1"/>
      <c r="KH24" s="1"/>
      <c r="KI24" s="1"/>
      <c r="KJ24" s="1"/>
      <c r="KK24" s="1"/>
      <c r="KL24" s="1"/>
      <c r="KM24" s="1"/>
      <c r="KN24" s="1"/>
      <c r="KO24" s="1"/>
      <c r="KP24" s="1"/>
      <c r="KQ24" s="1"/>
      <c r="KR24" s="1"/>
      <c r="KS24" s="1"/>
      <c r="KT24" s="1"/>
      <c r="KU24" s="1"/>
      <c r="KV24" s="1"/>
      <c r="KW24" s="1"/>
      <c r="KX24" s="1"/>
      <c r="KY24" s="1"/>
      <c r="KZ24" s="1"/>
      <c r="LA24" s="1"/>
      <c r="LB24" s="1"/>
      <c r="LC24" s="1"/>
      <c r="LD24" s="1"/>
      <c r="LE24" s="1"/>
      <c r="LF24" s="1"/>
      <c r="LG24" s="1"/>
      <c r="LH24" s="1"/>
      <c r="LI24" s="1"/>
      <c r="LJ24" s="1"/>
      <c r="LK24" s="1"/>
      <c r="LL24" s="1"/>
      <c r="LM24" s="1"/>
      <c r="LN24" s="1"/>
      <c r="LO24" s="1"/>
      <c r="LP24" s="1"/>
      <c r="LQ24" s="1"/>
      <c r="LR24" s="1"/>
      <c r="LS24" s="1"/>
      <c r="LT24" s="1"/>
      <c r="LU24" s="1"/>
      <c r="LV24" s="1"/>
      <c r="LW24" s="1"/>
      <c r="LX24" s="1"/>
      <c r="LY24" s="1"/>
      <c r="LZ24" s="1"/>
      <c r="MA24" s="1"/>
      <c r="MB24" s="1"/>
      <c r="MC24" s="1"/>
      <c r="MD24" s="1"/>
      <c r="ME24" s="1"/>
      <c r="MF24" s="1"/>
      <c r="MG24" s="1"/>
      <c r="MH24" s="1"/>
      <c r="MI24" s="1"/>
      <c r="MJ24" s="1"/>
      <c r="MK24" s="1"/>
      <c r="ML24" s="1"/>
      <c r="MM24" s="1"/>
      <c r="MN24" s="1"/>
      <c r="MO24" s="1"/>
      <c r="MP24" s="1"/>
      <c r="MQ24" s="1"/>
      <c r="MR24" s="1"/>
      <c r="MS24" s="1"/>
      <c r="MT24" s="1"/>
      <c r="MU24" s="1"/>
      <c r="MV24" s="1"/>
      <c r="MW24" s="1"/>
      <c r="MX24" s="1"/>
      <c r="MY24" s="1"/>
      <c r="MZ24" s="1"/>
      <c r="NA24" s="1"/>
      <c r="NB24" s="1"/>
      <c r="NC24" s="1"/>
      <c r="ND24" s="1"/>
      <c r="NE24" s="1"/>
      <c r="NF24" s="1"/>
      <c r="NG24" s="1"/>
      <c r="NH24" s="1"/>
      <c r="NI24" s="1"/>
      <c r="NJ24" s="1"/>
      <c r="NK24" s="1"/>
      <c r="NL24" s="1"/>
      <c r="NM24" s="1"/>
      <c r="NN24" s="1"/>
      <c r="NO24" s="1"/>
      <c r="NP24" s="1"/>
      <c r="NQ24" s="1"/>
      <c r="NR24" s="1"/>
      <c r="NS24" s="1"/>
      <c r="NT24" s="1"/>
      <c r="NU24" s="1"/>
      <c r="NV24" s="1"/>
      <c r="NW24" s="1"/>
      <c r="NX24" s="1"/>
      <c r="NY24" s="1"/>
      <c r="NZ24" s="1"/>
      <c r="OA24" s="1"/>
      <c r="OB24" s="1"/>
      <c r="OC24" s="1"/>
      <c r="OD24" s="1"/>
      <c r="OE24" s="1"/>
      <c r="OF24" s="1"/>
      <c r="OG24" s="1"/>
      <c r="OH24" s="1"/>
      <c r="OI24" s="1"/>
      <c r="OJ24" s="1"/>
      <c r="OK24" s="1"/>
      <c r="OL24" s="1"/>
      <c r="OM24" s="1"/>
      <c r="ON24" s="1"/>
      <c r="OO24" s="1"/>
      <c r="OP24" s="1"/>
      <c r="OQ24" s="1"/>
      <c r="OR24" s="1"/>
      <c r="OS24" s="1"/>
      <c r="OT24" s="1"/>
      <c r="OU24" s="1"/>
      <c r="OV24" s="1"/>
      <c r="OW24" s="1"/>
      <c r="OX24" s="1"/>
      <c r="OY24" s="1"/>
      <c r="OZ24" s="1"/>
      <c r="PA24" s="1"/>
      <c r="PB24" s="1"/>
      <c r="PC24" s="1"/>
      <c r="PD24" s="1"/>
      <c r="PE24" s="1"/>
      <c r="PF24" s="1"/>
      <c r="PG24" s="1"/>
      <c r="PH24" s="1"/>
      <c r="PI24" s="1"/>
      <c r="PJ24" s="1"/>
      <c r="PK24" s="1"/>
      <c r="PL24" s="1"/>
      <c r="PM24" s="1"/>
      <c r="PN24" s="1"/>
      <c r="PO24" s="1"/>
      <c r="PP24" s="1"/>
      <c r="PQ24" s="1"/>
      <c r="PR24" s="1"/>
      <c r="PS24" s="1"/>
      <c r="PT24" s="1"/>
      <c r="PU24" s="1"/>
      <c r="PV24" s="1"/>
      <c r="PW24" s="1"/>
      <c r="PX24" s="1"/>
      <c r="PY24" s="1"/>
      <c r="PZ24" s="1"/>
      <c r="QA24" s="1"/>
      <c r="QB24" s="1"/>
      <c r="QC24" s="1"/>
      <c r="QD24" s="1"/>
      <c r="QE24" s="1"/>
      <c r="QF24" s="1"/>
      <c r="QG24" s="1"/>
      <c r="QH24" s="1"/>
      <c r="QI24" s="1"/>
      <c r="QJ24" s="1"/>
      <c r="QK24" s="1"/>
      <c r="QL24" s="1"/>
      <c r="QM24" s="1"/>
      <c r="QN24" s="1"/>
      <c r="QO24" s="1"/>
      <c r="QP24" s="1"/>
      <c r="QQ24" s="1"/>
      <c r="QR24" s="1"/>
      <c r="QS24" s="1"/>
      <c r="QT24" s="1"/>
      <c r="QU24" s="1"/>
      <c r="QV24" s="1"/>
      <c r="QW24" s="1"/>
      <c r="QX24" s="1"/>
      <c r="QY24" s="1"/>
      <c r="QZ24" s="1"/>
      <c r="RA24" s="1"/>
      <c r="RB24" s="1"/>
      <c r="RC24" s="1"/>
      <c r="RD24" s="1"/>
      <c r="RE24" s="1"/>
      <c r="RF24" s="1"/>
      <c r="RG24" s="1"/>
      <c r="RH24" s="1"/>
      <c r="RI24" s="1"/>
      <c r="RJ24" s="1"/>
      <c r="RK24" s="1"/>
      <c r="RL24" s="1"/>
      <c r="RM24" s="1"/>
      <c r="RN24" s="1"/>
      <c r="RO24" s="1"/>
      <c r="RP24" s="1"/>
      <c r="RQ24" s="1"/>
      <c r="RR24" s="1"/>
      <c r="RS24" s="1"/>
      <c r="RT24" s="1"/>
      <c r="RU24" s="1"/>
      <c r="RV24" s="1"/>
      <c r="RW24" s="1"/>
      <c r="RX24" s="1"/>
      <c r="RY24" s="1"/>
      <c r="RZ24" s="1"/>
      <c r="SA24" s="1"/>
      <c r="SB24" s="1"/>
      <c r="SC24" s="1"/>
      <c r="SD24" s="1"/>
      <c r="SE24" s="1"/>
      <c r="SF24" s="1"/>
      <c r="SG24" s="1"/>
      <c r="SH24" s="1"/>
      <c r="SI24" s="1"/>
      <c r="SJ24" s="1"/>
      <c r="SK24" s="1"/>
      <c r="SL24" s="1"/>
      <c r="SM24" s="1"/>
      <c r="SN24" s="1"/>
      <c r="SO24" s="1"/>
      <c r="SP24" s="1"/>
      <c r="SQ24" s="1"/>
      <c r="SR24" s="1"/>
      <c r="SS24" s="1"/>
      <c r="ST24" s="1"/>
      <c r="SU24" s="1"/>
      <c r="SV24" s="1"/>
      <c r="SW24" s="1"/>
      <c r="SX24" s="1"/>
      <c r="SY24" s="1"/>
      <c r="SZ24" s="1"/>
      <c r="TA24" s="1"/>
      <c r="TB24" s="1"/>
      <c r="TC24" s="1"/>
      <c r="TD24" s="1"/>
      <c r="TE24" s="1"/>
      <c r="TF24" s="1"/>
      <c r="TG24" s="1"/>
      <c r="TH24" s="1"/>
      <c r="TI24" s="1"/>
      <c r="TJ24" s="1"/>
      <c r="TK24" s="1"/>
      <c r="TL24" s="1"/>
      <c r="TM24" s="1"/>
      <c r="TN24" s="1"/>
      <c r="TO24" s="1"/>
      <c r="TP24" s="1"/>
      <c r="TQ24" s="1"/>
      <c r="TR24" s="1"/>
      <c r="TS24" s="1"/>
      <c r="TT24" s="1"/>
      <c r="TU24" s="1"/>
      <c r="TV24" s="1"/>
      <c r="TW24" s="1"/>
      <c r="TX24" s="1"/>
      <c r="TY24" s="1"/>
      <c r="TZ24" s="1"/>
      <c r="UA24" s="1"/>
      <c r="UB24" s="1"/>
      <c r="UC24" s="1"/>
      <c r="UD24" s="1"/>
      <c r="UE24" s="1"/>
      <c r="UF24" s="1"/>
      <c r="UG24" s="1"/>
      <c r="UH24" s="1"/>
      <c r="UI24" s="1"/>
      <c r="UJ24" s="1"/>
      <c r="UK24" s="1"/>
      <c r="UL24" s="1"/>
      <c r="UM24" s="1"/>
      <c r="UN24" s="1"/>
      <c r="UO24" s="1"/>
      <c r="UP24" s="1"/>
      <c r="UQ24" s="1"/>
      <c r="UR24" s="1"/>
      <c r="US24" s="1"/>
      <c r="UT24" s="1"/>
      <c r="UU24" s="1"/>
      <c r="UV24" s="1"/>
      <c r="UW24" s="1"/>
      <c r="UX24" s="1"/>
      <c r="UY24" s="1"/>
      <c r="UZ24" s="1"/>
      <c r="VA24" s="1"/>
      <c r="VB24" s="1"/>
      <c r="VC24" s="1"/>
      <c r="VD24" s="1"/>
      <c r="VE24" s="1"/>
      <c r="VF24" s="1"/>
      <c r="VG24" s="1"/>
      <c r="VH24" s="1"/>
      <c r="VI24" s="1"/>
      <c r="VJ24" s="1"/>
      <c r="VK24" s="1"/>
      <c r="VL24" s="1"/>
      <c r="VM24" s="1"/>
      <c r="VN24" s="1"/>
      <c r="VO24" s="1"/>
      <c r="VP24" s="1"/>
      <c r="VQ24" s="1"/>
      <c r="VR24" s="1"/>
      <c r="VS24" s="1"/>
      <c r="VT24" s="1"/>
      <c r="VU24" s="1"/>
      <c r="VV24" s="1"/>
      <c r="VW24" s="1"/>
      <c r="VX24" s="1"/>
      <c r="VY24" s="1"/>
      <c r="VZ24" s="1"/>
      <c r="WA24" s="1"/>
      <c r="WB24" s="1"/>
      <c r="WC24" s="1"/>
      <c r="WD24" s="1"/>
      <c r="WE24" s="1"/>
      <c r="WF24" s="1"/>
      <c r="WG24" s="1"/>
      <c r="WH24" s="1"/>
      <c r="WI24" s="1"/>
      <c r="WJ24" s="1"/>
      <c r="WK24" s="1"/>
      <c r="WL24" s="1"/>
      <c r="WM24" s="1"/>
      <c r="WN24" s="1"/>
      <c r="WO24" s="1"/>
      <c r="WP24" s="1"/>
      <c r="WQ24" s="1"/>
      <c r="WR24" s="1"/>
      <c r="WS24" s="1"/>
      <c r="WT24" s="1"/>
      <c r="WU24" s="1"/>
      <c r="WV24" s="1"/>
      <c r="WW24" s="1"/>
      <c r="WX24" s="1"/>
      <c r="WY24" s="1"/>
      <c r="WZ24" s="1"/>
      <c r="XA24" s="1"/>
      <c r="XB24" s="1"/>
      <c r="XC24" s="1"/>
      <c r="XD24" s="1"/>
      <c r="XE24" s="1"/>
      <c r="XF24" s="1"/>
      <c r="XG24" s="1"/>
      <c r="XH24" s="1"/>
      <c r="XI24" s="1"/>
      <c r="XJ24" s="1"/>
      <c r="XK24" s="1"/>
      <c r="XL24" s="1"/>
      <c r="XM24" s="1"/>
      <c r="XN24" s="1"/>
      <c r="XO24" s="1"/>
      <c r="XP24" s="1"/>
      <c r="XQ24" s="1"/>
      <c r="XR24" s="1"/>
      <c r="XS24" s="1"/>
      <c r="XT24" s="1"/>
      <c r="XU24" s="1"/>
      <c r="XV24" s="1"/>
      <c r="XW24" s="1"/>
      <c r="XX24" s="1"/>
      <c r="XY24" s="1"/>
      <c r="XZ24" s="1"/>
      <c r="YA24" s="1"/>
      <c r="YB24" s="1"/>
      <c r="YC24" s="1"/>
      <c r="YD24" s="1"/>
      <c r="YE24" s="1"/>
      <c r="YF24" s="1"/>
      <c r="YG24" s="1"/>
      <c r="YH24" s="1"/>
      <c r="YI24" s="1"/>
      <c r="YJ24" s="1"/>
      <c r="YK24" s="1"/>
      <c r="YL24" s="1"/>
      <c r="YM24" s="1"/>
      <c r="YN24" s="1"/>
      <c r="YO24" s="1"/>
      <c r="YP24" s="1"/>
      <c r="YQ24" s="1"/>
      <c r="YR24" s="1"/>
      <c r="YS24" s="1"/>
      <c r="YT24" s="1"/>
      <c r="YU24" s="1"/>
      <c r="YV24" s="1"/>
      <c r="YW24" s="1"/>
      <c r="YX24" s="1"/>
      <c r="YY24" s="1"/>
      <c r="YZ24" s="1"/>
      <c r="ZA24" s="1"/>
      <c r="ZB24" s="1"/>
      <c r="ZC24" s="1"/>
      <c r="ZD24" s="1"/>
      <c r="ZE24" s="1"/>
      <c r="ZF24" s="1"/>
      <c r="ZG24" s="1"/>
      <c r="ZH24" s="1"/>
      <c r="ZI24" s="1"/>
      <c r="ZJ24" s="1"/>
      <c r="ZK24" s="1"/>
      <c r="ZL24" s="1"/>
      <c r="ZM24" s="1"/>
      <c r="ZN24" s="1"/>
      <c r="ZO24" s="1"/>
      <c r="ZP24" s="1"/>
      <c r="ZQ24" s="1"/>
      <c r="ZR24" s="1"/>
      <c r="ZS24" s="1"/>
      <c r="ZT24" s="1"/>
      <c r="ZU24" s="1"/>
      <c r="ZV24" s="1"/>
      <c r="ZW24" s="1"/>
      <c r="ZX24" s="1"/>
      <c r="ZY24" s="1"/>
      <c r="ZZ24" s="1"/>
      <c r="AAA24" s="1"/>
      <c r="AAB24" s="1"/>
      <c r="AAC24" s="1"/>
      <c r="AAD24" s="1"/>
      <c r="AAE24" s="1"/>
      <c r="AAF24" s="1"/>
      <c r="AAG24" s="1"/>
      <c r="AAH24" s="1"/>
      <c r="AAI24" s="1"/>
      <c r="AAJ24" s="1"/>
      <c r="AAK24" s="1"/>
      <c r="AAL24" s="1"/>
      <c r="AAM24" s="1"/>
      <c r="AAN24" s="1"/>
      <c r="AAO24" s="1"/>
      <c r="AAP24" s="1"/>
      <c r="AAQ24" s="1"/>
      <c r="AAR24" s="1"/>
      <c r="AAS24" s="1"/>
      <c r="AAT24" s="1"/>
      <c r="AAU24" s="1"/>
      <c r="AAV24" s="1"/>
      <c r="AAW24" s="1"/>
      <c r="AAX24" s="1"/>
      <c r="AAY24" s="1"/>
      <c r="AAZ24" s="1"/>
      <c r="ABA24" s="1"/>
      <c r="ABB24" s="1"/>
      <c r="ABC24" s="1"/>
      <c r="ABD24" s="1"/>
      <c r="ABE24" s="1"/>
      <c r="ABF24" s="1"/>
      <c r="ABG24" s="1"/>
      <c r="ABH24" s="1"/>
      <c r="ABI24" s="1"/>
      <c r="ABJ24" s="1"/>
      <c r="ABK24" s="1"/>
      <c r="ABL24" s="1"/>
      <c r="ABM24" s="1"/>
      <c r="ABN24" s="1"/>
      <c r="ABO24" s="1"/>
      <c r="ABP24" s="1"/>
      <c r="ABQ24" s="1"/>
      <c r="ABR24" s="1"/>
      <c r="ABS24" s="1"/>
      <c r="ABT24" s="1"/>
      <c r="ABU24" s="1"/>
      <c r="ABV24" s="1"/>
      <c r="ABW24" s="1"/>
      <c r="ABX24" s="1"/>
      <c r="ABY24" s="1"/>
      <c r="ABZ24" s="1"/>
      <c r="ACA24" s="1"/>
      <c r="ACB24" s="1"/>
      <c r="ACC24" s="1"/>
      <c r="ACD24" s="1"/>
      <c r="ACE24" s="1"/>
      <c r="ACF24" s="1"/>
      <c r="ACG24" s="1"/>
      <c r="ACH24" s="1"/>
      <c r="ACI24" s="1"/>
      <c r="ACJ24" s="1"/>
      <c r="ACK24" s="1"/>
      <c r="ACL24" s="1"/>
      <c r="ACM24" s="1"/>
      <c r="ACN24" s="1"/>
      <c r="ACO24" s="1"/>
      <c r="ACP24" s="1"/>
      <c r="ACQ24" s="1"/>
      <c r="ACR24" s="1"/>
      <c r="ACS24" s="1"/>
      <c r="ACT24" s="1"/>
      <c r="ACU24" s="1"/>
      <c r="ACV24" s="1"/>
      <c r="ACW24" s="1"/>
      <c r="ACX24" s="1"/>
      <c r="ACY24" s="1"/>
      <c r="ACZ24" s="1"/>
      <c r="ADA24" s="1"/>
      <c r="ADB24" s="1"/>
      <c r="ADC24" s="1"/>
      <c r="ADD24" s="1"/>
      <c r="ADE24" s="1"/>
      <c r="ADF24" s="1"/>
      <c r="ADG24" s="1"/>
      <c r="ADH24" s="1"/>
      <c r="ADI24" s="1"/>
      <c r="ADJ24" s="1"/>
      <c r="ADK24" s="1"/>
      <c r="ADL24" s="1"/>
      <c r="ADM24" s="1"/>
      <c r="ADN24" s="1"/>
      <c r="ADO24" s="1"/>
      <c r="ADP24" s="1"/>
      <c r="ADQ24" s="1"/>
      <c r="ADR24" s="1"/>
      <c r="ADS24" s="1"/>
      <c r="ADT24" s="1"/>
      <c r="ADU24" s="1"/>
      <c r="ADV24" s="1"/>
      <c r="ADW24" s="1"/>
      <c r="ADX24" s="1"/>
      <c r="ADY24" s="1"/>
      <c r="ADZ24" s="1"/>
      <c r="AEA24" s="1"/>
      <c r="AEB24" s="1"/>
      <c r="AEC24" s="1"/>
      <c r="AED24" s="1"/>
      <c r="AEE24" s="1"/>
      <c r="AEF24" s="1"/>
      <c r="AEG24" s="1"/>
      <c r="AEH24" s="1"/>
      <c r="AEI24" s="1"/>
      <c r="AEJ24" s="1"/>
      <c r="AEK24" s="1"/>
      <c r="AEL24" s="1"/>
      <c r="AEM24" s="1"/>
      <c r="AEN24" s="1"/>
      <c r="AEO24" s="1"/>
      <c r="AEP24" s="1"/>
      <c r="AEQ24" s="1"/>
      <c r="AER24" s="1"/>
      <c r="AES24" s="1"/>
      <c r="AET24" s="1"/>
      <c r="AEU24" s="1"/>
      <c r="AEV24" s="1"/>
      <c r="AEW24" s="1"/>
      <c r="AEX24" s="1"/>
      <c r="AEY24" s="1"/>
      <c r="AEZ24" s="1"/>
      <c r="AFA24" s="1"/>
      <c r="AFB24" s="1"/>
      <c r="AFC24" s="1"/>
      <c r="AFD24" s="1"/>
      <c r="AFE24" s="1"/>
      <c r="AFF24" s="1"/>
      <c r="AFG24" s="1"/>
      <c r="AFH24" s="1"/>
      <c r="AFI24" s="1"/>
      <c r="AFJ24" s="1"/>
      <c r="AFK24" s="1"/>
      <c r="AFL24" s="1"/>
      <c r="AFM24" s="1"/>
      <c r="AFN24" s="1"/>
      <c r="AFO24" s="1"/>
      <c r="AFP24" s="1"/>
      <c r="AFQ24" s="1"/>
      <c r="AFR24" s="1"/>
      <c r="AFS24" s="1"/>
      <c r="AFT24" s="1"/>
      <c r="AFU24" s="1"/>
      <c r="AFV24" s="1"/>
      <c r="AFW24" s="1"/>
      <c r="AFX24" s="1"/>
      <c r="AFY24" s="1"/>
      <c r="AFZ24" s="1"/>
      <c r="AGA24" s="1"/>
      <c r="AGB24" s="1"/>
      <c r="AGC24" s="1"/>
      <c r="AGD24" s="1"/>
      <c r="AGE24" s="1"/>
      <c r="AGF24" s="1"/>
      <c r="AGG24" s="1"/>
      <c r="AGH24" s="1"/>
      <c r="AGI24" s="1"/>
      <c r="AGJ24" s="1"/>
      <c r="AGK24" s="1"/>
      <c r="AGL24" s="1"/>
      <c r="AGM24" s="1"/>
      <c r="AGN24" s="1"/>
      <c r="AGO24" s="1"/>
      <c r="AGP24" s="1"/>
      <c r="AGQ24" s="1"/>
      <c r="AGR24" s="1"/>
      <c r="AGS24" s="1"/>
      <c r="AGT24" s="1"/>
      <c r="AGU24" s="1"/>
      <c r="AGV24" s="1"/>
      <c r="AGW24" s="1"/>
      <c r="AGX24" s="1"/>
      <c r="AGY24" s="1"/>
      <c r="AGZ24" s="1"/>
      <c r="AHA24" s="1"/>
      <c r="AHB24" s="1"/>
      <c r="AHC24" s="1"/>
      <c r="AHD24" s="1"/>
      <c r="AHE24" s="1"/>
      <c r="AHF24" s="1"/>
      <c r="AHG24" s="1"/>
      <c r="AHH24" s="1"/>
      <c r="AHI24" s="1"/>
      <c r="AHJ24" s="1"/>
      <c r="AHK24" s="1"/>
      <c r="AHL24" s="1"/>
      <c r="AHM24" s="1"/>
      <c r="AHN24" s="1"/>
      <c r="AHO24" s="1"/>
      <c r="AHP24" s="1"/>
      <c r="AHQ24" s="1"/>
      <c r="AHR24" s="1"/>
      <c r="AHS24" s="1"/>
      <c r="AHT24" s="1"/>
      <c r="AHU24" s="1"/>
      <c r="AHV24" s="1"/>
      <c r="AHW24" s="1"/>
      <c r="AHX24" s="1"/>
      <c r="AHY24" s="1"/>
      <c r="AHZ24" s="1"/>
      <c r="AIA24" s="1"/>
      <c r="AIB24" s="1"/>
      <c r="AIC24" s="1"/>
      <c r="AID24" s="1"/>
      <c r="AIE24" s="1"/>
      <c r="AIF24" s="1"/>
      <c r="AIG24" s="1"/>
      <c r="AIH24" s="1"/>
      <c r="AII24" s="1"/>
      <c r="AIJ24" s="1"/>
      <c r="AIK24" s="1"/>
      <c r="AIL24" s="1"/>
      <c r="AIM24" s="1"/>
      <c r="AIN24" s="1"/>
      <c r="AIO24" s="1"/>
      <c r="AIP24" s="1"/>
      <c r="AIQ24" s="1"/>
      <c r="AIR24" s="1"/>
      <c r="AIS24" s="1"/>
      <c r="AIT24" s="1"/>
      <c r="AIU24" s="1"/>
      <c r="AIV24" s="1"/>
      <c r="AIW24" s="1"/>
      <c r="AIX24" s="1"/>
      <c r="AIY24" s="1"/>
      <c r="AIZ24" s="1"/>
      <c r="AJA24" s="1"/>
      <c r="AJB24" s="1"/>
      <c r="AJC24" s="1"/>
      <c r="AJD24" s="1"/>
      <c r="AJE24" s="1"/>
      <c r="AJF24" s="1"/>
      <c r="AJG24" s="1"/>
      <c r="AJH24" s="1"/>
      <c r="AJI24" s="1"/>
      <c r="AJJ24" s="1"/>
      <c r="AJK24" s="1"/>
      <c r="AJL24" s="1"/>
      <c r="AJM24" s="1"/>
      <c r="AJN24" s="1"/>
      <c r="AJO24" s="1"/>
      <c r="AJP24" s="1"/>
      <c r="AJQ24" s="1"/>
      <c r="AJR24" s="1"/>
      <c r="AJS24" s="1"/>
      <c r="AJT24" s="1"/>
      <c r="AJU24" s="1"/>
      <c r="AJV24" s="1"/>
      <c r="AJW24" s="1"/>
      <c r="AJX24" s="1"/>
      <c r="AJY24" s="1"/>
      <c r="AJZ24" s="1"/>
      <c r="AKA24" s="1"/>
      <c r="AKB24" s="1"/>
      <c r="AKC24" s="1"/>
      <c r="AKD24" s="1"/>
      <c r="AKE24" s="1"/>
      <c r="AKF24" s="1"/>
      <c r="AKG24" s="1"/>
      <c r="AKH24" s="1"/>
      <c r="AKI24" s="1"/>
      <c r="AKJ24" s="1"/>
      <c r="AKK24" s="1"/>
      <c r="AKL24" s="1"/>
      <c r="AKM24" s="1"/>
      <c r="AKN24" s="1"/>
      <c r="AKO24" s="1"/>
      <c r="AKP24" s="1"/>
      <c r="AKQ24" s="1"/>
      <c r="AKR24" s="1"/>
      <c r="AKS24" s="1"/>
      <c r="AKT24" s="1"/>
      <c r="AKU24" s="1"/>
      <c r="AKV24" s="1"/>
      <c r="AKW24" s="1"/>
      <c r="AKX24" s="1"/>
      <c r="AKY24" s="1"/>
      <c r="AKZ24" s="1"/>
      <c r="ALA24" s="1"/>
      <c r="ALB24" s="1"/>
      <c r="ALC24" s="1"/>
      <c r="ALD24" s="1"/>
      <c r="ALE24" s="1"/>
      <c r="ALF24" s="1"/>
      <c r="ALG24" s="1"/>
      <c r="ALH24" s="1"/>
      <c r="ALI24" s="1"/>
      <c r="ALJ24" s="1"/>
      <c r="ALK24" s="1"/>
      <c r="ALL24" s="1"/>
      <c r="ALM24" s="1"/>
      <c r="ALN24" s="1"/>
      <c r="ALO24" s="1"/>
      <c r="ALP24" s="1"/>
      <c r="ALQ24" s="1"/>
      <c r="ALR24" s="1"/>
      <c r="ALS24" s="1"/>
      <c r="ALT24" s="1"/>
      <c r="ALU24" s="1"/>
      <c r="ALV24" s="1"/>
      <c r="ALW24" s="1"/>
      <c r="ALX24" s="1"/>
      <c r="ALY24" s="1"/>
      <c r="ALZ24" s="1"/>
      <c r="AMA24" s="1"/>
      <c r="AMB24" s="1"/>
      <c r="AMC24" s="1"/>
      <c r="AMD24" s="1"/>
      <c r="AME24" s="1"/>
      <c r="AMF24" s="1"/>
      <c r="AMG24" s="1"/>
      <c r="AMH24" s="1"/>
      <c r="AMI24" s="1"/>
      <c r="AMJ24" s="1"/>
    </row>
    <row r="25" spans="1:1024" x14ac:dyDescent="0.35">
      <c r="A25" s="1"/>
      <c r="B25" s="4">
        <f>COUNT(B23:Z23)</f>
        <v>8</v>
      </c>
      <c r="C25" s="4">
        <f>AVERAGE(B23:Z23)</f>
        <v>26.125</v>
      </c>
      <c r="D25" s="4">
        <f>_xlfn.VAR.S(B23:Z23)</f>
        <v>15.553571428571429</v>
      </c>
      <c r="E25" s="4">
        <f>_xlfn.STDEV.S(B23:Z23)</f>
        <v>3.9438016467073278</v>
      </c>
      <c r="F25" s="4">
        <f>E25/SQRT(B25)</f>
        <v>1.394344444020712</v>
      </c>
      <c r="G25" s="1"/>
      <c r="H25" s="1"/>
      <c r="I25" s="1"/>
      <c r="J25" s="4">
        <f>1.96*F25</f>
        <v>2.7329151102805955</v>
      </c>
      <c r="K25" s="1"/>
      <c r="L25" s="4">
        <f>C25-J25</f>
        <v>23.392084889719406</v>
      </c>
      <c r="M25" s="1"/>
      <c r="N25" s="4">
        <f>C25+J25</f>
        <v>28.857915110280594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  <c r="IZ25" s="1"/>
      <c r="JA25" s="1"/>
      <c r="JB25" s="1"/>
      <c r="JC25" s="1"/>
      <c r="JD25" s="1"/>
      <c r="JE25" s="1"/>
      <c r="JF25" s="1"/>
      <c r="JG25" s="1"/>
      <c r="JH25" s="1"/>
      <c r="JI25" s="1"/>
      <c r="JJ25" s="1"/>
      <c r="JK25" s="1"/>
      <c r="JL25" s="1"/>
      <c r="JM25" s="1"/>
      <c r="JN25" s="1"/>
      <c r="JO25" s="1"/>
      <c r="JP25" s="1"/>
      <c r="JQ25" s="1"/>
      <c r="JR25" s="1"/>
      <c r="JS25" s="1"/>
      <c r="JT25" s="1"/>
      <c r="JU25" s="1"/>
      <c r="JV25" s="1"/>
      <c r="JW25" s="1"/>
      <c r="JX25" s="1"/>
      <c r="JY25" s="1"/>
      <c r="JZ25" s="1"/>
      <c r="KA25" s="1"/>
      <c r="KB25" s="1"/>
      <c r="KC25" s="1"/>
      <c r="KD25" s="1"/>
      <c r="KE25" s="1"/>
      <c r="KF25" s="1"/>
      <c r="KG25" s="1"/>
      <c r="KH25" s="1"/>
      <c r="KI25" s="1"/>
      <c r="KJ25" s="1"/>
      <c r="KK25" s="1"/>
      <c r="KL25" s="1"/>
      <c r="KM25" s="1"/>
      <c r="KN25" s="1"/>
      <c r="KO25" s="1"/>
      <c r="KP25" s="1"/>
      <c r="KQ25" s="1"/>
      <c r="KR25" s="1"/>
      <c r="KS25" s="1"/>
      <c r="KT25" s="1"/>
      <c r="KU25" s="1"/>
      <c r="KV25" s="1"/>
      <c r="KW25" s="1"/>
      <c r="KX25" s="1"/>
      <c r="KY25" s="1"/>
      <c r="KZ25" s="1"/>
      <c r="LA25" s="1"/>
      <c r="LB25" s="1"/>
      <c r="LC25" s="1"/>
      <c r="LD25" s="1"/>
      <c r="LE25" s="1"/>
      <c r="LF25" s="1"/>
      <c r="LG25" s="1"/>
      <c r="LH25" s="1"/>
      <c r="LI25" s="1"/>
      <c r="LJ25" s="1"/>
      <c r="LK25" s="1"/>
      <c r="LL25" s="1"/>
      <c r="LM25" s="1"/>
      <c r="LN25" s="1"/>
      <c r="LO25" s="1"/>
      <c r="LP25" s="1"/>
      <c r="LQ25" s="1"/>
      <c r="LR25" s="1"/>
      <c r="LS25" s="1"/>
      <c r="LT25" s="1"/>
      <c r="LU25" s="1"/>
      <c r="LV25" s="1"/>
      <c r="LW25" s="1"/>
      <c r="LX25" s="1"/>
      <c r="LY25" s="1"/>
      <c r="LZ25" s="1"/>
      <c r="MA25" s="1"/>
      <c r="MB25" s="1"/>
      <c r="MC25" s="1"/>
      <c r="MD25" s="1"/>
      <c r="ME25" s="1"/>
      <c r="MF25" s="1"/>
      <c r="MG25" s="1"/>
      <c r="MH25" s="1"/>
      <c r="MI25" s="1"/>
      <c r="MJ25" s="1"/>
      <c r="MK25" s="1"/>
      <c r="ML25" s="1"/>
      <c r="MM25" s="1"/>
      <c r="MN25" s="1"/>
      <c r="MO25" s="1"/>
      <c r="MP25" s="1"/>
      <c r="MQ25" s="1"/>
      <c r="MR25" s="1"/>
      <c r="MS25" s="1"/>
      <c r="MT25" s="1"/>
      <c r="MU25" s="1"/>
      <c r="MV25" s="1"/>
      <c r="MW25" s="1"/>
      <c r="MX25" s="1"/>
      <c r="MY25" s="1"/>
      <c r="MZ25" s="1"/>
      <c r="NA25" s="1"/>
      <c r="NB25" s="1"/>
      <c r="NC25" s="1"/>
      <c r="ND25" s="1"/>
      <c r="NE25" s="1"/>
      <c r="NF25" s="1"/>
      <c r="NG25" s="1"/>
      <c r="NH25" s="1"/>
      <c r="NI25" s="1"/>
      <c r="NJ25" s="1"/>
      <c r="NK25" s="1"/>
      <c r="NL25" s="1"/>
      <c r="NM25" s="1"/>
      <c r="NN25" s="1"/>
      <c r="NO25" s="1"/>
      <c r="NP25" s="1"/>
      <c r="NQ25" s="1"/>
      <c r="NR25" s="1"/>
      <c r="NS25" s="1"/>
      <c r="NT25" s="1"/>
      <c r="NU25" s="1"/>
      <c r="NV25" s="1"/>
      <c r="NW25" s="1"/>
      <c r="NX25" s="1"/>
      <c r="NY25" s="1"/>
      <c r="NZ25" s="1"/>
      <c r="OA25" s="1"/>
      <c r="OB25" s="1"/>
      <c r="OC25" s="1"/>
      <c r="OD25" s="1"/>
      <c r="OE25" s="1"/>
      <c r="OF25" s="1"/>
      <c r="OG25" s="1"/>
      <c r="OH25" s="1"/>
      <c r="OI25" s="1"/>
      <c r="OJ25" s="1"/>
      <c r="OK25" s="1"/>
      <c r="OL25" s="1"/>
      <c r="OM25" s="1"/>
      <c r="ON25" s="1"/>
      <c r="OO25" s="1"/>
      <c r="OP25" s="1"/>
      <c r="OQ25" s="1"/>
      <c r="OR25" s="1"/>
      <c r="OS25" s="1"/>
      <c r="OT25" s="1"/>
      <c r="OU25" s="1"/>
      <c r="OV25" s="1"/>
      <c r="OW25" s="1"/>
      <c r="OX25" s="1"/>
      <c r="OY25" s="1"/>
      <c r="OZ25" s="1"/>
      <c r="PA25" s="1"/>
      <c r="PB25" s="1"/>
      <c r="PC25" s="1"/>
      <c r="PD25" s="1"/>
      <c r="PE25" s="1"/>
      <c r="PF25" s="1"/>
      <c r="PG25" s="1"/>
      <c r="PH25" s="1"/>
      <c r="PI25" s="1"/>
      <c r="PJ25" s="1"/>
      <c r="PK25" s="1"/>
      <c r="PL25" s="1"/>
      <c r="PM25" s="1"/>
      <c r="PN25" s="1"/>
      <c r="PO25" s="1"/>
      <c r="PP25" s="1"/>
      <c r="PQ25" s="1"/>
      <c r="PR25" s="1"/>
      <c r="PS25" s="1"/>
      <c r="PT25" s="1"/>
      <c r="PU25" s="1"/>
      <c r="PV25" s="1"/>
      <c r="PW25" s="1"/>
      <c r="PX25" s="1"/>
      <c r="PY25" s="1"/>
      <c r="PZ25" s="1"/>
      <c r="QA25" s="1"/>
      <c r="QB25" s="1"/>
      <c r="QC25" s="1"/>
      <c r="QD25" s="1"/>
      <c r="QE25" s="1"/>
      <c r="QF25" s="1"/>
      <c r="QG25" s="1"/>
      <c r="QH25" s="1"/>
      <c r="QI25" s="1"/>
      <c r="QJ25" s="1"/>
      <c r="QK25" s="1"/>
      <c r="QL25" s="1"/>
      <c r="QM25" s="1"/>
      <c r="QN25" s="1"/>
      <c r="QO25" s="1"/>
      <c r="QP25" s="1"/>
      <c r="QQ25" s="1"/>
      <c r="QR25" s="1"/>
      <c r="QS25" s="1"/>
      <c r="QT25" s="1"/>
      <c r="QU25" s="1"/>
      <c r="QV25" s="1"/>
      <c r="QW25" s="1"/>
      <c r="QX25" s="1"/>
      <c r="QY25" s="1"/>
      <c r="QZ25" s="1"/>
      <c r="RA25" s="1"/>
      <c r="RB25" s="1"/>
      <c r="RC25" s="1"/>
      <c r="RD25" s="1"/>
      <c r="RE25" s="1"/>
      <c r="RF25" s="1"/>
      <c r="RG25" s="1"/>
      <c r="RH25" s="1"/>
      <c r="RI25" s="1"/>
      <c r="RJ25" s="1"/>
      <c r="RK25" s="1"/>
      <c r="RL25" s="1"/>
      <c r="RM25" s="1"/>
      <c r="RN25" s="1"/>
      <c r="RO25" s="1"/>
      <c r="RP25" s="1"/>
      <c r="RQ25" s="1"/>
      <c r="RR25" s="1"/>
      <c r="RS25" s="1"/>
      <c r="RT25" s="1"/>
      <c r="RU25" s="1"/>
      <c r="RV25" s="1"/>
      <c r="RW25" s="1"/>
      <c r="RX25" s="1"/>
      <c r="RY25" s="1"/>
      <c r="RZ25" s="1"/>
      <c r="SA25" s="1"/>
      <c r="SB25" s="1"/>
      <c r="SC25" s="1"/>
      <c r="SD25" s="1"/>
      <c r="SE25" s="1"/>
      <c r="SF25" s="1"/>
      <c r="SG25" s="1"/>
      <c r="SH25" s="1"/>
      <c r="SI25" s="1"/>
      <c r="SJ25" s="1"/>
      <c r="SK25" s="1"/>
      <c r="SL25" s="1"/>
      <c r="SM25" s="1"/>
      <c r="SN25" s="1"/>
      <c r="SO25" s="1"/>
      <c r="SP25" s="1"/>
      <c r="SQ25" s="1"/>
      <c r="SR25" s="1"/>
      <c r="SS25" s="1"/>
      <c r="ST25" s="1"/>
      <c r="SU25" s="1"/>
      <c r="SV25" s="1"/>
      <c r="SW25" s="1"/>
      <c r="SX25" s="1"/>
      <c r="SY25" s="1"/>
      <c r="SZ25" s="1"/>
      <c r="TA25" s="1"/>
      <c r="TB25" s="1"/>
      <c r="TC25" s="1"/>
      <c r="TD25" s="1"/>
      <c r="TE25" s="1"/>
      <c r="TF25" s="1"/>
      <c r="TG25" s="1"/>
      <c r="TH25" s="1"/>
      <c r="TI25" s="1"/>
      <c r="TJ25" s="1"/>
      <c r="TK25" s="1"/>
      <c r="TL25" s="1"/>
      <c r="TM25" s="1"/>
      <c r="TN25" s="1"/>
      <c r="TO25" s="1"/>
      <c r="TP25" s="1"/>
      <c r="TQ25" s="1"/>
      <c r="TR25" s="1"/>
      <c r="TS25" s="1"/>
      <c r="TT25" s="1"/>
      <c r="TU25" s="1"/>
      <c r="TV25" s="1"/>
      <c r="TW25" s="1"/>
      <c r="TX25" s="1"/>
      <c r="TY25" s="1"/>
      <c r="TZ25" s="1"/>
      <c r="UA25" s="1"/>
      <c r="UB25" s="1"/>
      <c r="UC25" s="1"/>
      <c r="UD25" s="1"/>
      <c r="UE25" s="1"/>
      <c r="UF25" s="1"/>
      <c r="UG25" s="1"/>
      <c r="UH25" s="1"/>
      <c r="UI25" s="1"/>
      <c r="UJ25" s="1"/>
      <c r="UK25" s="1"/>
      <c r="UL25" s="1"/>
      <c r="UM25" s="1"/>
      <c r="UN25" s="1"/>
      <c r="UO25" s="1"/>
      <c r="UP25" s="1"/>
      <c r="UQ25" s="1"/>
      <c r="UR25" s="1"/>
      <c r="US25" s="1"/>
      <c r="UT25" s="1"/>
      <c r="UU25" s="1"/>
      <c r="UV25" s="1"/>
      <c r="UW25" s="1"/>
      <c r="UX25" s="1"/>
      <c r="UY25" s="1"/>
      <c r="UZ25" s="1"/>
      <c r="VA25" s="1"/>
      <c r="VB25" s="1"/>
      <c r="VC25" s="1"/>
      <c r="VD25" s="1"/>
      <c r="VE25" s="1"/>
      <c r="VF25" s="1"/>
      <c r="VG25" s="1"/>
      <c r="VH25" s="1"/>
      <c r="VI25" s="1"/>
      <c r="VJ25" s="1"/>
      <c r="VK25" s="1"/>
      <c r="VL25" s="1"/>
      <c r="VM25" s="1"/>
      <c r="VN25" s="1"/>
      <c r="VO25" s="1"/>
      <c r="VP25" s="1"/>
      <c r="VQ25" s="1"/>
      <c r="VR25" s="1"/>
      <c r="VS25" s="1"/>
      <c r="VT25" s="1"/>
      <c r="VU25" s="1"/>
      <c r="VV25" s="1"/>
      <c r="VW25" s="1"/>
      <c r="VX25" s="1"/>
      <c r="VY25" s="1"/>
      <c r="VZ25" s="1"/>
      <c r="WA25" s="1"/>
      <c r="WB25" s="1"/>
      <c r="WC25" s="1"/>
      <c r="WD25" s="1"/>
      <c r="WE25" s="1"/>
      <c r="WF25" s="1"/>
      <c r="WG25" s="1"/>
      <c r="WH25" s="1"/>
      <c r="WI25" s="1"/>
      <c r="WJ25" s="1"/>
      <c r="WK25" s="1"/>
      <c r="WL25" s="1"/>
      <c r="WM25" s="1"/>
      <c r="WN25" s="1"/>
      <c r="WO25" s="1"/>
      <c r="WP25" s="1"/>
      <c r="WQ25" s="1"/>
      <c r="WR25" s="1"/>
      <c r="WS25" s="1"/>
      <c r="WT25" s="1"/>
      <c r="WU25" s="1"/>
      <c r="WV25" s="1"/>
      <c r="WW25" s="1"/>
      <c r="WX25" s="1"/>
      <c r="WY25" s="1"/>
      <c r="WZ25" s="1"/>
      <c r="XA25" s="1"/>
      <c r="XB25" s="1"/>
      <c r="XC25" s="1"/>
      <c r="XD25" s="1"/>
      <c r="XE25" s="1"/>
      <c r="XF25" s="1"/>
      <c r="XG25" s="1"/>
      <c r="XH25" s="1"/>
      <c r="XI25" s="1"/>
      <c r="XJ25" s="1"/>
      <c r="XK25" s="1"/>
      <c r="XL25" s="1"/>
      <c r="XM25" s="1"/>
      <c r="XN25" s="1"/>
      <c r="XO25" s="1"/>
      <c r="XP25" s="1"/>
      <c r="XQ25" s="1"/>
      <c r="XR25" s="1"/>
      <c r="XS25" s="1"/>
      <c r="XT25" s="1"/>
      <c r="XU25" s="1"/>
      <c r="XV25" s="1"/>
      <c r="XW25" s="1"/>
      <c r="XX25" s="1"/>
      <c r="XY25" s="1"/>
      <c r="XZ25" s="1"/>
      <c r="YA25" s="1"/>
      <c r="YB25" s="1"/>
      <c r="YC25" s="1"/>
      <c r="YD25" s="1"/>
      <c r="YE25" s="1"/>
      <c r="YF25" s="1"/>
      <c r="YG25" s="1"/>
      <c r="YH25" s="1"/>
      <c r="YI25" s="1"/>
      <c r="YJ25" s="1"/>
      <c r="YK25" s="1"/>
      <c r="YL25" s="1"/>
      <c r="YM25" s="1"/>
      <c r="YN25" s="1"/>
      <c r="YO25" s="1"/>
      <c r="YP25" s="1"/>
      <c r="YQ25" s="1"/>
      <c r="YR25" s="1"/>
      <c r="YS25" s="1"/>
      <c r="YT25" s="1"/>
      <c r="YU25" s="1"/>
      <c r="YV25" s="1"/>
      <c r="YW25" s="1"/>
      <c r="YX25" s="1"/>
      <c r="YY25" s="1"/>
      <c r="YZ25" s="1"/>
      <c r="ZA25" s="1"/>
      <c r="ZB25" s="1"/>
      <c r="ZC25" s="1"/>
      <c r="ZD25" s="1"/>
      <c r="ZE25" s="1"/>
      <c r="ZF25" s="1"/>
      <c r="ZG25" s="1"/>
      <c r="ZH25" s="1"/>
      <c r="ZI25" s="1"/>
      <c r="ZJ25" s="1"/>
      <c r="ZK25" s="1"/>
      <c r="ZL25" s="1"/>
      <c r="ZM25" s="1"/>
      <c r="ZN25" s="1"/>
      <c r="ZO25" s="1"/>
      <c r="ZP25" s="1"/>
      <c r="ZQ25" s="1"/>
      <c r="ZR25" s="1"/>
      <c r="ZS25" s="1"/>
      <c r="ZT25" s="1"/>
      <c r="ZU25" s="1"/>
      <c r="ZV25" s="1"/>
      <c r="ZW25" s="1"/>
      <c r="ZX25" s="1"/>
      <c r="ZY25" s="1"/>
      <c r="ZZ25" s="1"/>
      <c r="AAA25" s="1"/>
      <c r="AAB25" s="1"/>
      <c r="AAC25" s="1"/>
      <c r="AAD25" s="1"/>
      <c r="AAE25" s="1"/>
      <c r="AAF25" s="1"/>
      <c r="AAG25" s="1"/>
      <c r="AAH25" s="1"/>
      <c r="AAI25" s="1"/>
      <c r="AAJ25" s="1"/>
      <c r="AAK25" s="1"/>
      <c r="AAL25" s="1"/>
      <c r="AAM25" s="1"/>
      <c r="AAN25" s="1"/>
      <c r="AAO25" s="1"/>
      <c r="AAP25" s="1"/>
      <c r="AAQ25" s="1"/>
      <c r="AAR25" s="1"/>
      <c r="AAS25" s="1"/>
      <c r="AAT25" s="1"/>
      <c r="AAU25" s="1"/>
      <c r="AAV25" s="1"/>
      <c r="AAW25" s="1"/>
      <c r="AAX25" s="1"/>
      <c r="AAY25" s="1"/>
      <c r="AAZ25" s="1"/>
      <c r="ABA25" s="1"/>
      <c r="ABB25" s="1"/>
      <c r="ABC25" s="1"/>
      <c r="ABD25" s="1"/>
      <c r="ABE25" s="1"/>
      <c r="ABF25" s="1"/>
      <c r="ABG25" s="1"/>
      <c r="ABH25" s="1"/>
      <c r="ABI25" s="1"/>
      <c r="ABJ25" s="1"/>
      <c r="ABK25" s="1"/>
      <c r="ABL25" s="1"/>
      <c r="ABM25" s="1"/>
      <c r="ABN25" s="1"/>
      <c r="ABO25" s="1"/>
      <c r="ABP25" s="1"/>
      <c r="ABQ25" s="1"/>
      <c r="ABR25" s="1"/>
      <c r="ABS25" s="1"/>
      <c r="ABT25" s="1"/>
      <c r="ABU25" s="1"/>
      <c r="ABV25" s="1"/>
      <c r="ABW25" s="1"/>
      <c r="ABX25" s="1"/>
      <c r="ABY25" s="1"/>
      <c r="ABZ25" s="1"/>
      <c r="ACA25" s="1"/>
      <c r="ACB25" s="1"/>
      <c r="ACC25" s="1"/>
      <c r="ACD25" s="1"/>
      <c r="ACE25" s="1"/>
      <c r="ACF25" s="1"/>
      <c r="ACG25" s="1"/>
      <c r="ACH25" s="1"/>
      <c r="ACI25" s="1"/>
      <c r="ACJ25" s="1"/>
      <c r="ACK25" s="1"/>
      <c r="ACL25" s="1"/>
      <c r="ACM25" s="1"/>
      <c r="ACN25" s="1"/>
      <c r="ACO25" s="1"/>
      <c r="ACP25" s="1"/>
      <c r="ACQ25" s="1"/>
      <c r="ACR25" s="1"/>
      <c r="ACS25" s="1"/>
      <c r="ACT25" s="1"/>
      <c r="ACU25" s="1"/>
      <c r="ACV25" s="1"/>
      <c r="ACW25" s="1"/>
      <c r="ACX25" s="1"/>
      <c r="ACY25" s="1"/>
      <c r="ACZ25" s="1"/>
      <c r="ADA25" s="1"/>
      <c r="ADB25" s="1"/>
      <c r="ADC25" s="1"/>
      <c r="ADD25" s="1"/>
      <c r="ADE25" s="1"/>
      <c r="ADF25" s="1"/>
      <c r="ADG25" s="1"/>
      <c r="ADH25" s="1"/>
      <c r="ADI25" s="1"/>
      <c r="ADJ25" s="1"/>
      <c r="ADK25" s="1"/>
      <c r="ADL25" s="1"/>
      <c r="ADM25" s="1"/>
      <c r="ADN25" s="1"/>
      <c r="ADO25" s="1"/>
      <c r="ADP25" s="1"/>
      <c r="ADQ25" s="1"/>
      <c r="ADR25" s="1"/>
      <c r="ADS25" s="1"/>
      <c r="ADT25" s="1"/>
      <c r="ADU25" s="1"/>
      <c r="ADV25" s="1"/>
      <c r="ADW25" s="1"/>
      <c r="ADX25" s="1"/>
      <c r="ADY25" s="1"/>
      <c r="ADZ25" s="1"/>
      <c r="AEA25" s="1"/>
      <c r="AEB25" s="1"/>
      <c r="AEC25" s="1"/>
      <c r="AED25" s="1"/>
      <c r="AEE25" s="1"/>
      <c r="AEF25" s="1"/>
      <c r="AEG25" s="1"/>
      <c r="AEH25" s="1"/>
      <c r="AEI25" s="1"/>
      <c r="AEJ25" s="1"/>
      <c r="AEK25" s="1"/>
      <c r="AEL25" s="1"/>
      <c r="AEM25" s="1"/>
      <c r="AEN25" s="1"/>
      <c r="AEO25" s="1"/>
      <c r="AEP25" s="1"/>
      <c r="AEQ25" s="1"/>
      <c r="AER25" s="1"/>
      <c r="AES25" s="1"/>
      <c r="AET25" s="1"/>
      <c r="AEU25" s="1"/>
      <c r="AEV25" s="1"/>
      <c r="AEW25" s="1"/>
      <c r="AEX25" s="1"/>
      <c r="AEY25" s="1"/>
      <c r="AEZ25" s="1"/>
      <c r="AFA25" s="1"/>
      <c r="AFB25" s="1"/>
      <c r="AFC25" s="1"/>
      <c r="AFD25" s="1"/>
      <c r="AFE25" s="1"/>
      <c r="AFF25" s="1"/>
      <c r="AFG25" s="1"/>
      <c r="AFH25" s="1"/>
      <c r="AFI25" s="1"/>
      <c r="AFJ25" s="1"/>
      <c r="AFK25" s="1"/>
      <c r="AFL25" s="1"/>
      <c r="AFM25" s="1"/>
      <c r="AFN25" s="1"/>
      <c r="AFO25" s="1"/>
      <c r="AFP25" s="1"/>
      <c r="AFQ25" s="1"/>
      <c r="AFR25" s="1"/>
      <c r="AFS25" s="1"/>
      <c r="AFT25" s="1"/>
      <c r="AFU25" s="1"/>
      <c r="AFV25" s="1"/>
      <c r="AFW25" s="1"/>
      <c r="AFX25" s="1"/>
      <c r="AFY25" s="1"/>
      <c r="AFZ25" s="1"/>
      <c r="AGA25" s="1"/>
      <c r="AGB25" s="1"/>
      <c r="AGC25" s="1"/>
      <c r="AGD25" s="1"/>
      <c r="AGE25" s="1"/>
      <c r="AGF25" s="1"/>
      <c r="AGG25" s="1"/>
      <c r="AGH25" s="1"/>
      <c r="AGI25" s="1"/>
      <c r="AGJ25" s="1"/>
      <c r="AGK25" s="1"/>
      <c r="AGL25" s="1"/>
      <c r="AGM25" s="1"/>
      <c r="AGN25" s="1"/>
      <c r="AGO25" s="1"/>
      <c r="AGP25" s="1"/>
      <c r="AGQ25" s="1"/>
      <c r="AGR25" s="1"/>
      <c r="AGS25" s="1"/>
      <c r="AGT25" s="1"/>
      <c r="AGU25" s="1"/>
      <c r="AGV25" s="1"/>
      <c r="AGW25" s="1"/>
      <c r="AGX25" s="1"/>
      <c r="AGY25" s="1"/>
      <c r="AGZ25" s="1"/>
      <c r="AHA25" s="1"/>
      <c r="AHB25" s="1"/>
      <c r="AHC25" s="1"/>
      <c r="AHD25" s="1"/>
      <c r="AHE25" s="1"/>
      <c r="AHF25" s="1"/>
      <c r="AHG25" s="1"/>
      <c r="AHH25" s="1"/>
      <c r="AHI25" s="1"/>
      <c r="AHJ25" s="1"/>
      <c r="AHK25" s="1"/>
      <c r="AHL25" s="1"/>
      <c r="AHM25" s="1"/>
      <c r="AHN25" s="1"/>
      <c r="AHO25" s="1"/>
      <c r="AHP25" s="1"/>
      <c r="AHQ25" s="1"/>
      <c r="AHR25" s="1"/>
      <c r="AHS25" s="1"/>
      <c r="AHT25" s="1"/>
      <c r="AHU25" s="1"/>
      <c r="AHV25" s="1"/>
      <c r="AHW25" s="1"/>
      <c r="AHX25" s="1"/>
      <c r="AHY25" s="1"/>
      <c r="AHZ25" s="1"/>
      <c r="AIA25" s="1"/>
      <c r="AIB25" s="1"/>
      <c r="AIC25" s="1"/>
      <c r="AID25" s="1"/>
      <c r="AIE25" s="1"/>
      <c r="AIF25" s="1"/>
      <c r="AIG25" s="1"/>
      <c r="AIH25" s="1"/>
      <c r="AII25" s="1"/>
      <c r="AIJ25" s="1"/>
      <c r="AIK25" s="1"/>
      <c r="AIL25" s="1"/>
      <c r="AIM25" s="1"/>
      <c r="AIN25" s="1"/>
      <c r="AIO25" s="1"/>
      <c r="AIP25" s="1"/>
      <c r="AIQ25" s="1"/>
      <c r="AIR25" s="1"/>
      <c r="AIS25" s="1"/>
      <c r="AIT25" s="1"/>
      <c r="AIU25" s="1"/>
      <c r="AIV25" s="1"/>
      <c r="AIW25" s="1"/>
      <c r="AIX25" s="1"/>
      <c r="AIY25" s="1"/>
      <c r="AIZ25" s="1"/>
      <c r="AJA25" s="1"/>
      <c r="AJB25" s="1"/>
      <c r="AJC25" s="1"/>
      <c r="AJD25" s="1"/>
      <c r="AJE25" s="1"/>
      <c r="AJF25" s="1"/>
      <c r="AJG25" s="1"/>
      <c r="AJH25" s="1"/>
      <c r="AJI25" s="1"/>
      <c r="AJJ25" s="1"/>
      <c r="AJK25" s="1"/>
      <c r="AJL25" s="1"/>
      <c r="AJM25" s="1"/>
      <c r="AJN25" s="1"/>
      <c r="AJO25" s="1"/>
      <c r="AJP25" s="1"/>
      <c r="AJQ25" s="1"/>
      <c r="AJR25" s="1"/>
      <c r="AJS25" s="1"/>
      <c r="AJT25" s="1"/>
      <c r="AJU25" s="1"/>
      <c r="AJV25" s="1"/>
      <c r="AJW25" s="1"/>
      <c r="AJX25" s="1"/>
      <c r="AJY25" s="1"/>
      <c r="AJZ25" s="1"/>
      <c r="AKA25" s="1"/>
      <c r="AKB25" s="1"/>
      <c r="AKC25" s="1"/>
      <c r="AKD25" s="1"/>
      <c r="AKE25" s="1"/>
      <c r="AKF25" s="1"/>
      <c r="AKG25" s="1"/>
      <c r="AKH25" s="1"/>
      <c r="AKI25" s="1"/>
      <c r="AKJ25" s="1"/>
      <c r="AKK25" s="1"/>
      <c r="AKL25" s="1"/>
      <c r="AKM25" s="1"/>
      <c r="AKN25" s="1"/>
      <c r="AKO25" s="1"/>
      <c r="AKP25" s="1"/>
      <c r="AKQ25" s="1"/>
      <c r="AKR25" s="1"/>
      <c r="AKS25" s="1"/>
      <c r="AKT25" s="1"/>
      <c r="AKU25" s="1"/>
      <c r="AKV25" s="1"/>
      <c r="AKW25" s="1"/>
      <c r="AKX25" s="1"/>
      <c r="AKY25" s="1"/>
      <c r="AKZ25" s="1"/>
      <c r="ALA25" s="1"/>
      <c r="ALB25" s="1"/>
      <c r="ALC25" s="1"/>
      <c r="ALD25" s="1"/>
      <c r="ALE25" s="1"/>
      <c r="ALF25" s="1"/>
      <c r="ALG25" s="1"/>
      <c r="ALH25" s="1"/>
      <c r="ALI25" s="1"/>
      <c r="ALJ25" s="1"/>
      <c r="ALK25" s="1"/>
      <c r="ALL25" s="1"/>
      <c r="ALM25" s="1"/>
      <c r="ALN25" s="1"/>
      <c r="ALO25" s="1"/>
      <c r="ALP25" s="1"/>
      <c r="ALQ25" s="1"/>
      <c r="ALR25" s="1"/>
      <c r="ALS25" s="1"/>
      <c r="ALT25" s="1"/>
      <c r="ALU25" s="1"/>
      <c r="ALV25" s="1"/>
      <c r="ALW25" s="1"/>
      <c r="ALX25" s="1"/>
      <c r="ALY25" s="1"/>
      <c r="ALZ25" s="1"/>
      <c r="AMA25" s="1"/>
      <c r="AMB25" s="1"/>
      <c r="AMC25" s="1"/>
      <c r="AMD25" s="1"/>
      <c r="AME25" s="1"/>
      <c r="AMF25" s="1"/>
      <c r="AMG25" s="1"/>
      <c r="AMH25" s="1"/>
      <c r="AMI25" s="1"/>
      <c r="AMJ25" s="1"/>
    </row>
    <row r="29" spans="1:1024" x14ac:dyDescent="0.35">
      <c r="B29" s="29" t="s">
        <v>15</v>
      </c>
    </row>
    <row r="31" spans="1:1024" x14ac:dyDescent="0.35"/>
    <row r="49" spans="1:1024" x14ac:dyDescent="0.35">
      <c r="A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  <c r="IY49" s="1"/>
      <c r="IZ49" s="1"/>
      <c r="JA49" s="1"/>
      <c r="JB49" s="1"/>
      <c r="JC49" s="1"/>
      <c r="JD49" s="1"/>
      <c r="JE49" s="1"/>
      <c r="JF49" s="1"/>
      <c r="JG49" s="1"/>
      <c r="JH49" s="1"/>
      <c r="JI49" s="1"/>
      <c r="JJ49" s="1"/>
      <c r="JK49" s="1"/>
      <c r="JL49" s="1"/>
      <c r="JM49" s="1"/>
      <c r="JN49" s="1"/>
      <c r="JO49" s="1"/>
      <c r="JP49" s="1"/>
      <c r="JQ49" s="1"/>
      <c r="JR49" s="1"/>
      <c r="JS49" s="1"/>
      <c r="JT49" s="1"/>
      <c r="JU49" s="1"/>
      <c r="JV49" s="1"/>
      <c r="JW49" s="1"/>
      <c r="JX49" s="1"/>
      <c r="JY49" s="1"/>
      <c r="JZ49" s="1"/>
      <c r="KA49" s="1"/>
      <c r="KB49" s="1"/>
      <c r="KC49" s="1"/>
      <c r="KD49" s="1"/>
      <c r="KE49" s="1"/>
      <c r="KF49" s="1"/>
      <c r="KG49" s="1"/>
      <c r="KH49" s="1"/>
      <c r="KI49" s="1"/>
      <c r="KJ49" s="1"/>
      <c r="KK49" s="1"/>
      <c r="KL49" s="1"/>
      <c r="KM49" s="1"/>
      <c r="KN49" s="1"/>
      <c r="KO49" s="1"/>
      <c r="KP49" s="1"/>
      <c r="KQ49" s="1"/>
      <c r="KR49" s="1"/>
      <c r="KS49" s="1"/>
      <c r="KT49" s="1"/>
      <c r="KU49" s="1"/>
      <c r="KV49" s="1"/>
      <c r="KW49" s="1"/>
      <c r="KX49" s="1"/>
      <c r="KY49" s="1"/>
      <c r="KZ49" s="1"/>
      <c r="LA49" s="1"/>
      <c r="LB49" s="1"/>
      <c r="LC49" s="1"/>
      <c r="LD49" s="1"/>
      <c r="LE49" s="1"/>
      <c r="LF49" s="1"/>
      <c r="LG49" s="1"/>
      <c r="LH49" s="1"/>
      <c r="LI49" s="1"/>
      <c r="LJ49" s="1"/>
      <c r="LK49" s="1"/>
      <c r="LL49" s="1"/>
      <c r="LM49" s="1"/>
      <c r="LN49" s="1"/>
      <c r="LO49" s="1"/>
      <c r="LP49" s="1"/>
      <c r="LQ49" s="1"/>
      <c r="LR49" s="1"/>
      <c r="LS49" s="1"/>
      <c r="LT49" s="1"/>
      <c r="LU49" s="1"/>
      <c r="LV49" s="1"/>
      <c r="LW49" s="1"/>
      <c r="LX49" s="1"/>
      <c r="LY49" s="1"/>
      <c r="LZ49" s="1"/>
      <c r="MA49" s="1"/>
      <c r="MB49" s="1"/>
      <c r="MC49" s="1"/>
      <c r="MD49" s="1"/>
      <c r="ME49" s="1"/>
      <c r="MF49" s="1"/>
      <c r="MG49" s="1"/>
      <c r="MH49" s="1"/>
      <c r="MI49" s="1"/>
      <c r="MJ49" s="1"/>
      <c r="MK49" s="1"/>
      <c r="ML49" s="1"/>
      <c r="MM49" s="1"/>
      <c r="MN49" s="1"/>
      <c r="MO49" s="1"/>
      <c r="MP49" s="1"/>
      <c r="MQ49" s="1"/>
      <c r="MR49" s="1"/>
      <c r="MS49" s="1"/>
      <c r="MT49" s="1"/>
      <c r="MU49" s="1"/>
      <c r="MV49" s="1"/>
      <c r="MW49" s="1"/>
      <c r="MX49" s="1"/>
      <c r="MY49" s="1"/>
      <c r="MZ49" s="1"/>
      <c r="NA49" s="1"/>
      <c r="NB49" s="1"/>
      <c r="NC49" s="1"/>
      <c r="ND49" s="1"/>
      <c r="NE49" s="1"/>
      <c r="NF49" s="1"/>
      <c r="NG49" s="1"/>
      <c r="NH49" s="1"/>
      <c r="NI49" s="1"/>
      <c r="NJ49" s="1"/>
      <c r="NK49" s="1"/>
      <c r="NL49" s="1"/>
      <c r="NM49" s="1"/>
      <c r="NN49" s="1"/>
      <c r="NO49" s="1"/>
      <c r="NP49" s="1"/>
      <c r="NQ49" s="1"/>
      <c r="NR49" s="1"/>
      <c r="NS49" s="1"/>
      <c r="NT49" s="1"/>
      <c r="NU49" s="1"/>
      <c r="NV49" s="1"/>
      <c r="NW49" s="1"/>
      <c r="NX49" s="1"/>
      <c r="NY49" s="1"/>
      <c r="NZ49" s="1"/>
      <c r="OA49" s="1"/>
      <c r="OB49" s="1"/>
      <c r="OC49" s="1"/>
      <c r="OD49" s="1"/>
      <c r="OE49" s="1"/>
      <c r="OF49" s="1"/>
      <c r="OG49" s="1"/>
      <c r="OH49" s="1"/>
      <c r="OI49" s="1"/>
      <c r="OJ49" s="1"/>
      <c r="OK49" s="1"/>
      <c r="OL49" s="1"/>
      <c r="OM49" s="1"/>
      <c r="ON49" s="1"/>
      <c r="OO49" s="1"/>
      <c r="OP49" s="1"/>
      <c r="OQ49" s="1"/>
      <c r="OR49" s="1"/>
      <c r="OS49" s="1"/>
      <c r="OT49" s="1"/>
      <c r="OU49" s="1"/>
      <c r="OV49" s="1"/>
      <c r="OW49" s="1"/>
      <c r="OX49" s="1"/>
      <c r="OY49" s="1"/>
      <c r="OZ49" s="1"/>
      <c r="PA49" s="1"/>
      <c r="PB49" s="1"/>
      <c r="PC49" s="1"/>
      <c r="PD49" s="1"/>
      <c r="PE49" s="1"/>
      <c r="PF49" s="1"/>
      <c r="PG49" s="1"/>
      <c r="PH49" s="1"/>
      <c r="PI49" s="1"/>
      <c r="PJ49" s="1"/>
      <c r="PK49" s="1"/>
      <c r="PL49" s="1"/>
      <c r="PM49" s="1"/>
      <c r="PN49" s="1"/>
      <c r="PO49" s="1"/>
      <c r="PP49" s="1"/>
      <c r="PQ49" s="1"/>
      <c r="PR49" s="1"/>
      <c r="PS49" s="1"/>
      <c r="PT49" s="1"/>
      <c r="PU49" s="1"/>
      <c r="PV49" s="1"/>
      <c r="PW49" s="1"/>
      <c r="PX49" s="1"/>
      <c r="PY49" s="1"/>
      <c r="PZ49" s="1"/>
      <c r="QA49" s="1"/>
      <c r="QB49" s="1"/>
      <c r="QC49" s="1"/>
      <c r="QD49" s="1"/>
      <c r="QE49" s="1"/>
      <c r="QF49" s="1"/>
      <c r="QG49" s="1"/>
      <c r="QH49" s="1"/>
      <c r="QI49" s="1"/>
      <c r="QJ49" s="1"/>
      <c r="QK49" s="1"/>
      <c r="QL49" s="1"/>
      <c r="QM49" s="1"/>
      <c r="QN49" s="1"/>
      <c r="QO49" s="1"/>
      <c r="QP49" s="1"/>
      <c r="QQ49" s="1"/>
      <c r="QR49" s="1"/>
      <c r="QS49" s="1"/>
      <c r="QT49" s="1"/>
      <c r="QU49" s="1"/>
      <c r="QV49" s="1"/>
      <c r="QW49" s="1"/>
      <c r="QX49" s="1"/>
      <c r="QY49" s="1"/>
      <c r="QZ49" s="1"/>
      <c r="RA49" s="1"/>
      <c r="RB49" s="1"/>
      <c r="RC49" s="1"/>
      <c r="RD49" s="1"/>
      <c r="RE49" s="1"/>
      <c r="RF49" s="1"/>
      <c r="RG49" s="1"/>
      <c r="RH49" s="1"/>
      <c r="RI49" s="1"/>
      <c r="RJ49" s="1"/>
      <c r="RK49" s="1"/>
      <c r="RL49" s="1"/>
      <c r="RM49" s="1"/>
      <c r="RN49" s="1"/>
      <c r="RO49" s="1"/>
      <c r="RP49" s="1"/>
      <c r="RQ49" s="1"/>
      <c r="RR49" s="1"/>
      <c r="RS49" s="1"/>
      <c r="RT49" s="1"/>
      <c r="RU49" s="1"/>
      <c r="RV49" s="1"/>
      <c r="RW49" s="1"/>
      <c r="RX49" s="1"/>
      <c r="RY49" s="1"/>
      <c r="RZ49" s="1"/>
      <c r="SA49" s="1"/>
      <c r="SB49" s="1"/>
      <c r="SC49" s="1"/>
      <c r="SD49" s="1"/>
      <c r="SE49" s="1"/>
      <c r="SF49" s="1"/>
      <c r="SG49" s="1"/>
      <c r="SH49" s="1"/>
      <c r="SI49" s="1"/>
      <c r="SJ49" s="1"/>
      <c r="SK49" s="1"/>
      <c r="SL49" s="1"/>
      <c r="SM49" s="1"/>
      <c r="SN49" s="1"/>
      <c r="SO49" s="1"/>
      <c r="SP49" s="1"/>
      <c r="SQ49" s="1"/>
      <c r="SR49" s="1"/>
      <c r="SS49" s="1"/>
      <c r="ST49" s="1"/>
      <c r="SU49" s="1"/>
      <c r="SV49" s="1"/>
      <c r="SW49" s="1"/>
      <c r="SX49" s="1"/>
      <c r="SY49" s="1"/>
      <c r="SZ49" s="1"/>
      <c r="TA49" s="1"/>
      <c r="TB49" s="1"/>
      <c r="TC49" s="1"/>
      <c r="TD49" s="1"/>
      <c r="TE49" s="1"/>
      <c r="TF49" s="1"/>
      <c r="TG49" s="1"/>
      <c r="TH49" s="1"/>
      <c r="TI49" s="1"/>
      <c r="TJ49" s="1"/>
      <c r="TK49" s="1"/>
      <c r="TL49" s="1"/>
      <c r="TM49" s="1"/>
      <c r="TN49" s="1"/>
      <c r="TO49" s="1"/>
      <c r="TP49" s="1"/>
      <c r="TQ49" s="1"/>
      <c r="TR49" s="1"/>
      <c r="TS49" s="1"/>
      <c r="TT49" s="1"/>
      <c r="TU49" s="1"/>
      <c r="TV49" s="1"/>
      <c r="TW49" s="1"/>
      <c r="TX49" s="1"/>
      <c r="TY49" s="1"/>
      <c r="TZ49" s="1"/>
      <c r="UA49" s="1"/>
      <c r="UB49" s="1"/>
      <c r="UC49" s="1"/>
      <c r="UD49" s="1"/>
      <c r="UE49" s="1"/>
      <c r="UF49" s="1"/>
      <c r="UG49" s="1"/>
      <c r="UH49" s="1"/>
      <c r="UI49" s="1"/>
      <c r="UJ49" s="1"/>
      <c r="UK49" s="1"/>
      <c r="UL49" s="1"/>
      <c r="UM49" s="1"/>
      <c r="UN49" s="1"/>
      <c r="UO49" s="1"/>
      <c r="UP49" s="1"/>
      <c r="UQ49" s="1"/>
      <c r="UR49" s="1"/>
      <c r="US49" s="1"/>
      <c r="UT49" s="1"/>
      <c r="UU49" s="1"/>
      <c r="UV49" s="1"/>
      <c r="UW49" s="1"/>
      <c r="UX49" s="1"/>
      <c r="UY49" s="1"/>
      <c r="UZ49" s="1"/>
      <c r="VA49" s="1"/>
      <c r="VB49" s="1"/>
      <c r="VC49" s="1"/>
      <c r="VD49" s="1"/>
      <c r="VE49" s="1"/>
      <c r="VF49" s="1"/>
      <c r="VG49" s="1"/>
      <c r="VH49" s="1"/>
      <c r="VI49" s="1"/>
      <c r="VJ49" s="1"/>
      <c r="VK49" s="1"/>
      <c r="VL49" s="1"/>
      <c r="VM49" s="1"/>
      <c r="VN49" s="1"/>
      <c r="VO49" s="1"/>
      <c r="VP49" s="1"/>
      <c r="VQ49" s="1"/>
      <c r="VR49" s="1"/>
      <c r="VS49" s="1"/>
      <c r="VT49" s="1"/>
      <c r="VU49" s="1"/>
      <c r="VV49" s="1"/>
      <c r="VW49" s="1"/>
      <c r="VX49" s="1"/>
      <c r="VY49" s="1"/>
      <c r="VZ49" s="1"/>
      <c r="WA49" s="1"/>
      <c r="WB49" s="1"/>
      <c r="WC49" s="1"/>
      <c r="WD49" s="1"/>
      <c r="WE49" s="1"/>
      <c r="WF49" s="1"/>
      <c r="WG49" s="1"/>
      <c r="WH49" s="1"/>
      <c r="WI49" s="1"/>
      <c r="WJ49" s="1"/>
      <c r="WK49" s="1"/>
      <c r="WL49" s="1"/>
      <c r="WM49" s="1"/>
      <c r="WN49" s="1"/>
      <c r="WO49" s="1"/>
      <c r="WP49" s="1"/>
      <c r="WQ49" s="1"/>
      <c r="WR49" s="1"/>
      <c r="WS49" s="1"/>
      <c r="WT49" s="1"/>
      <c r="WU49" s="1"/>
      <c r="WV49" s="1"/>
      <c r="WW49" s="1"/>
      <c r="WX49" s="1"/>
      <c r="WY49" s="1"/>
      <c r="WZ49" s="1"/>
      <c r="XA49" s="1"/>
      <c r="XB49" s="1"/>
      <c r="XC49" s="1"/>
      <c r="XD49" s="1"/>
      <c r="XE49" s="1"/>
      <c r="XF49" s="1"/>
      <c r="XG49" s="1"/>
      <c r="XH49" s="1"/>
      <c r="XI49" s="1"/>
      <c r="XJ49" s="1"/>
      <c r="XK49" s="1"/>
      <c r="XL49" s="1"/>
      <c r="XM49" s="1"/>
      <c r="XN49" s="1"/>
      <c r="XO49" s="1"/>
      <c r="XP49" s="1"/>
      <c r="XQ49" s="1"/>
      <c r="XR49" s="1"/>
      <c r="XS49" s="1"/>
      <c r="XT49" s="1"/>
      <c r="XU49" s="1"/>
      <c r="XV49" s="1"/>
      <c r="XW49" s="1"/>
      <c r="XX49" s="1"/>
      <c r="XY49" s="1"/>
      <c r="XZ49" s="1"/>
      <c r="YA49" s="1"/>
      <c r="YB49" s="1"/>
      <c r="YC49" s="1"/>
      <c r="YD49" s="1"/>
      <c r="YE49" s="1"/>
      <c r="YF49" s="1"/>
      <c r="YG49" s="1"/>
      <c r="YH49" s="1"/>
      <c r="YI49" s="1"/>
      <c r="YJ49" s="1"/>
      <c r="YK49" s="1"/>
      <c r="YL49" s="1"/>
      <c r="YM49" s="1"/>
      <c r="YN49" s="1"/>
      <c r="YO49" s="1"/>
      <c r="YP49" s="1"/>
      <c r="YQ49" s="1"/>
      <c r="YR49" s="1"/>
      <c r="YS49" s="1"/>
      <c r="YT49" s="1"/>
      <c r="YU49" s="1"/>
      <c r="YV49" s="1"/>
      <c r="YW49" s="1"/>
      <c r="YX49" s="1"/>
      <c r="YY49" s="1"/>
      <c r="YZ49" s="1"/>
      <c r="ZA49" s="1"/>
      <c r="ZB49" s="1"/>
      <c r="ZC49" s="1"/>
      <c r="ZD49" s="1"/>
      <c r="ZE49" s="1"/>
      <c r="ZF49" s="1"/>
      <c r="ZG49" s="1"/>
      <c r="ZH49" s="1"/>
      <c r="ZI49" s="1"/>
      <c r="ZJ49" s="1"/>
      <c r="ZK49" s="1"/>
      <c r="ZL49" s="1"/>
      <c r="ZM49" s="1"/>
      <c r="ZN49" s="1"/>
      <c r="ZO49" s="1"/>
      <c r="ZP49" s="1"/>
      <c r="ZQ49" s="1"/>
      <c r="ZR49" s="1"/>
      <c r="ZS49" s="1"/>
      <c r="ZT49" s="1"/>
      <c r="ZU49" s="1"/>
      <c r="ZV49" s="1"/>
      <c r="ZW49" s="1"/>
      <c r="ZX49" s="1"/>
      <c r="ZY49" s="1"/>
      <c r="ZZ49" s="1"/>
      <c r="AAA49" s="1"/>
      <c r="AAB49" s="1"/>
      <c r="AAC49" s="1"/>
      <c r="AAD49" s="1"/>
      <c r="AAE49" s="1"/>
      <c r="AAF49" s="1"/>
      <c r="AAG49" s="1"/>
      <c r="AAH49" s="1"/>
      <c r="AAI49" s="1"/>
      <c r="AAJ49" s="1"/>
      <c r="AAK49" s="1"/>
      <c r="AAL49" s="1"/>
      <c r="AAM49" s="1"/>
      <c r="AAN49" s="1"/>
      <c r="AAO49" s="1"/>
      <c r="AAP49" s="1"/>
      <c r="AAQ49" s="1"/>
      <c r="AAR49" s="1"/>
      <c r="AAS49" s="1"/>
      <c r="AAT49" s="1"/>
      <c r="AAU49" s="1"/>
      <c r="AAV49" s="1"/>
      <c r="AAW49" s="1"/>
      <c r="AAX49" s="1"/>
      <c r="AAY49" s="1"/>
      <c r="AAZ49" s="1"/>
      <c r="ABA49" s="1"/>
      <c r="ABB49" s="1"/>
      <c r="ABC49" s="1"/>
      <c r="ABD49" s="1"/>
      <c r="ABE49" s="1"/>
      <c r="ABF49" s="1"/>
      <c r="ABG49" s="1"/>
      <c r="ABH49" s="1"/>
      <c r="ABI49" s="1"/>
      <c r="ABJ49" s="1"/>
      <c r="ABK49" s="1"/>
      <c r="ABL49" s="1"/>
      <c r="ABM49" s="1"/>
      <c r="ABN49" s="1"/>
      <c r="ABO49" s="1"/>
      <c r="ABP49" s="1"/>
      <c r="ABQ49" s="1"/>
      <c r="ABR49" s="1"/>
      <c r="ABS49" s="1"/>
      <c r="ABT49" s="1"/>
      <c r="ABU49" s="1"/>
      <c r="ABV49" s="1"/>
      <c r="ABW49" s="1"/>
      <c r="ABX49" s="1"/>
      <c r="ABY49" s="1"/>
      <c r="ABZ49" s="1"/>
      <c r="ACA49" s="1"/>
      <c r="ACB49" s="1"/>
      <c r="ACC49" s="1"/>
      <c r="ACD49" s="1"/>
      <c r="ACE49" s="1"/>
      <c r="ACF49" s="1"/>
      <c r="ACG49" s="1"/>
      <c r="ACH49" s="1"/>
      <c r="ACI49" s="1"/>
      <c r="ACJ49" s="1"/>
      <c r="ACK49" s="1"/>
      <c r="ACL49" s="1"/>
      <c r="ACM49" s="1"/>
      <c r="ACN49" s="1"/>
      <c r="ACO49" s="1"/>
      <c r="ACP49" s="1"/>
      <c r="ACQ49" s="1"/>
      <c r="ACR49" s="1"/>
      <c r="ACS49" s="1"/>
      <c r="ACT49" s="1"/>
      <c r="ACU49" s="1"/>
      <c r="ACV49" s="1"/>
      <c r="ACW49" s="1"/>
      <c r="ACX49" s="1"/>
      <c r="ACY49" s="1"/>
      <c r="ACZ49" s="1"/>
      <c r="ADA49" s="1"/>
      <c r="ADB49" s="1"/>
      <c r="ADC49" s="1"/>
      <c r="ADD49" s="1"/>
      <c r="ADE49" s="1"/>
      <c r="ADF49" s="1"/>
      <c r="ADG49" s="1"/>
      <c r="ADH49" s="1"/>
      <c r="ADI49" s="1"/>
      <c r="ADJ49" s="1"/>
      <c r="ADK49" s="1"/>
      <c r="ADL49" s="1"/>
      <c r="ADM49" s="1"/>
      <c r="ADN49" s="1"/>
      <c r="ADO49" s="1"/>
      <c r="ADP49" s="1"/>
      <c r="ADQ49" s="1"/>
      <c r="ADR49" s="1"/>
      <c r="ADS49" s="1"/>
      <c r="ADT49" s="1"/>
      <c r="ADU49" s="1"/>
      <c r="ADV49" s="1"/>
      <c r="ADW49" s="1"/>
      <c r="ADX49" s="1"/>
      <c r="ADY49" s="1"/>
      <c r="ADZ49" s="1"/>
      <c r="AEA49" s="1"/>
      <c r="AEB49" s="1"/>
      <c r="AEC49" s="1"/>
      <c r="AED49" s="1"/>
      <c r="AEE49" s="1"/>
      <c r="AEF49" s="1"/>
      <c r="AEG49" s="1"/>
      <c r="AEH49" s="1"/>
      <c r="AEI49" s="1"/>
      <c r="AEJ49" s="1"/>
      <c r="AEK49" s="1"/>
      <c r="AEL49" s="1"/>
      <c r="AEM49" s="1"/>
      <c r="AEN49" s="1"/>
      <c r="AEO49" s="1"/>
      <c r="AEP49" s="1"/>
      <c r="AEQ49" s="1"/>
      <c r="AER49" s="1"/>
      <c r="AES49" s="1"/>
      <c r="AET49" s="1"/>
      <c r="AEU49" s="1"/>
      <c r="AEV49" s="1"/>
      <c r="AEW49" s="1"/>
      <c r="AEX49" s="1"/>
      <c r="AEY49" s="1"/>
      <c r="AEZ49" s="1"/>
      <c r="AFA49" s="1"/>
      <c r="AFB49" s="1"/>
      <c r="AFC49" s="1"/>
      <c r="AFD49" s="1"/>
      <c r="AFE49" s="1"/>
      <c r="AFF49" s="1"/>
      <c r="AFG49" s="1"/>
      <c r="AFH49" s="1"/>
      <c r="AFI49" s="1"/>
      <c r="AFJ49" s="1"/>
      <c r="AFK49" s="1"/>
      <c r="AFL49" s="1"/>
      <c r="AFM49" s="1"/>
      <c r="AFN49" s="1"/>
      <c r="AFO49" s="1"/>
      <c r="AFP49" s="1"/>
      <c r="AFQ49" s="1"/>
      <c r="AFR49" s="1"/>
      <c r="AFS49" s="1"/>
      <c r="AFT49" s="1"/>
      <c r="AFU49" s="1"/>
      <c r="AFV49" s="1"/>
      <c r="AFW49" s="1"/>
      <c r="AFX49" s="1"/>
      <c r="AFY49" s="1"/>
      <c r="AFZ49" s="1"/>
      <c r="AGA49" s="1"/>
      <c r="AGB49" s="1"/>
      <c r="AGC49" s="1"/>
      <c r="AGD49" s="1"/>
      <c r="AGE49" s="1"/>
      <c r="AGF49" s="1"/>
      <c r="AGG49" s="1"/>
      <c r="AGH49" s="1"/>
      <c r="AGI49" s="1"/>
      <c r="AGJ49" s="1"/>
      <c r="AGK49" s="1"/>
      <c r="AGL49" s="1"/>
      <c r="AGM49" s="1"/>
      <c r="AGN49" s="1"/>
      <c r="AGO49" s="1"/>
      <c r="AGP49" s="1"/>
      <c r="AGQ49" s="1"/>
      <c r="AGR49" s="1"/>
      <c r="AGS49" s="1"/>
      <c r="AGT49" s="1"/>
      <c r="AGU49" s="1"/>
      <c r="AGV49" s="1"/>
      <c r="AGW49" s="1"/>
      <c r="AGX49" s="1"/>
      <c r="AGY49" s="1"/>
      <c r="AGZ49" s="1"/>
      <c r="AHA49" s="1"/>
      <c r="AHB49" s="1"/>
      <c r="AHC49" s="1"/>
      <c r="AHD49" s="1"/>
      <c r="AHE49" s="1"/>
      <c r="AHF49" s="1"/>
      <c r="AHG49" s="1"/>
      <c r="AHH49" s="1"/>
      <c r="AHI49" s="1"/>
      <c r="AHJ49" s="1"/>
      <c r="AHK49" s="1"/>
      <c r="AHL49" s="1"/>
      <c r="AHM49" s="1"/>
      <c r="AHN49" s="1"/>
      <c r="AHO49" s="1"/>
      <c r="AHP49" s="1"/>
      <c r="AHQ49" s="1"/>
      <c r="AHR49" s="1"/>
      <c r="AHS49" s="1"/>
      <c r="AHT49" s="1"/>
      <c r="AHU49" s="1"/>
      <c r="AHV49" s="1"/>
      <c r="AHW49" s="1"/>
      <c r="AHX49" s="1"/>
      <c r="AHY49" s="1"/>
      <c r="AHZ49" s="1"/>
      <c r="AIA49" s="1"/>
      <c r="AIB49" s="1"/>
      <c r="AIC49" s="1"/>
      <c r="AID49" s="1"/>
      <c r="AIE49" s="1"/>
      <c r="AIF49" s="1"/>
      <c r="AIG49" s="1"/>
      <c r="AIH49" s="1"/>
      <c r="AII49" s="1"/>
      <c r="AIJ49" s="1"/>
      <c r="AIK49" s="1"/>
      <c r="AIL49" s="1"/>
      <c r="AIM49" s="1"/>
      <c r="AIN49" s="1"/>
      <c r="AIO49" s="1"/>
      <c r="AIP49" s="1"/>
      <c r="AIQ49" s="1"/>
      <c r="AIR49" s="1"/>
      <c r="AIS49" s="1"/>
      <c r="AIT49" s="1"/>
      <c r="AIU49" s="1"/>
      <c r="AIV49" s="1"/>
      <c r="AIW49" s="1"/>
      <c r="AIX49" s="1"/>
      <c r="AIY49" s="1"/>
      <c r="AIZ49" s="1"/>
      <c r="AJA49" s="1"/>
      <c r="AJB49" s="1"/>
      <c r="AJC49" s="1"/>
      <c r="AJD49" s="1"/>
      <c r="AJE49" s="1"/>
      <c r="AJF49" s="1"/>
      <c r="AJG49" s="1"/>
      <c r="AJH49" s="1"/>
      <c r="AJI49" s="1"/>
      <c r="AJJ49" s="1"/>
      <c r="AJK49" s="1"/>
      <c r="AJL49" s="1"/>
      <c r="AJM49" s="1"/>
      <c r="AJN49" s="1"/>
      <c r="AJO49" s="1"/>
      <c r="AJP49" s="1"/>
      <c r="AJQ49" s="1"/>
      <c r="AJR49" s="1"/>
      <c r="AJS49" s="1"/>
      <c r="AJT49" s="1"/>
      <c r="AJU49" s="1"/>
      <c r="AJV49" s="1"/>
      <c r="AJW49" s="1"/>
      <c r="AJX49" s="1"/>
      <c r="AJY49" s="1"/>
      <c r="AJZ49" s="1"/>
      <c r="AKA49" s="1"/>
      <c r="AKB49" s="1"/>
      <c r="AKC49" s="1"/>
      <c r="AKD49" s="1"/>
      <c r="AKE49" s="1"/>
      <c r="AKF49" s="1"/>
      <c r="AKG49" s="1"/>
      <c r="AKH49" s="1"/>
      <c r="AKI49" s="1"/>
      <c r="AKJ49" s="1"/>
      <c r="AKK49" s="1"/>
      <c r="AKL49" s="1"/>
      <c r="AKM49" s="1"/>
      <c r="AKN49" s="1"/>
      <c r="AKO49" s="1"/>
      <c r="AKP49" s="1"/>
      <c r="AKQ49" s="1"/>
      <c r="AKR49" s="1"/>
      <c r="AKS49" s="1"/>
      <c r="AKT49" s="1"/>
      <c r="AKU49" s="1"/>
      <c r="AKV49" s="1"/>
      <c r="AKW49" s="1"/>
      <c r="AKX49" s="1"/>
      <c r="AKY49" s="1"/>
      <c r="AKZ49" s="1"/>
      <c r="ALA49" s="1"/>
      <c r="ALB49" s="1"/>
      <c r="ALC49" s="1"/>
      <c r="ALD49" s="1"/>
      <c r="ALE49" s="1"/>
      <c r="ALF49" s="1"/>
      <c r="ALG49" s="1"/>
      <c r="ALH49" s="1"/>
      <c r="ALI49" s="1"/>
      <c r="ALJ49" s="1"/>
      <c r="ALK49" s="1"/>
      <c r="ALL49" s="1"/>
      <c r="ALM49" s="1"/>
      <c r="ALN49" s="1"/>
      <c r="ALO49" s="1"/>
      <c r="ALP49" s="1"/>
      <c r="ALQ49" s="1"/>
      <c r="ALR49" s="1"/>
      <c r="ALS49" s="1"/>
      <c r="ALT49" s="1"/>
      <c r="ALU49" s="1"/>
      <c r="ALV49" s="1"/>
      <c r="ALW49" s="1"/>
      <c r="ALX49" s="1"/>
      <c r="ALY49" s="1"/>
      <c r="ALZ49" s="1"/>
      <c r="AMA49" s="1"/>
      <c r="AMB49" s="1"/>
      <c r="AMC49" s="1"/>
      <c r="AMD49" s="1"/>
      <c r="AME49" s="1"/>
      <c r="AMF49" s="1"/>
      <c r="AMG49" s="1"/>
      <c r="AMH49" s="1"/>
      <c r="AMI49" s="1"/>
      <c r="AMJ49" s="1"/>
    </row>
    <row r="50" spans="1:1024" x14ac:dyDescent="0.3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  <c r="IY50" s="1"/>
      <c r="IZ50" s="1"/>
      <c r="JA50" s="1"/>
      <c r="JB50" s="1"/>
      <c r="JC50" s="1"/>
      <c r="JD50" s="1"/>
      <c r="JE50" s="1"/>
      <c r="JF50" s="1"/>
      <c r="JG50" s="1"/>
      <c r="JH50" s="1"/>
      <c r="JI50" s="1"/>
      <c r="JJ50" s="1"/>
      <c r="JK50" s="1"/>
      <c r="JL50" s="1"/>
      <c r="JM50" s="1"/>
      <c r="JN50" s="1"/>
      <c r="JO50" s="1"/>
      <c r="JP50" s="1"/>
      <c r="JQ50" s="1"/>
      <c r="JR50" s="1"/>
      <c r="JS50" s="1"/>
      <c r="JT50" s="1"/>
      <c r="JU50" s="1"/>
      <c r="JV50" s="1"/>
      <c r="JW50" s="1"/>
      <c r="JX50" s="1"/>
      <c r="JY50" s="1"/>
      <c r="JZ50" s="1"/>
      <c r="KA50" s="1"/>
      <c r="KB50" s="1"/>
      <c r="KC50" s="1"/>
      <c r="KD50" s="1"/>
      <c r="KE50" s="1"/>
      <c r="KF50" s="1"/>
      <c r="KG50" s="1"/>
      <c r="KH50" s="1"/>
      <c r="KI50" s="1"/>
      <c r="KJ50" s="1"/>
      <c r="KK50" s="1"/>
      <c r="KL50" s="1"/>
      <c r="KM50" s="1"/>
      <c r="KN50" s="1"/>
      <c r="KO50" s="1"/>
      <c r="KP50" s="1"/>
      <c r="KQ50" s="1"/>
      <c r="KR50" s="1"/>
      <c r="KS50" s="1"/>
      <c r="KT50" s="1"/>
      <c r="KU50" s="1"/>
      <c r="KV50" s="1"/>
      <c r="KW50" s="1"/>
      <c r="KX50" s="1"/>
      <c r="KY50" s="1"/>
      <c r="KZ50" s="1"/>
      <c r="LA50" s="1"/>
      <c r="LB50" s="1"/>
      <c r="LC50" s="1"/>
      <c r="LD50" s="1"/>
      <c r="LE50" s="1"/>
      <c r="LF50" s="1"/>
      <c r="LG50" s="1"/>
      <c r="LH50" s="1"/>
      <c r="LI50" s="1"/>
      <c r="LJ50" s="1"/>
      <c r="LK50" s="1"/>
      <c r="LL50" s="1"/>
      <c r="LM50" s="1"/>
      <c r="LN50" s="1"/>
      <c r="LO50" s="1"/>
      <c r="LP50" s="1"/>
      <c r="LQ50" s="1"/>
      <c r="LR50" s="1"/>
      <c r="LS50" s="1"/>
      <c r="LT50" s="1"/>
      <c r="LU50" s="1"/>
      <c r="LV50" s="1"/>
      <c r="LW50" s="1"/>
      <c r="LX50" s="1"/>
      <c r="LY50" s="1"/>
      <c r="LZ50" s="1"/>
      <c r="MA50" s="1"/>
      <c r="MB50" s="1"/>
      <c r="MC50" s="1"/>
      <c r="MD50" s="1"/>
      <c r="ME50" s="1"/>
      <c r="MF50" s="1"/>
      <c r="MG50" s="1"/>
      <c r="MH50" s="1"/>
      <c r="MI50" s="1"/>
      <c r="MJ50" s="1"/>
      <c r="MK50" s="1"/>
      <c r="ML50" s="1"/>
      <c r="MM50" s="1"/>
      <c r="MN50" s="1"/>
      <c r="MO50" s="1"/>
      <c r="MP50" s="1"/>
      <c r="MQ50" s="1"/>
      <c r="MR50" s="1"/>
      <c r="MS50" s="1"/>
      <c r="MT50" s="1"/>
      <c r="MU50" s="1"/>
      <c r="MV50" s="1"/>
      <c r="MW50" s="1"/>
      <c r="MX50" s="1"/>
      <c r="MY50" s="1"/>
      <c r="MZ50" s="1"/>
      <c r="NA50" s="1"/>
      <c r="NB50" s="1"/>
      <c r="NC50" s="1"/>
      <c r="ND50" s="1"/>
      <c r="NE50" s="1"/>
      <c r="NF50" s="1"/>
      <c r="NG50" s="1"/>
      <c r="NH50" s="1"/>
      <c r="NI50" s="1"/>
      <c r="NJ50" s="1"/>
      <c r="NK50" s="1"/>
      <c r="NL50" s="1"/>
      <c r="NM50" s="1"/>
      <c r="NN50" s="1"/>
      <c r="NO50" s="1"/>
      <c r="NP50" s="1"/>
      <c r="NQ50" s="1"/>
      <c r="NR50" s="1"/>
      <c r="NS50" s="1"/>
      <c r="NT50" s="1"/>
      <c r="NU50" s="1"/>
      <c r="NV50" s="1"/>
      <c r="NW50" s="1"/>
      <c r="NX50" s="1"/>
      <c r="NY50" s="1"/>
      <c r="NZ50" s="1"/>
      <c r="OA50" s="1"/>
      <c r="OB50" s="1"/>
      <c r="OC50" s="1"/>
      <c r="OD50" s="1"/>
      <c r="OE50" s="1"/>
      <c r="OF50" s="1"/>
      <c r="OG50" s="1"/>
      <c r="OH50" s="1"/>
      <c r="OI50" s="1"/>
      <c r="OJ50" s="1"/>
      <c r="OK50" s="1"/>
      <c r="OL50" s="1"/>
      <c r="OM50" s="1"/>
      <c r="ON50" s="1"/>
      <c r="OO50" s="1"/>
      <c r="OP50" s="1"/>
      <c r="OQ50" s="1"/>
      <c r="OR50" s="1"/>
      <c r="OS50" s="1"/>
      <c r="OT50" s="1"/>
      <c r="OU50" s="1"/>
      <c r="OV50" s="1"/>
      <c r="OW50" s="1"/>
      <c r="OX50" s="1"/>
      <c r="OY50" s="1"/>
      <c r="OZ50" s="1"/>
      <c r="PA50" s="1"/>
      <c r="PB50" s="1"/>
      <c r="PC50" s="1"/>
      <c r="PD50" s="1"/>
      <c r="PE50" s="1"/>
      <c r="PF50" s="1"/>
      <c r="PG50" s="1"/>
      <c r="PH50" s="1"/>
      <c r="PI50" s="1"/>
      <c r="PJ50" s="1"/>
      <c r="PK50" s="1"/>
      <c r="PL50" s="1"/>
      <c r="PM50" s="1"/>
      <c r="PN50" s="1"/>
      <c r="PO50" s="1"/>
      <c r="PP50" s="1"/>
      <c r="PQ50" s="1"/>
      <c r="PR50" s="1"/>
      <c r="PS50" s="1"/>
      <c r="PT50" s="1"/>
      <c r="PU50" s="1"/>
      <c r="PV50" s="1"/>
      <c r="PW50" s="1"/>
      <c r="PX50" s="1"/>
      <c r="PY50" s="1"/>
      <c r="PZ50" s="1"/>
      <c r="QA50" s="1"/>
      <c r="QB50" s="1"/>
      <c r="QC50" s="1"/>
      <c r="QD50" s="1"/>
      <c r="QE50" s="1"/>
      <c r="QF50" s="1"/>
      <c r="QG50" s="1"/>
      <c r="QH50" s="1"/>
      <c r="QI50" s="1"/>
      <c r="QJ50" s="1"/>
      <c r="QK50" s="1"/>
      <c r="QL50" s="1"/>
      <c r="QM50" s="1"/>
      <c r="QN50" s="1"/>
      <c r="QO50" s="1"/>
      <c r="QP50" s="1"/>
      <c r="QQ50" s="1"/>
      <c r="QR50" s="1"/>
      <c r="QS50" s="1"/>
      <c r="QT50" s="1"/>
      <c r="QU50" s="1"/>
      <c r="QV50" s="1"/>
      <c r="QW50" s="1"/>
      <c r="QX50" s="1"/>
      <c r="QY50" s="1"/>
      <c r="QZ50" s="1"/>
      <c r="RA50" s="1"/>
      <c r="RB50" s="1"/>
      <c r="RC50" s="1"/>
      <c r="RD50" s="1"/>
      <c r="RE50" s="1"/>
      <c r="RF50" s="1"/>
      <c r="RG50" s="1"/>
      <c r="RH50" s="1"/>
      <c r="RI50" s="1"/>
      <c r="RJ50" s="1"/>
      <c r="RK50" s="1"/>
      <c r="RL50" s="1"/>
      <c r="RM50" s="1"/>
      <c r="RN50" s="1"/>
      <c r="RO50" s="1"/>
      <c r="RP50" s="1"/>
      <c r="RQ50" s="1"/>
      <c r="RR50" s="1"/>
      <c r="RS50" s="1"/>
      <c r="RT50" s="1"/>
      <c r="RU50" s="1"/>
      <c r="RV50" s="1"/>
      <c r="RW50" s="1"/>
      <c r="RX50" s="1"/>
      <c r="RY50" s="1"/>
      <c r="RZ50" s="1"/>
      <c r="SA50" s="1"/>
      <c r="SB50" s="1"/>
      <c r="SC50" s="1"/>
      <c r="SD50" s="1"/>
      <c r="SE50" s="1"/>
      <c r="SF50" s="1"/>
      <c r="SG50" s="1"/>
      <c r="SH50" s="1"/>
      <c r="SI50" s="1"/>
      <c r="SJ50" s="1"/>
      <c r="SK50" s="1"/>
      <c r="SL50" s="1"/>
      <c r="SM50" s="1"/>
      <c r="SN50" s="1"/>
      <c r="SO50" s="1"/>
      <c r="SP50" s="1"/>
      <c r="SQ50" s="1"/>
      <c r="SR50" s="1"/>
      <c r="SS50" s="1"/>
      <c r="ST50" s="1"/>
      <c r="SU50" s="1"/>
      <c r="SV50" s="1"/>
      <c r="SW50" s="1"/>
      <c r="SX50" s="1"/>
      <c r="SY50" s="1"/>
      <c r="SZ50" s="1"/>
      <c r="TA50" s="1"/>
      <c r="TB50" s="1"/>
      <c r="TC50" s="1"/>
      <c r="TD50" s="1"/>
      <c r="TE50" s="1"/>
      <c r="TF50" s="1"/>
      <c r="TG50" s="1"/>
      <c r="TH50" s="1"/>
      <c r="TI50" s="1"/>
      <c r="TJ50" s="1"/>
      <c r="TK50" s="1"/>
      <c r="TL50" s="1"/>
      <c r="TM50" s="1"/>
      <c r="TN50" s="1"/>
      <c r="TO50" s="1"/>
      <c r="TP50" s="1"/>
      <c r="TQ50" s="1"/>
      <c r="TR50" s="1"/>
      <c r="TS50" s="1"/>
      <c r="TT50" s="1"/>
      <c r="TU50" s="1"/>
      <c r="TV50" s="1"/>
      <c r="TW50" s="1"/>
      <c r="TX50" s="1"/>
      <c r="TY50" s="1"/>
      <c r="TZ50" s="1"/>
      <c r="UA50" s="1"/>
      <c r="UB50" s="1"/>
      <c r="UC50" s="1"/>
      <c r="UD50" s="1"/>
      <c r="UE50" s="1"/>
      <c r="UF50" s="1"/>
      <c r="UG50" s="1"/>
      <c r="UH50" s="1"/>
      <c r="UI50" s="1"/>
      <c r="UJ50" s="1"/>
      <c r="UK50" s="1"/>
      <c r="UL50" s="1"/>
      <c r="UM50" s="1"/>
      <c r="UN50" s="1"/>
      <c r="UO50" s="1"/>
      <c r="UP50" s="1"/>
      <c r="UQ50" s="1"/>
      <c r="UR50" s="1"/>
      <c r="US50" s="1"/>
      <c r="UT50" s="1"/>
      <c r="UU50" s="1"/>
      <c r="UV50" s="1"/>
      <c r="UW50" s="1"/>
      <c r="UX50" s="1"/>
      <c r="UY50" s="1"/>
      <c r="UZ50" s="1"/>
      <c r="VA50" s="1"/>
      <c r="VB50" s="1"/>
      <c r="VC50" s="1"/>
      <c r="VD50" s="1"/>
      <c r="VE50" s="1"/>
      <c r="VF50" s="1"/>
      <c r="VG50" s="1"/>
      <c r="VH50" s="1"/>
      <c r="VI50" s="1"/>
      <c r="VJ50" s="1"/>
      <c r="VK50" s="1"/>
      <c r="VL50" s="1"/>
      <c r="VM50" s="1"/>
      <c r="VN50" s="1"/>
      <c r="VO50" s="1"/>
      <c r="VP50" s="1"/>
      <c r="VQ50" s="1"/>
      <c r="VR50" s="1"/>
      <c r="VS50" s="1"/>
      <c r="VT50" s="1"/>
      <c r="VU50" s="1"/>
      <c r="VV50" s="1"/>
      <c r="VW50" s="1"/>
      <c r="VX50" s="1"/>
      <c r="VY50" s="1"/>
      <c r="VZ50" s="1"/>
      <c r="WA50" s="1"/>
      <c r="WB50" s="1"/>
      <c r="WC50" s="1"/>
      <c r="WD50" s="1"/>
      <c r="WE50" s="1"/>
      <c r="WF50" s="1"/>
      <c r="WG50" s="1"/>
      <c r="WH50" s="1"/>
      <c r="WI50" s="1"/>
      <c r="WJ50" s="1"/>
      <c r="WK50" s="1"/>
      <c r="WL50" s="1"/>
      <c r="WM50" s="1"/>
      <c r="WN50" s="1"/>
      <c r="WO50" s="1"/>
      <c r="WP50" s="1"/>
      <c r="WQ50" s="1"/>
      <c r="WR50" s="1"/>
      <c r="WS50" s="1"/>
      <c r="WT50" s="1"/>
      <c r="WU50" s="1"/>
      <c r="WV50" s="1"/>
      <c r="WW50" s="1"/>
      <c r="WX50" s="1"/>
      <c r="WY50" s="1"/>
      <c r="WZ50" s="1"/>
      <c r="XA50" s="1"/>
      <c r="XB50" s="1"/>
      <c r="XC50" s="1"/>
      <c r="XD50" s="1"/>
      <c r="XE50" s="1"/>
      <c r="XF50" s="1"/>
      <c r="XG50" s="1"/>
      <c r="XH50" s="1"/>
      <c r="XI50" s="1"/>
      <c r="XJ50" s="1"/>
      <c r="XK50" s="1"/>
      <c r="XL50" s="1"/>
      <c r="XM50" s="1"/>
      <c r="XN50" s="1"/>
      <c r="XO50" s="1"/>
      <c r="XP50" s="1"/>
      <c r="XQ50" s="1"/>
      <c r="XR50" s="1"/>
      <c r="XS50" s="1"/>
      <c r="XT50" s="1"/>
      <c r="XU50" s="1"/>
      <c r="XV50" s="1"/>
      <c r="XW50" s="1"/>
      <c r="XX50" s="1"/>
      <c r="XY50" s="1"/>
      <c r="XZ50" s="1"/>
      <c r="YA50" s="1"/>
      <c r="YB50" s="1"/>
      <c r="YC50" s="1"/>
      <c r="YD50" s="1"/>
      <c r="YE50" s="1"/>
      <c r="YF50" s="1"/>
      <c r="YG50" s="1"/>
      <c r="YH50" s="1"/>
      <c r="YI50" s="1"/>
      <c r="YJ50" s="1"/>
      <c r="YK50" s="1"/>
      <c r="YL50" s="1"/>
      <c r="YM50" s="1"/>
      <c r="YN50" s="1"/>
      <c r="YO50" s="1"/>
      <c r="YP50" s="1"/>
      <c r="YQ50" s="1"/>
      <c r="YR50" s="1"/>
      <c r="YS50" s="1"/>
      <c r="YT50" s="1"/>
      <c r="YU50" s="1"/>
      <c r="YV50" s="1"/>
      <c r="YW50" s="1"/>
      <c r="YX50" s="1"/>
      <c r="YY50" s="1"/>
      <c r="YZ50" s="1"/>
      <c r="ZA50" s="1"/>
      <c r="ZB50" s="1"/>
      <c r="ZC50" s="1"/>
      <c r="ZD50" s="1"/>
      <c r="ZE50" s="1"/>
      <c r="ZF50" s="1"/>
      <c r="ZG50" s="1"/>
      <c r="ZH50" s="1"/>
      <c r="ZI50" s="1"/>
      <c r="ZJ50" s="1"/>
      <c r="ZK50" s="1"/>
      <c r="ZL50" s="1"/>
      <c r="ZM50" s="1"/>
      <c r="ZN50" s="1"/>
      <c r="ZO50" s="1"/>
      <c r="ZP50" s="1"/>
      <c r="ZQ50" s="1"/>
      <c r="ZR50" s="1"/>
      <c r="ZS50" s="1"/>
      <c r="ZT50" s="1"/>
      <c r="ZU50" s="1"/>
      <c r="ZV50" s="1"/>
      <c r="ZW50" s="1"/>
      <c r="ZX50" s="1"/>
      <c r="ZY50" s="1"/>
      <c r="ZZ50" s="1"/>
      <c r="AAA50" s="1"/>
      <c r="AAB50" s="1"/>
      <c r="AAC50" s="1"/>
      <c r="AAD50" s="1"/>
      <c r="AAE50" s="1"/>
      <c r="AAF50" s="1"/>
      <c r="AAG50" s="1"/>
      <c r="AAH50" s="1"/>
      <c r="AAI50" s="1"/>
      <c r="AAJ50" s="1"/>
      <c r="AAK50" s="1"/>
      <c r="AAL50" s="1"/>
      <c r="AAM50" s="1"/>
      <c r="AAN50" s="1"/>
      <c r="AAO50" s="1"/>
      <c r="AAP50" s="1"/>
      <c r="AAQ50" s="1"/>
      <c r="AAR50" s="1"/>
      <c r="AAS50" s="1"/>
      <c r="AAT50" s="1"/>
      <c r="AAU50" s="1"/>
      <c r="AAV50" s="1"/>
      <c r="AAW50" s="1"/>
      <c r="AAX50" s="1"/>
      <c r="AAY50" s="1"/>
      <c r="AAZ50" s="1"/>
      <c r="ABA50" s="1"/>
      <c r="ABB50" s="1"/>
      <c r="ABC50" s="1"/>
      <c r="ABD50" s="1"/>
      <c r="ABE50" s="1"/>
      <c r="ABF50" s="1"/>
      <c r="ABG50" s="1"/>
      <c r="ABH50" s="1"/>
      <c r="ABI50" s="1"/>
      <c r="ABJ50" s="1"/>
      <c r="ABK50" s="1"/>
      <c r="ABL50" s="1"/>
      <c r="ABM50" s="1"/>
      <c r="ABN50" s="1"/>
      <c r="ABO50" s="1"/>
      <c r="ABP50" s="1"/>
      <c r="ABQ50" s="1"/>
      <c r="ABR50" s="1"/>
      <c r="ABS50" s="1"/>
      <c r="ABT50" s="1"/>
      <c r="ABU50" s="1"/>
      <c r="ABV50" s="1"/>
      <c r="ABW50" s="1"/>
      <c r="ABX50" s="1"/>
      <c r="ABY50" s="1"/>
      <c r="ABZ50" s="1"/>
      <c r="ACA50" s="1"/>
      <c r="ACB50" s="1"/>
      <c r="ACC50" s="1"/>
      <c r="ACD50" s="1"/>
      <c r="ACE50" s="1"/>
      <c r="ACF50" s="1"/>
      <c r="ACG50" s="1"/>
      <c r="ACH50" s="1"/>
      <c r="ACI50" s="1"/>
      <c r="ACJ50" s="1"/>
      <c r="ACK50" s="1"/>
      <c r="ACL50" s="1"/>
      <c r="ACM50" s="1"/>
      <c r="ACN50" s="1"/>
      <c r="ACO50" s="1"/>
      <c r="ACP50" s="1"/>
      <c r="ACQ50" s="1"/>
      <c r="ACR50" s="1"/>
      <c r="ACS50" s="1"/>
      <c r="ACT50" s="1"/>
      <c r="ACU50" s="1"/>
      <c r="ACV50" s="1"/>
      <c r="ACW50" s="1"/>
      <c r="ACX50" s="1"/>
      <c r="ACY50" s="1"/>
      <c r="ACZ50" s="1"/>
      <c r="ADA50" s="1"/>
      <c r="ADB50" s="1"/>
      <c r="ADC50" s="1"/>
      <c r="ADD50" s="1"/>
      <c r="ADE50" s="1"/>
      <c r="ADF50" s="1"/>
      <c r="ADG50" s="1"/>
      <c r="ADH50" s="1"/>
      <c r="ADI50" s="1"/>
      <c r="ADJ50" s="1"/>
      <c r="ADK50" s="1"/>
      <c r="ADL50" s="1"/>
      <c r="ADM50" s="1"/>
      <c r="ADN50" s="1"/>
      <c r="ADO50" s="1"/>
      <c r="ADP50" s="1"/>
      <c r="ADQ50" s="1"/>
      <c r="ADR50" s="1"/>
      <c r="ADS50" s="1"/>
      <c r="ADT50" s="1"/>
      <c r="ADU50" s="1"/>
      <c r="ADV50" s="1"/>
      <c r="ADW50" s="1"/>
      <c r="ADX50" s="1"/>
      <c r="ADY50" s="1"/>
      <c r="ADZ50" s="1"/>
      <c r="AEA50" s="1"/>
      <c r="AEB50" s="1"/>
      <c r="AEC50" s="1"/>
      <c r="AED50" s="1"/>
      <c r="AEE50" s="1"/>
      <c r="AEF50" s="1"/>
      <c r="AEG50" s="1"/>
      <c r="AEH50" s="1"/>
      <c r="AEI50" s="1"/>
      <c r="AEJ50" s="1"/>
      <c r="AEK50" s="1"/>
      <c r="AEL50" s="1"/>
      <c r="AEM50" s="1"/>
      <c r="AEN50" s="1"/>
      <c r="AEO50" s="1"/>
      <c r="AEP50" s="1"/>
      <c r="AEQ50" s="1"/>
      <c r="AER50" s="1"/>
      <c r="AES50" s="1"/>
      <c r="AET50" s="1"/>
      <c r="AEU50" s="1"/>
      <c r="AEV50" s="1"/>
      <c r="AEW50" s="1"/>
      <c r="AEX50" s="1"/>
      <c r="AEY50" s="1"/>
      <c r="AEZ50" s="1"/>
      <c r="AFA50" s="1"/>
      <c r="AFB50" s="1"/>
      <c r="AFC50" s="1"/>
      <c r="AFD50" s="1"/>
      <c r="AFE50" s="1"/>
      <c r="AFF50" s="1"/>
      <c r="AFG50" s="1"/>
      <c r="AFH50" s="1"/>
      <c r="AFI50" s="1"/>
      <c r="AFJ50" s="1"/>
      <c r="AFK50" s="1"/>
      <c r="AFL50" s="1"/>
      <c r="AFM50" s="1"/>
      <c r="AFN50" s="1"/>
      <c r="AFO50" s="1"/>
      <c r="AFP50" s="1"/>
      <c r="AFQ50" s="1"/>
      <c r="AFR50" s="1"/>
      <c r="AFS50" s="1"/>
      <c r="AFT50" s="1"/>
      <c r="AFU50" s="1"/>
      <c r="AFV50" s="1"/>
      <c r="AFW50" s="1"/>
      <c r="AFX50" s="1"/>
      <c r="AFY50" s="1"/>
      <c r="AFZ50" s="1"/>
      <c r="AGA50" s="1"/>
      <c r="AGB50" s="1"/>
      <c r="AGC50" s="1"/>
      <c r="AGD50" s="1"/>
      <c r="AGE50" s="1"/>
      <c r="AGF50" s="1"/>
      <c r="AGG50" s="1"/>
      <c r="AGH50" s="1"/>
      <c r="AGI50" s="1"/>
      <c r="AGJ50" s="1"/>
      <c r="AGK50" s="1"/>
      <c r="AGL50" s="1"/>
      <c r="AGM50" s="1"/>
      <c r="AGN50" s="1"/>
      <c r="AGO50" s="1"/>
      <c r="AGP50" s="1"/>
      <c r="AGQ50" s="1"/>
      <c r="AGR50" s="1"/>
      <c r="AGS50" s="1"/>
      <c r="AGT50" s="1"/>
      <c r="AGU50" s="1"/>
      <c r="AGV50" s="1"/>
      <c r="AGW50" s="1"/>
      <c r="AGX50" s="1"/>
      <c r="AGY50" s="1"/>
      <c r="AGZ50" s="1"/>
      <c r="AHA50" s="1"/>
      <c r="AHB50" s="1"/>
      <c r="AHC50" s="1"/>
      <c r="AHD50" s="1"/>
      <c r="AHE50" s="1"/>
      <c r="AHF50" s="1"/>
      <c r="AHG50" s="1"/>
      <c r="AHH50" s="1"/>
      <c r="AHI50" s="1"/>
      <c r="AHJ50" s="1"/>
      <c r="AHK50" s="1"/>
      <c r="AHL50" s="1"/>
      <c r="AHM50" s="1"/>
      <c r="AHN50" s="1"/>
      <c r="AHO50" s="1"/>
      <c r="AHP50" s="1"/>
      <c r="AHQ50" s="1"/>
      <c r="AHR50" s="1"/>
      <c r="AHS50" s="1"/>
      <c r="AHT50" s="1"/>
      <c r="AHU50" s="1"/>
      <c r="AHV50" s="1"/>
      <c r="AHW50" s="1"/>
      <c r="AHX50" s="1"/>
      <c r="AHY50" s="1"/>
      <c r="AHZ50" s="1"/>
      <c r="AIA50" s="1"/>
      <c r="AIB50" s="1"/>
      <c r="AIC50" s="1"/>
      <c r="AID50" s="1"/>
      <c r="AIE50" s="1"/>
      <c r="AIF50" s="1"/>
      <c r="AIG50" s="1"/>
      <c r="AIH50" s="1"/>
      <c r="AII50" s="1"/>
      <c r="AIJ50" s="1"/>
      <c r="AIK50" s="1"/>
      <c r="AIL50" s="1"/>
      <c r="AIM50" s="1"/>
      <c r="AIN50" s="1"/>
      <c r="AIO50" s="1"/>
      <c r="AIP50" s="1"/>
      <c r="AIQ50" s="1"/>
      <c r="AIR50" s="1"/>
      <c r="AIS50" s="1"/>
      <c r="AIT50" s="1"/>
      <c r="AIU50" s="1"/>
      <c r="AIV50" s="1"/>
      <c r="AIW50" s="1"/>
      <c r="AIX50" s="1"/>
      <c r="AIY50" s="1"/>
      <c r="AIZ50" s="1"/>
      <c r="AJA50" s="1"/>
      <c r="AJB50" s="1"/>
      <c r="AJC50" s="1"/>
      <c r="AJD50" s="1"/>
      <c r="AJE50" s="1"/>
      <c r="AJF50" s="1"/>
      <c r="AJG50" s="1"/>
      <c r="AJH50" s="1"/>
      <c r="AJI50" s="1"/>
      <c r="AJJ50" s="1"/>
      <c r="AJK50" s="1"/>
      <c r="AJL50" s="1"/>
      <c r="AJM50" s="1"/>
      <c r="AJN50" s="1"/>
      <c r="AJO50" s="1"/>
      <c r="AJP50" s="1"/>
      <c r="AJQ50" s="1"/>
      <c r="AJR50" s="1"/>
      <c r="AJS50" s="1"/>
      <c r="AJT50" s="1"/>
      <c r="AJU50" s="1"/>
      <c r="AJV50" s="1"/>
      <c r="AJW50" s="1"/>
      <c r="AJX50" s="1"/>
      <c r="AJY50" s="1"/>
      <c r="AJZ50" s="1"/>
      <c r="AKA50" s="1"/>
      <c r="AKB50" s="1"/>
      <c r="AKC50" s="1"/>
      <c r="AKD50" s="1"/>
      <c r="AKE50" s="1"/>
      <c r="AKF50" s="1"/>
      <c r="AKG50" s="1"/>
      <c r="AKH50" s="1"/>
      <c r="AKI50" s="1"/>
      <c r="AKJ50" s="1"/>
      <c r="AKK50" s="1"/>
      <c r="AKL50" s="1"/>
      <c r="AKM50" s="1"/>
      <c r="AKN50" s="1"/>
      <c r="AKO50" s="1"/>
      <c r="AKP50" s="1"/>
      <c r="AKQ50" s="1"/>
      <c r="AKR50" s="1"/>
      <c r="AKS50" s="1"/>
      <c r="AKT50" s="1"/>
      <c r="AKU50" s="1"/>
      <c r="AKV50" s="1"/>
      <c r="AKW50" s="1"/>
      <c r="AKX50" s="1"/>
      <c r="AKY50" s="1"/>
      <c r="AKZ50" s="1"/>
      <c r="ALA50" s="1"/>
      <c r="ALB50" s="1"/>
      <c r="ALC50" s="1"/>
      <c r="ALD50" s="1"/>
      <c r="ALE50" s="1"/>
      <c r="ALF50" s="1"/>
      <c r="ALG50" s="1"/>
      <c r="ALH50" s="1"/>
      <c r="ALI50" s="1"/>
      <c r="ALJ50" s="1"/>
      <c r="ALK50" s="1"/>
      <c r="ALL50" s="1"/>
      <c r="ALM50" s="1"/>
      <c r="ALN50" s="1"/>
      <c r="ALO50" s="1"/>
      <c r="ALP50" s="1"/>
      <c r="ALQ50" s="1"/>
      <c r="ALR50" s="1"/>
      <c r="ALS50" s="1"/>
      <c r="ALT50" s="1"/>
      <c r="ALU50" s="1"/>
      <c r="ALV50" s="1"/>
      <c r="ALW50" s="1"/>
      <c r="ALX50" s="1"/>
      <c r="ALY50" s="1"/>
      <c r="ALZ50" s="1"/>
      <c r="AMA50" s="1"/>
      <c r="AMB50" s="1"/>
      <c r="AMC50" s="1"/>
      <c r="AMD50" s="1"/>
      <c r="AME50" s="1"/>
      <c r="AMF50" s="1"/>
      <c r="AMG50" s="1"/>
      <c r="AMH50" s="1"/>
      <c r="AMI50" s="1"/>
      <c r="AMJ50" s="1"/>
    </row>
    <row r="58" spans="1:1024" s="26" customFormat="1" x14ac:dyDescent="0.35">
      <c r="B58" s="26" t="s">
        <v>0</v>
      </c>
      <c r="C58" s="26" t="s">
        <v>1</v>
      </c>
      <c r="D58" s="26" t="s">
        <v>2</v>
      </c>
      <c r="E58" s="26" t="s">
        <v>3</v>
      </c>
      <c r="F58" s="27" t="s">
        <v>16</v>
      </c>
    </row>
    <row r="59" spans="1:1024" x14ac:dyDescent="0.35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1024" x14ac:dyDescent="0.35">
      <c r="B60" s="17">
        <v>54</v>
      </c>
      <c r="C60" s="17">
        <v>55</v>
      </c>
      <c r="D60" s="17">
        <v>59</v>
      </c>
      <c r="E60" s="17">
        <v>63</v>
      </c>
      <c r="F60" s="17">
        <v>64</v>
      </c>
      <c r="G60" s="17">
        <v>68</v>
      </c>
      <c r="H60" s="17">
        <v>69</v>
      </c>
      <c r="I60" s="17">
        <v>70</v>
      </c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</row>
    <row r="61" spans="1:1024" x14ac:dyDescent="0.35">
      <c r="B61" s="4" t="s">
        <v>5</v>
      </c>
      <c r="C61" s="4" t="s">
        <v>6</v>
      </c>
      <c r="D61" s="4" t="s">
        <v>7</v>
      </c>
      <c r="E61" s="4" t="s">
        <v>8</v>
      </c>
      <c r="F61" s="28" t="s">
        <v>9</v>
      </c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1024" x14ac:dyDescent="0.35">
      <c r="B62" s="4">
        <f>COUNT(B60:Z60)</f>
        <v>8</v>
      </c>
      <c r="C62" s="4">
        <f>AVERAGE(B60:Z60)</f>
        <v>62.75</v>
      </c>
      <c r="D62" s="4">
        <f>_xlfn.VAR.S(B60:Z60)</f>
        <v>38.785714285714285</v>
      </c>
      <c r="E62" s="4">
        <f>_xlfn.STDEV.S(B60:Z60)</f>
        <v>6.2278177787820903</v>
      </c>
      <c r="F62" s="4">
        <f>E62/SQRT(B62)</f>
        <v>2.2018660916854786</v>
      </c>
      <c r="G62" s="1"/>
      <c r="H62" s="1"/>
      <c r="I62" s="1"/>
      <c r="J62" s="1"/>
      <c r="K62" s="81" t="s">
        <v>7</v>
      </c>
      <c r="L62" s="81" t="s">
        <v>8</v>
      </c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1024" x14ac:dyDescent="0.35">
      <c r="B63" s="80">
        <f>(B60-$C$62)^2</f>
        <v>76.5625</v>
      </c>
      <c r="C63" s="80">
        <f t="shared" ref="C63:I63" si="0">(C60-$C$62)^2</f>
        <v>60.0625</v>
      </c>
      <c r="D63" s="80">
        <f t="shared" si="0"/>
        <v>14.0625</v>
      </c>
      <c r="E63" s="80">
        <f t="shared" si="0"/>
        <v>6.25E-2</v>
      </c>
      <c r="F63" s="80">
        <f t="shared" si="0"/>
        <v>1.5625</v>
      </c>
      <c r="G63" s="80">
        <f t="shared" si="0"/>
        <v>27.5625</v>
      </c>
      <c r="H63" s="80">
        <f t="shared" si="0"/>
        <v>39.0625</v>
      </c>
      <c r="I63" s="80">
        <f t="shared" si="0"/>
        <v>52.5625</v>
      </c>
      <c r="J63" s="80"/>
      <c r="K63" s="80">
        <f>SUM(B63:I63)/(B62-1)</f>
        <v>38.785714285714285</v>
      </c>
      <c r="L63" s="80">
        <f>SQRT(K63)</f>
        <v>6.2278177787820903</v>
      </c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1024" x14ac:dyDescent="0.35"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2:26" x14ac:dyDescent="0.35">
      <c r="B65" s="26" t="s">
        <v>0</v>
      </c>
      <c r="C65" s="26" t="s">
        <v>1</v>
      </c>
      <c r="D65" s="26" t="s">
        <v>17</v>
      </c>
      <c r="E65" s="26" t="s">
        <v>3</v>
      </c>
      <c r="F65" s="27" t="s">
        <v>18</v>
      </c>
      <c r="G65" s="26"/>
      <c r="H65" s="26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2:26" x14ac:dyDescent="0.35"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2:26" x14ac:dyDescent="0.35"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2:26" x14ac:dyDescent="0.35">
      <c r="B68" s="28" t="s">
        <v>19</v>
      </c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2:26" x14ac:dyDescent="0.35">
      <c r="B69" s="28" t="s">
        <v>20</v>
      </c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2:26" x14ac:dyDescent="0.35">
      <c r="B70" s="17">
        <v>155.24</v>
      </c>
      <c r="C70" s="17">
        <v>143.46</v>
      </c>
      <c r="D70" s="17">
        <v>140.37</v>
      </c>
      <c r="E70" s="17">
        <v>152.29</v>
      </c>
      <c r="F70" s="17">
        <v>188.01</v>
      </c>
      <c r="G70" s="17">
        <v>151.13</v>
      </c>
      <c r="H70" s="17">
        <v>124.81</v>
      </c>
      <c r="I70" s="17">
        <v>191.16</v>
      </c>
      <c r="J70" s="17">
        <v>163.37</v>
      </c>
      <c r="K70" s="17">
        <v>150.9</v>
      </c>
      <c r="L70" s="17">
        <v>168.15</v>
      </c>
      <c r="M70" s="17">
        <v>153.38999999999999</v>
      </c>
      <c r="N70" s="17">
        <v>157.07</v>
      </c>
      <c r="O70" s="17">
        <v>179.25</v>
      </c>
      <c r="P70" s="17">
        <v>149.38</v>
      </c>
      <c r="Q70" s="17">
        <v>144.83000000000001</v>
      </c>
      <c r="R70" s="17">
        <v>147.16999999999999</v>
      </c>
      <c r="S70" s="17">
        <v>140.74</v>
      </c>
      <c r="T70" s="17">
        <v>169.98</v>
      </c>
      <c r="U70" s="17">
        <v>182.83</v>
      </c>
      <c r="V70" s="17">
        <v>186.87</v>
      </c>
      <c r="W70" s="17">
        <v>164.76</v>
      </c>
      <c r="X70" s="17">
        <v>133.79</v>
      </c>
      <c r="Y70" s="17">
        <v>180.65</v>
      </c>
      <c r="Z70" s="17">
        <v>155.97</v>
      </c>
    </row>
    <row r="71" spans="2:26" x14ac:dyDescent="0.35">
      <c r="B71" s="4" t="s">
        <v>5</v>
      </c>
      <c r="C71" s="4" t="s">
        <v>6</v>
      </c>
      <c r="D71" s="4" t="s">
        <v>7</v>
      </c>
      <c r="E71" s="4" t="s">
        <v>8</v>
      </c>
      <c r="F71" s="28" t="s">
        <v>9</v>
      </c>
      <c r="J71" s="4" t="s">
        <v>10</v>
      </c>
      <c r="L71" s="4" t="s">
        <v>11</v>
      </c>
      <c r="N71" s="4" t="s">
        <v>12</v>
      </c>
      <c r="Q71" s="4" t="s">
        <v>13</v>
      </c>
    </row>
    <row r="72" spans="2:26" x14ac:dyDescent="0.35">
      <c r="B72" s="4">
        <f>COUNT(B70:Z70)</f>
        <v>25</v>
      </c>
      <c r="C72" s="4">
        <f>AVERAGE(B70:Z70)</f>
        <v>159.02279999999999</v>
      </c>
      <c r="D72" s="4">
        <f>_xlfn.VAR.S(B70:Z70)</f>
        <v>322.77691266666807</v>
      </c>
      <c r="E72" s="4">
        <f>_xlfn.STDEV.S(B70:Z70)</f>
        <v>17.965993227947852</v>
      </c>
      <c r="F72" s="4">
        <f>E72/SQRT(B72)</f>
        <v>3.5931986455895704</v>
      </c>
      <c r="J72" s="4">
        <f>1.96*F72</f>
        <v>7.0426693453555576</v>
      </c>
      <c r="L72" s="4">
        <f>C72-J72</f>
        <v>151.98013065464443</v>
      </c>
      <c r="N72" s="4">
        <f>C72+J72</f>
        <v>166.06546934535555</v>
      </c>
      <c r="Q72" s="1"/>
    </row>
    <row r="73" spans="2:26" x14ac:dyDescent="0.35">
      <c r="B73" s="1"/>
      <c r="C73" s="1"/>
      <c r="D73" s="1"/>
      <c r="E73" s="1"/>
      <c r="F73" s="1"/>
      <c r="J73" s="1"/>
      <c r="L73" s="1"/>
      <c r="N73" s="1"/>
      <c r="Q73" s="1"/>
    </row>
    <row r="74" spans="2:26" x14ac:dyDescent="0.35">
      <c r="B74" s="28" t="s">
        <v>21</v>
      </c>
      <c r="C74" s="1"/>
      <c r="D74" s="1"/>
      <c r="E74" s="1"/>
      <c r="F74" s="1"/>
      <c r="J74" s="1"/>
      <c r="L74" s="1"/>
      <c r="N74" s="1"/>
      <c r="Q74" s="1"/>
    </row>
    <row r="75" spans="2:26" x14ac:dyDescent="0.35">
      <c r="B75" s="17">
        <v>123.6</v>
      </c>
      <c r="C75" s="17">
        <v>143.82</v>
      </c>
      <c r="D75" s="17">
        <v>133.72999999999999</v>
      </c>
      <c r="E75" s="17">
        <v>201.65</v>
      </c>
      <c r="F75" s="17">
        <v>217.37</v>
      </c>
      <c r="G75" s="17">
        <v>120.49</v>
      </c>
      <c r="H75" s="17">
        <v>83.17</v>
      </c>
      <c r="I75" s="17">
        <v>179.52</v>
      </c>
      <c r="J75" s="17">
        <v>117.73</v>
      </c>
      <c r="K75" s="17">
        <v>125.26</v>
      </c>
      <c r="L75" s="17">
        <v>153.51</v>
      </c>
      <c r="M75" s="17">
        <v>203.75</v>
      </c>
      <c r="N75" s="17">
        <v>152.43</v>
      </c>
      <c r="O75" s="17">
        <v>195.61</v>
      </c>
      <c r="P75" s="17">
        <v>173.74</v>
      </c>
      <c r="Q75" s="17">
        <v>95.19</v>
      </c>
      <c r="R75" s="17">
        <v>196.53</v>
      </c>
      <c r="S75" s="17">
        <v>113.1</v>
      </c>
      <c r="T75" s="17">
        <v>190.34</v>
      </c>
      <c r="U75" s="17">
        <v>229.19</v>
      </c>
      <c r="V75" s="17">
        <v>180.23</v>
      </c>
      <c r="W75" s="17">
        <v>187.12</v>
      </c>
      <c r="X75" s="17">
        <v>111.15</v>
      </c>
      <c r="Y75" s="17">
        <v>156.01</v>
      </c>
      <c r="Z75" s="17">
        <v>191.33</v>
      </c>
    </row>
    <row r="76" spans="2:26" x14ac:dyDescent="0.35">
      <c r="B76" s="4" t="s">
        <v>5</v>
      </c>
      <c r="C76" s="4" t="s">
        <v>6</v>
      </c>
      <c r="D76" s="4" t="s">
        <v>7</v>
      </c>
      <c r="E76" s="4" t="s">
        <v>8</v>
      </c>
      <c r="F76" s="28" t="s">
        <v>9</v>
      </c>
      <c r="J76" s="4" t="s">
        <v>10</v>
      </c>
      <c r="L76" s="4" t="s">
        <v>11</v>
      </c>
      <c r="N76" s="4" t="s">
        <v>12</v>
      </c>
      <c r="Q76" s="4" t="s">
        <v>13</v>
      </c>
    </row>
    <row r="77" spans="2:26" x14ac:dyDescent="0.35">
      <c r="B77" s="4">
        <f>COUNT(B75:Z75)</f>
        <v>25</v>
      </c>
      <c r="C77" s="4">
        <f>AVERAGE(B75:Z75)</f>
        <v>159.02280000000002</v>
      </c>
      <c r="D77" s="4">
        <f>_xlfn.VAR.S(B75:Z75)</f>
        <v>1648.2765126666636</v>
      </c>
      <c r="E77" s="4">
        <f>_xlfn.STDEV.S(B75:Z75)</f>
        <v>40.598971817851044</v>
      </c>
      <c r="F77" s="4">
        <f>E77/SQRT(B77)</f>
        <v>8.1197943635702092</v>
      </c>
      <c r="J77" s="4">
        <f>1.96*F77</f>
        <v>15.914796952597611</v>
      </c>
      <c r="L77" s="4">
        <f>C77-J77</f>
        <v>143.10800304740241</v>
      </c>
      <c r="N77" s="4">
        <f>C77+J77</f>
        <v>174.93759695259763</v>
      </c>
    </row>
  </sheetData>
  <hyperlinks>
    <hyperlink ref="B29" r:id="rId1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R94"/>
  <sheetViews>
    <sheetView workbookViewId="0"/>
  </sheetViews>
  <sheetFormatPr defaultRowHeight="14.5" x14ac:dyDescent="0.35"/>
  <cols>
    <col min="1" max="4" width="8.7265625" style="1"/>
    <col min="5" max="14" width="8.7265625" style="4"/>
    <col min="15" max="15" width="17.54296875" style="4" customWidth="1"/>
    <col min="16" max="16" width="8.7265625" style="4"/>
    <col min="17" max="16384" width="8.7265625" style="1"/>
  </cols>
  <sheetData>
    <row r="2" spans="3:18" x14ac:dyDescent="0.35">
      <c r="C2" s="1" t="s">
        <v>58</v>
      </c>
    </row>
    <row r="3" spans="3:18" x14ac:dyDescent="0.35">
      <c r="C3" s="1" t="s">
        <v>56</v>
      </c>
    </row>
    <row r="4" spans="3:18" x14ac:dyDescent="0.35">
      <c r="C4" s="17" t="s">
        <v>54</v>
      </c>
      <c r="D4" s="17" t="s">
        <v>55</v>
      </c>
    </row>
    <row r="5" spans="3:18" x14ac:dyDescent="0.35">
      <c r="C5" s="17">
        <v>22</v>
      </c>
      <c r="D5" s="17">
        <v>52</v>
      </c>
    </row>
    <row r="6" spans="3:18" x14ac:dyDescent="0.35">
      <c r="C6" s="17">
        <v>34</v>
      </c>
      <c r="D6" s="17">
        <v>71</v>
      </c>
    </row>
    <row r="7" spans="3:18" x14ac:dyDescent="0.35">
      <c r="C7" s="17">
        <v>52</v>
      </c>
      <c r="D7" s="17">
        <v>76</v>
      </c>
    </row>
    <row r="8" spans="3:18" x14ac:dyDescent="0.35">
      <c r="C8" s="17">
        <v>62</v>
      </c>
      <c r="D8" s="17">
        <v>54</v>
      </c>
    </row>
    <row r="9" spans="3:18" x14ac:dyDescent="0.35">
      <c r="C9" s="17">
        <v>30</v>
      </c>
      <c r="D9" s="17">
        <v>67</v>
      </c>
    </row>
    <row r="10" spans="3:18" x14ac:dyDescent="0.35">
      <c r="C10" s="17">
        <v>40</v>
      </c>
      <c r="D10" s="17">
        <v>83</v>
      </c>
    </row>
    <row r="11" spans="3:18" x14ac:dyDescent="0.35">
      <c r="C11" s="17">
        <v>64</v>
      </c>
      <c r="D11" s="17">
        <v>66</v>
      </c>
    </row>
    <row r="12" spans="3:18" x14ac:dyDescent="0.35">
      <c r="C12" s="17">
        <v>84</v>
      </c>
      <c r="D12" s="17">
        <v>90</v>
      </c>
    </row>
    <row r="13" spans="3:18" x14ac:dyDescent="0.35">
      <c r="C13" s="17">
        <v>56</v>
      </c>
      <c r="D13" s="17">
        <v>77</v>
      </c>
    </row>
    <row r="14" spans="3:18" x14ac:dyDescent="0.35">
      <c r="C14" s="17">
        <v>59</v>
      </c>
      <c r="D14" s="17">
        <v>84</v>
      </c>
      <c r="R14"/>
    </row>
    <row r="17" spans="2:16" x14ac:dyDescent="0.35">
      <c r="B17" s="1" t="s">
        <v>60</v>
      </c>
    </row>
    <row r="19" spans="2:16" x14ac:dyDescent="0.35">
      <c r="B19" s="17" t="s">
        <v>57</v>
      </c>
      <c r="C19" s="17" t="s">
        <v>54</v>
      </c>
      <c r="D19" s="17" t="s">
        <v>59</v>
      </c>
      <c r="F19" s="4" t="s">
        <v>67</v>
      </c>
      <c r="G19" s="20">
        <f>COUNT(D20:D29)</f>
        <v>10</v>
      </c>
      <c r="H19" s="4" t="s">
        <v>66</v>
      </c>
      <c r="I19" s="20">
        <f>TRUNC((G19-1)/2+0.5)</f>
        <v>5</v>
      </c>
      <c r="K19" s="4" t="s">
        <v>71</v>
      </c>
      <c r="L19" s="4" t="s">
        <v>72</v>
      </c>
      <c r="O19" s="4" t="s">
        <v>68</v>
      </c>
      <c r="P19" s="20">
        <f>AVERAGE(D20:D29)</f>
        <v>50.3</v>
      </c>
    </row>
    <row r="20" spans="2:16" x14ac:dyDescent="0.35">
      <c r="B20" s="17">
        <v>1</v>
      </c>
      <c r="C20" s="17">
        <v>22</v>
      </c>
      <c r="D20" s="17">
        <v>22</v>
      </c>
      <c r="F20" s="4" t="s">
        <v>61</v>
      </c>
      <c r="G20" s="17">
        <v>0.57389999999999997</v>
      </c>
      <c r="J20" s="4" t="s">
        <v>70</v>
      </c>
      <c r="K20" s="17">
        <f>D29-D20</f>
        <v>62</v>
      </c>
      <c r="L20" s="21">
        <f>G20*K20</f>
        <v>35.581800000000001</v>
      </c>
      <c r="O20" s="4" t="s">
        <v>69</v>
      </c>
      <c r="P20" s="21">
        <f>-(D20-$P$19)^2</f>
        <v>800.88999999999987</v>
      </c>
    </row>
    <row r="21" spans="2:16" x14ac:dyDescent="0.35">
      <c r="B21" s="17">
        <v>2</v>
      </c>
      <c r="C21" s="17">
        <v>34</v>
      </c>
      <c r="D21" s="17">
        <v>30</v>
      </c>
      <c r="F21" s="4" t="s">
        <v>62</v>
      </c>
      <c r="G21" s="22">
        <v>0.3291</v>
      </c>
      <c r="J21" s="4" t="s">
        <v>74</v>
      </c>
      <c r="K21" s="17">
        <f>D28-D21</f>
        <v>34</v>
      </c>
      <c r="L21" s="21">
        <f t="shared" ref="L21:L24" si="0">G21*K21</f>
        <v>11.189400000000001</v>
      </c>
      <c r="O21" s="4" t="s">
        <v>69</v>
      </c>
      <c r="P21" s="21">
        <f t="shared" ref="P21:P29" si="1">-(D21-$P$19)^2</f>
        <v>412.08999999999986</v>
      </c>
    </row>
    <row r="22" spans="2:16" x14ac:dyDescent="0.35">
      <c r="B22" s="17">
        <v>3</v>
      </c>
      <c r="C22" s="17">
        <v>52</v>
      </c>
      <c r="D22" s="17">
        <v>34</v>
      </c>
      <c r="F22" s="4" t="s">
        <v>63</v>
      </c>
      <c r="G22" s="17">
        <v>0.21410000000000001</v>
      </c>
      <c r="J22" s="4" t="s">
        <v>73</v>
      </c>
      <c r="K22" s="17">
        <f>D27-D22</f>
        <v>28</v>
      </c>
      <c r="L22" s="21">
        <f t="shared" si="0"/>
        <v>5.9948000000000006</v>
      </c>
      <c r="O22" s="4" t="s">
        <v>69</v>
      </c>
      <c r="P22" s="21">
        <f t="shared" si="1"/>
        <v>265.68999999999988</v>
      </c>
    </row>
    <row r="23" spans="2:16" x14ac:dyDescent="0.35">
      <c r="B23" s="17">
        <v>4</v>
      </c>
      <c r="C23" s="17">
        <v>62</v>
      </c>
      <c r="D23" s="17">
        <v>40</v>
      </c>
      <c r="F23" s="4" t="s">
        <v>64</v>
      </c>
      <c r="G23" s="17">
        <v>0.12239999999999999</v>
      </c>
      <c r="J23" s="4" t="s">
        <v>75</v>
      </c>
      <c r="K23" s="17">
        <f>D26-D23</f>
        <v>19</v>
      </c>
      <c r="L23" s="21">
        <f t="shared" si="0"/>
        <v>2.3256000000000001</v>
      </c>
      <c r="O23" s="4" t="s">
        <v>69</v>
      </c>
      <c r="P23" s="21">
        <f t="shared" si="1"/>
        <v>106.08999999999995</v>
      </c>
    </row>
    <row r="24" spans="2:16" x14ac:dyDescent="0.35">
      <c r="B24" s="17">
        <v>5</v>
      </c>
      <c r="C24" s="17">
        <v>30</v>
      </c>
      <c r="D24" s="17">
        <v>52</v>
      </c>
      <c r="F24" s="4" t="s">
        <v>65</v>
      </c>
      <c r="G24" s="17">
        <v>3.9899999999999998E-2</v>
      </c>
      <c r="J24" s="4" t="s">
        <v>76</v>
      </c>
      <c r="K24" s="17">
        <f>D25-D24</f>
        <v>4</v>
      </c>
      <c r="L24" s="21">
        <f t="shared" si="0"/>
        <v>0.15959999999999999</v>
      </c>
      <c r="O24" s="4" t="s">
        <v>69</v>
      </c>
      <c r="P24" s="21">
        <f t="shared" si="1"/>
        <v>2.8900000000000095</v>
      </c>
    </row>
    <row r="25" spans="2:16" x14ac:dyDescent="0.35">
      <c r="B25" s="17">
        <v>6</v>
      </c>
      <c r="C25" s="17">
        <v>40</v>
      </c>
      <c r="D25" s="17">
        <v>56</v>
      </c>
      <c r="O25" s="4" t="s">
        <v>69</v>
      </c>
      <c r="P25" s="21">
        <f t="shared" si="1"/>
        <v>32.49000000000003</v>
      </c>
    </row>
    <row r="26" spans="2:16" x14ac:dyDescent="0.35">
      <c r="B26" s="17">
        <v>7</v>
      </c>
      <c r="C26" s="17">
        <v>64</v>
      </c>
      <c r="D26" s="17">
        <v>59</v>
      </c>
      <c r="K26" s="18" t="s">
        <v>81</v>
      </c>
      <c r="L26" s="23">
        <f>SUM(L20:L24)</f>
        <v>55.251199999999997</v>
      </c>
      <c r="O26" s="4" t="s">
        <v>69</v>
      </c>
      <c r="P26" s="21">
        <f t="shared" si="1"/>
        <v>75.690000000000055</v>
      </c>
    </row>
    <row r="27" spans="2:16" x14ac:dyDescent="0.35">
      <c r="B27" s="17">
        <v>8</v>
      </c>
      <c r="C27" s="17">
        <v>84</v>
      </c>
      <c r="D27" s="17">
        <v>62</v>
      </c>
      <c r="O27" s="4" t="s">
        <v>69</v>
      </c>
      <c r="P27" s="21">
        <f t="shared" si="1"/>
        <v>136.89000000000007</v>
      </c>
    </row>
    <row r="28" spans="2:16" x14ac:dyDescent="0.35">
      <c r="B28" s="17">
        <v>9</v>
      </c>
      <c r="C28" s="17">
        <v>56</v>
      </c>
      <c r="D28" s="17">
        <v>64</v>
      </c>
      <c r="O28" s="4" t="s">
        <v>69</v>
      </c>
      <c r="P28" s="21">
        <f t="shared" si="1"/>
        <v>187.69000000000008</v>
      </c>
    </row>
    <row r="29" spans="2:16" x14ac:dyDescent="0.35">
      <c r="B29" s="17">
        <v>10</v>
      </c>
      <c r="C29" s="17">
        <v>59</v>
      </c>
      <c r="D29" s="17">
        <v>84</v>
      </c>
      <c r="K29" s="18" t="s">
        <v>82</v>
      </c>
      <c r="L29" s="25">
        <f>L26^2/P30</f>
        <v>0.96723649486391416</v>
      </c>
      <c r="O29" s="4" t="s">
        <v>69</v>
      </c>
      <c r="P29" s="21">
        <f t="shared" si="1"/>
        <v>1135.6900000000003</v>
      </c>
    </row>
    <row r="30" spans="2:16" x14ac:dyDescent="0.35">
      <c r="K30" s="24" t="s">
        <v>84</v>
      </c>
      <c r="O30" s="18" t="s">
        <v>77</v>
      </c>
      <c r="P30" s="23">
        <f>SUM(P20:P29)</f>
        <v>3156.1000000000004</v>
      </c>
    </row>
    <row r="32" spans="2:16" x14ac:dyDescent="0.35">
      <c r="K32" s="18" t="s">
        <v>116</v>
      </c>
      <c r="L32" s="47">
        <v>0.8</v>
      </c>
    </row>
    <row r="40" spans="2:16" x14ac:dyDescent="0.35">
      <c r="B40" s="1" t="s">
        <v>83</v>
      </c>
    </row>
    <row r="42" spans="2:16" x14ac:dyDescent="0.35">
      <c r="B42" s="17" t="s">
        <v>57</v>
      </c>
      <c r="C42" s="17" t="s">
        <v>54</v>
      </c>
      <c r="D42" s="17" t="s">
        <v>59</v>
      </c>
      <c r="F42" s="4" t="s">
        <v>67</v>
      </c>
      <c r="G42" s="20">
        <f>COUNT(D43:D52)</f>
        <v>10</v>
      </c>
      <c r="H42" s="4" t="s">
        <v>66</v>
      </c>
      <c r="I42" s="20">
        <f>TRUNC((G42-1)/2+0.5)</f>
        <v>5</v>
      </c>
      <c r="K42" s="4" t="s">
        <v>71</v>
      </c>
      <c r="L42" s="4" t="s">
        <v>72</v>
      </c>
      <c r="O42" s="4" t="s">
        <v>68</v>
      </c>
      <c r="P42" s="20">
        <f>AVERAGE(D43:D52)</f>
        <v>72</v>
      </c>
    </row>
    <row r="43" spans="2:16" x14ac:dyDescent="0.35">
      <c r="B43" s="17">
        <v>1</v>
      </c>
      <c r="C43" s="17">
        <v>52</v>
      </c>
      <c r="D43" s="17">
        <v>52</v>
      </c>
      <c r="F43" s="4" t="s">
        <v>61</v>
      </c>
      <c r="G43" s="17">
        <v>0.57389999999999997</v>
      </c>
      <c r="J43" s="4" t="s">
        <v>70</v>
      </c>
      <c r="K43" s="17">
        <f>D52-D43</f>
        <v>38</v>
      </c>
      <c r="L43" s="21">
        <f>G43*K43</f>
        <v>21.808199999999999</v>
      </c>
      <c r="O43" s="4" t="s">
        <v>69</v>
      </c>
      <c r="P43" s="21">
        <f>-(D43-$P$42)^2</f>
        <v>400</v>
      </c>
    </row>
    <row r="44" spans="2:16" x14ac:dyDescent="0.35">
      <c r="B44" s="17">
        <v>2</v>
      </c>
      <c r="C44" s="17">
        <v>71</v>
      </c>
      <c r="D44" s="17">
        <v>54</v>
      </c>
      <c r="F44" s="4" t="s">
        <v>62</v>
      </c>
      <c r="G44" s="22">
        <v>0.3291</v>
      </c>
      <c r="J44" s="4" t="s">
        <v>74</v>
      </c>
      <c r="K44" s="17">
        <f>D51-D44</f>
        <v>30</v>
      </c>
      <c r="L44" s="21">
        <f t="shared" ref="L44:L47" si="2">G44*K44</f>
        <v>9.8729999999999993</v>
      </c>
      <c r="O44" s="4" t="s">
        <v>69</v>
      </c>
      <c r="P44" s="21">
        <f t="shared" ref="P44:P52" si="3">-(D44-$P$42)^2</f>
        <v>324</v>
      </c>
    </row>
    <row r="45" spans="2:16" x14ac:dyDescent="0.35">
      <c r="B45" s="17">
        <v>3</v>
      </c>
      <c r="C45" s="17">
        <v>76</v>
      </c>
      <c r="D45" s="17">
        <v>66</v>
      </c>
      <c r="F45" s="4" t="s">
        <v>63</v>
      </c>
      <c r="G45" s="17">
        <v>0.21410000000000001</v>
      </c>
      <c r="J45" s="4" t="s">
        <v>73</v>
      </c>
      <c r="K45" s="17">
        <f>D50-D45</f>
        <v>17</v>
      </c>
      <c r="L45" s="21">
        <f t="shared" si="2"/>
        <v>3.6397000000000004</v>
      </c>
      <c r="O45" s="4" t="s">
        <v>69</v>
      </c>
      <c r="P45" s="21">
        <f t="shared" si="3"/>
        <v>36</v>
      </c>
    </row>
    <row r="46" spans="2:16" x14ac:dyDescent="0.35">
      <c r="B46" s="17">
        <v>4</v>
      </c>
      <c r="C46" s="17">
        <v>54</v>
      </c>
      <c r="D46" s="17">
        <v>67</v>
      </c>
      <c r="F46" s="4" t="s">
        <v>64</v>
      </c>
      <c r="G46" s="17">
        <v>0.12239999999999999</v>
      </c>
      <c r="J46" s="4" t="s">
        <v>75</v>
      </c>
      <c r="K46" s="17">
        <f>D49-D46</f>
        <v>10</v>
      </c>
      <c r="L46" s="21">
        <f t="shared" si="2"/>
        <v>1.224</v>
      </c>
      <c r="O46" s="4" t="s">
        <v>69</v>
      </c>
      <c r="P46" s="21">
        <f t="shared" si="3"/>
        <v>25</v>
      </c>
    </row>
    <row r="47" spans="2:16" x14ac:dyDescent="0.35">
      <c r="B47" s="17">
        <v>5</v>
      </c>
      <c r="C47" s="17">
        <v>67</v>
      </c>
      <c r="D47" s="17">
        <v>71</v>
      </c>
      <c r="F47" s="4" t="s">
        <v>65</v>
      </c>
      <c r="G47" s="17">
        <v>3.9899999999999998E-2</v>
      </c>
      <c r="J47" s="4" t="s">
        <v>76</v>
      </c>
      <c r="K47" s="17">
        <f>D48-D47</f>
        <v>5</v>
      </c>
      <c r="L47" s="21">
        <f t="shared" si="2"/>
        <v>0.19949999999999998</v>
      </c>
      <c r="O47" s="4" t="s">
        <v>69</v>
      </c>
      <c r="P47" s="21">
        <f t="shared" si="3"/>
        <v>1</v>
      </c>
    </row>
    <row r="48" spans="2:16" x14ac:dyDescent="0.35">
      <c r="B48" s="17">
        <v>6</v>
      </c>
      <c r="C48" s="17">
        <v>83</v>
      </c>
      <c r="D48" s="17">
        <v>76</v>
      </c>
      <c r="O48" s="4" t="s">
        <v>69</v>
      </c>
      <c r="P48" s="21">
        <f t="shared" si="3"/>
        <v>16</v>
      </c>
    </row>
    <row r="49" spans="2:16" x14ac:dyDescent="0.35">
      <c r="B49" s="17">
        <v>7</v>
      </c>
      <c r="C49" s="17">
        <v>66</v>
      </c>
      <c r="D49" s="17">
        <v>77</v>
      </c>
      <c r="K49" s="18" t="s">
        <v>81</v>
      </c>
      <c r="L49" s="23">
        <f>SUM(L43:L47)</f>
        <v>36.744399999999992</v>
      </c>
      <c r="O49" s="4" t="s">
        <v>69</v>
      </c>
      <c r="P49" s="21">
        <f t="shared" si="3"/>
        <v>25</v>
      </c>
    </row>
    <row r="50" spans="2:16" x14ac:dyDescent="0.35">
      <c r="B50" s="17">
        <v>8</v>
      </c>
      <c r="C50" s="17">
        <v>90</v>
      </c>
      <c r="D50" s="17">
        <v>83</v>
      </c>
      <c r="O50" s="4" t="s">
        <v>69</v>
      </c>
      <c r="P50" s="21">
        <f t="shared" si="3"/>
        <v>121</v>
      </c>
    </row>
    <row r="51" spans="2:16" x14ac:dyDescent="0.35">
      <c r="B51" s="17">
        <v>9</v>
      </c>
      <c r="C51" s="17">
        <v>77</v>
      </c>
      <c r="D51" s="17">
        <v>84</v>
      </c>
      <c r="O51" s="4" t="s">
        <v>69</v>
      </c>
      <c r="P51" s="21">
        <f t="shared" si="3"/>
        <v>144</v>
      </c>
    </row>
    <row r="52" spans="2:16" x14ac:dyDescent="0.35">
      <c r="B52" s="17">
        <v>10</v>
      </c>
      <c r="C52" s="17">
        <v>84</v>
      </c>
      <c r="D52" s="17">
        <v>90</v>
      </c>
      <c r="K52" s="18" t="s">
        <v>82</v>
      </c>
      <c r="L52" s="25">
        <f>L49^2/P53</f>
        <v>0.95349642045197702</v>
      </c>
      <c r="O52" s="4" t="s">
        <v>69</v>
      </c>
      <c r="P52" s="21">
        <f t="shared" si="3"/>
        <v>324</v>
      </c>
    </row>
    <row r="53" spans="2:16" x14ac:dyDescent="0.35">
      <c r="K53" s="24" t="s">
        <v>84</v>
      </c>
      <c r="O53" s="18" t="s">
        <v>77</v>
      </c>
      <c r="P53" s="23">
        <f>SUM(P43:P52)</f>
        <v>1416</v>
      </c>
    </row>
    <row r="55" spans="2:16" x14ac:dyDescent="0.35">
      <c r="K55" s="18" t="s">
        <v>116</v>
      </c>
      <c r="L55" s="47">
        <v>0.7</v>
      </c>
    </row>
    <row r="58" spans="2:16" x14ac:dyDescent="0.35">
      <c r="B58" s="19" t="s">
        <v>78</v>
      </c>
    </row>
    <row r="60" spans="2:16" x14ac:dyDescent="0.35">
      <c r="B60" s="1" t="s">
        <v>79</v>
      </c>
    </row>
    <row r="62" spans="2:16" x14ac:dyDescent="0.35">
      <c r="B62"/>
    </row>
    <row r="68" spans="2:2" x14ac:dyDescent="0.35">
      <c r="B68"/>
    </row>
    <row r="79" spans="2:2" x14ac:dyDescent="0.35">
      <c r="B79"/>
    </row>
    <row r="92" spans="2:2" x14ac:dyDescent="0.35">
      <c r="B92" s="1" t="s">
        <v>80</v>
      </c>
    </row>
    <row r="94" spans="2:2" x14ac:dyDescent="0.35">
      <c r="B94"/>
    </row>
  </sheetData>
  <sortState ref="D38:D47">
    <sortCondition ref="D38:D47"/>
  </sortState>
  <hyperlinks>
    <hyperlink ref="B58" r:id="rId1"/>
  </hyperlinks>
  <pageMargins left="0.7" right="0.7" top="0.75" bottom="0.75" header="0.3" footer="0.3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S355"/>
  <sheetViews>
    <sheetView topLeftCell="A19" workbookViewId="0">
      <selection activeCell="D38" sqref="D38"/>
    </sheetView>
  </sheetViews>
  <sheetFormatPr defaultRowHeight="14.5" x14ac:dyDescent="0.35"/>
  <cols>
    <col min="1" max="1" width="8.7265625" style="30"/>
    <col min="2" max="2" width="8.81640625" style="30" bestFit="1" customWidth="1"/>
    <col min="3" max="12" width="9" style="30" bestFit="1" customWidth="1"/>
    <col min="13" max="14" width="8.7265625" style="30"/>
    <col min="15" max="15" width="17" style="30" bestFit="1" customWidth="1"/>
    <col min="16" max="16" width="7.81640625" style="30" bestFit="1" customWidth="1"/>
    <col min="17" max="17" width="17" style="30" bestFit="1" customWidth="1"/>
    <col min="18" max="18" width="4.81640625" style="30" bestFit="1" customWidth="1"/>
    <col min="19" max="16384" width="8.7265625" style="30"/>
  </cols>
  <sheetData>
    <row r="1" spans="3:18" x14ac:dyDescent="0.35"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</row>
    <row r="2" spans="3:18" x14ac:dyDescent="0.35">
      <c r="C2" s="30" t="s">
        <v>58</v>
      </c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</row>
    <row r="3" spans="3:18" x14ac:dyDescent="0.35">
      <c r="C3" s="30" t="s">
        <v>56</v>
      </c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</row>
    <row r="4" spans="3:18" x14ac:dyDescent="0.35">
      <c r="C4" s="32" t="s">
        <v>54</v>
      </c>
      <c r="D4" s="32" t="s">
        <v>55</v>
      </c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</row>
    <row r="5" spans="3:18" x14ac:dyDescent="0.35">
      <c r="C5" s="32">
        <v>22</v>
      </c>
      <c r="D5" s="32">
        <v>52</v>
      </c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</row>
    <row r="6" spans="3:18" x14ac:dyDescent="0.35">
      <c r="C6" s="32">
        <v>34</v>
      </c>
      <c r="D6" s="32">
        <v>71</v>
      </c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</row>
    <row r="7" spans="3:18" x14ac:dyDescent="0.35">
      <c r="C7" s="32">
        <v>52</v>
      </c>
      <c r="D7" s="32">
        <v>76</v>
      </c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</row>
    <row r="8" spans="3:18" x14ac:dyDescent="0.35">
      <c r="C8" s="32">
        <v>62</v>
      </c>
      <c r="D8" s="32">
        <v>54</v>
      </c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</row>
    <row r="9" spans="3:18" x14ac:dyDescent="0.35">
      <c r="C9" s="32">
        <v>30</v>
      </c>
      <c r="D9" s="32">
        <v>67</v>
      </c>
      <c r="E9" s="31"/>
      <c r="F9" s="31"/>
      <c r="G9" s="31"/>
      <c r="H9" s="31"/>
      <c r="I9" s="31"/>
      <c r="J9" s="31"/>
      <c r="L9" s="31"/>
      <c r="M9" s="31"/>
      <c r="N9" s="31"/>
      <c r="O9" s="31"/>
      <c r="P9" s="31"/>
      <c r="Q9" s="31"/>
      <c r="R9" s="31"/>
    </row>
    <row r="10" spans="3:18" x14ac:dyDescent="0.35">
      <c r="C10" s="32">
        <v>40</v>
      </c>
      <c r="D10" s="32">
        <v>83</v>
      </c>
      <c r="E10" s="31"/>
      <c r="F10" s="31"/>
      <c r="G10" s="31"/>
      <c r="H10" s="31"/>
      <c r="I10" s="31"/>
      <c r="J10" s="31"/>
      <c r="L10" s="31"/>
      <c r="M10" s="31"/>
      <c r="N10" s="31"/>
      <c r="O10" s="31"/>
      <c r="P10" s="31"/>
      <c r="Q10" s="31"/>
      <c r="R10" s="31"/>
    </row>
    <row r="11" spans="3:18" x14ac:dyDescent="0.35">
      <c r="C11" s="32">
        <v>64</v>
      </c>
      <c r="D11" s="32">
        <v>66</v>
      </c>
      <c r="E11" s="31"/>
      <c r="F11" s="31"/>
      <c r="G11" s="31"/>
      <c r="H11" s="33"/>
      <c r="I11" s="33"/>
      <c r="J11" s="33"/>
      <c r="K11" s="33"/>
      <c r="L11" s="31"/>
      <c r="M11" s="31"/>
      <c r="N11" s="31"/>
      <c r="O11" s="31"/>
      <c r="P11" s="31"/>
      <c r="Q11" s="31"/>
      <c r="R11" s="31"/>
    </row>
    <row r="12" spans="3:18" x14ac:dyDescent="0.35">
      <c r="C12" s="32">
        <v>84</v>
      </c>
      <c r="D12" s="32">
        <v>90</v>
      </c>
      <c r="E12" s="31"/>
      <c r="F12" s="31"/>
      <c r="G12" s="31"/>
      <c r="H12" s="33"/>
      <c r="I12" s="33"/>
      <c r="J12" s="33"/>
      <c r="K12" s="33"/>
      <c r="L12" s="31"/>
      <c r="M12" s="31"/>
      <c r="N12" s="31"/>
      <c r="O12" s="31"/>
      <c r="P12" s="31"/>
      <c r="Q12" s="31"/>
      <c r="R12" s="31"/>
    </row>
    <row r="13" spans="3:18" x14ac:dyDescent="0.35">
      <c r="C13" s="32">
        <v>56</v>
      </c>
      <c r="D13" s="32">
        <v>77</v>
      </c>
      <c r="E13" s="31"/>
      <c r="F13" s="31"/>
      <c r="G13" s="31"/>
      <c r="H13" s="33"/>
      <c r="I13" s="33"/>
      <c r="J13" s="33"/>
      <c r="K13" s="33"/>
      <c r="L13" s="31"/>
      <c r="M13" s="31"/>
      <c r="N13" s="31"/>
      <c r="O13" s="31"/>
      <c r="P13" s="31"/>
      <c r="Q13" s="31"/>
      <c r="R13" s="31"/>
    </row>
    <row r="14" spans="3:18" ht="14.5" customHeight="1" x14ac:dyDescent="0.35">
      <c r="C14" s="32">
        <v>59</v>
      </c>
      <c r="D14" s="32">
        <v>84</v>
      </c>
      <c r="E14" s="31"/>
      <c r="F14" s="31"/>
      <c r="H14" s="33"/>
      <c r="I14" s="33"/>
      <c r="K14" s="33"/>
      <c r="L14" s="31"/>
      <c r="M14" s="31"/>
      <c r="N14" s="31"/>
      <c r="O14" s="31"/>
      <c r="P14" s="31"/>
      <c r="Q14" s="31"/>
      <c r="R14" s="31"/>
    </row>
    <row r="15" spans="3:18" ht="14.5" customHeight="1" x14ac:dyDescent="0.35">
      <c r="E15" s="31"/>
      <c r="H15" s="33"/>
      <c r="I15" s="33"/>
      <c r="K15" s="33"/>
      <c r="L15" s="31"/>
      <c r="M15" s="31"/>
      <c r="N15" s="31"/>
      <c r="O15" s="31"/>
      <c r="P15" s="31"/>
      <c r="Q15" s="31"/>
      <c r="R15" s="31"/>
    </row>
    <row r="16" spans="3:18" ht="14.5" customHeight="1" x14ac:dyDescent="0.45">
      <c r="E16" s="31"/>
      <c r="H16" s="33"/>
      <c r="I16" s="33"/>
      <c r="K16" s="33"/>
      <c r="L16" s="34" t="s">
        <v>86</v>
      </c>
      <c r="M16" s="31"/>
      <c r="N16" s="31"/>
      <c r="O16" s="31"/>
      <c r="P16" s="31"/>
      <c r="Q16" s="31"/>
      <c r="R16" s="31"/>
    </row>
    <row r="17" spans="2:18" ht="14.5" customHeight="1" x14ac:dyDescent="0.45">
      <c r="B17" s="30" t="s">
        <v>85</v>
      </c>
      <c r="E17" s="31"/>
      <c r="F17" s="31"/>
      <c r="G17" s="31"/>
      <c r="H17" s="31"/>
      <c r="I17" s="31"/>
      <c r="J17" s="31"/>
      <c r="K17" s="31"/>
      <c r="L17" s="34" t="s">
        <v>87</v>
      </c>
      <c r="M17" s="31"/>
      <c r="N17" s="31"/>
      <c r="O17" s="31"/>
      <c r="P17" s="31"/>
      <c r="Q17" s="31"/>
      <c r="R17" s="31"/>
    </row>
    <row r="18" spans="2:18" ht="14.5" customHeight="1" x14ac:dyDescent="0.35">
      <c r="E18" s="31"/>
      <c r="F18" s="31"/>
      <c r="G18" s="31"/>
      <c r="H18" s="31"/>
      <c r="I18" s="31"/>
      <c r="J18" s="31"/>
      <c r="K18" s="31"/>
      <c r="M18" s="31"/>
      <c r="N18" s="31"/>
      <c r="O18" s="31"/>
      <c r="P18" s="31"/>
      <c r="Q18" s="31"/>
      <c r="R18" s="31"/>
    </row>
    <row r="19" spans="2:18" ht="14.5" customHeight="1" x14ac:dyDescent="0.35">
      <c r="B19" s="32" t="s">
        <v>57</v>
      </c>
      <c r="C19" s="32" t="s">
        <v>54</v>
      </c>
      <c r="D19" s="32" t="s">
        <v>55</v>
      </c>
      <c r="E19" s="31"/>
      <c r="F19" s="31" t="s">
        <v>91</v>
      </c>
      <c r="G19" s="35">
        <f>COUNT(C20:C29)</f>
        <v>10</v>
      </c>
      <c r="H19" s="31" t="s">
        <v>92</v>
      </c>
      <c r="I19" s="35">
        <f>COUNT(D20:D29)</f>
        <v>10</v>
      </c>
      <c r="J19" s="31"/>
      <c r="K19" s="31"/>
      <c r="L19" s="31"/>
      <c r="M19" s="31"/>
      <c r="N19" s="31"/>
      <c r="O19" s="31" t="s">
        <v>68</v>
      </c>
      <c r="P19" s="35">
        <f>AVERAGE(C20:C29)</f>
        <v>50.3</v>
      </c>
      <c r="Q19" s="31" t="s">
        <v>68</v>
      </c>
      <c r="R19" s="35">
        <f>AVERAGE(D20:D29)</f>
        <v>72</v>
      </c>
    </row>
    <row r="20" spans="2:18" x14ac:dyDescent="0.35">
      <c r="B20" s="32">
        <v>1</v>
      </c>
      <c r="C20" s="32">
        <v>22</v>
      </c>
      <c r="D20" s="32">
        <v>52</v>
      </c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 t="s">
        <v>69</v>
      </c>
      <c r="P20" s="36">
        <f>-(C20-$P$19)^2</f>
        <v>800.88999999999987</v>
      </c>
      <c r="Q20" s="31" t="s">
        <v>69</v>
      </c>
      <c r="R20" s="36">
        <f>-(D20-$R$19)^2</f>
        <v>400</v>
      </c>
    </row>
    <row r="21" spans="2:18" x14ac:dyDescent="0.35">
      <c r="B21" s="32">
        <v>2</v>
      </c>
      <c r="C21" s="32">
        <v>34</v>
      </c>
      <c r="D21" s="32">
        <v>71</v>
      </c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 t="s">
        <v>69</v>
      </c>
      <c r="P21" s="36">
        <f t="shared" ref="P21:P29" si="0">-(C21-$P$19)^2</f>
        <v>265.68999999999988</v>
      </c>
      <c r="Q21" s="31" t="s">
        <v>69</v>
      </c>
      <c r="R21" s="36">
        <f t="shared" ref="R21:R29" si="1">-(D21-$R$19)^2</f>
        <v>1</v>
      </c>
    </row>
    <row r="22" spans="2:18" x14ac:dyDescent="0.35">
      <c r="B22" s="32">
        <v>3</v>
      </c>
      <c r="C22" s="32">
        <v>52</v>
      </c>
      <c r="D22" s="32">
        <v>76</v>
      </c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 t="s">
        <v>69</v>
      </c>
      <c r="P22" s="36">
        <f t="shared" si="0"/>
        <v>2.8900000000000095</v>
      </c>
      <c r="Q22" s="31" t="s">
        <v>69</v>
      </c>
      <c r="R22" s="36">
        <f t="shared" si="1"/>
        <v>16</v>
      </c>
    </row>
    <row r="23" spans="2:18" x14ac:dyDescent="0.35">
      <c r="B23" s="32">
        <v>4</v>
      </c>
      <c r="C23" s="32">
        <v>62</v>
      </c>
      <c r="D23" s="32">
        <v>54</v>
      </c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 t="s">
        <v>69</v>
      </c>
      <c r="P23" s="36">
        <f t="shared" si="0"/>
        <v>136.89000000000007</v>
      </c>
      <c r="Q23" s="31" t="s">
        <v>69</v>
      </c>
      <c r="R23" s="36">
        <f t="shared" si="1"/>
        <v>324</v>
      </c>
    </row>
    <row r="24" spans="2:18" x14ac:dyDescent="0.35">
      <c r="B24" s="32">
        <v>5</v>
      </c>
      <c r="C24" s="32">
        <v>30</v>
      </c>
      <c r="D24" s="32">
        <v>67</v>
      </c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 t="s">
        <v>69</v>
      </c>
      <c r="P24" s="36">
        <f t="shared" si="0"/>
        <v>412.08999999999986</v>
      </c>
      <c r="Q24" s="31" t="s">
        <v>69</v>
      </c>
      <c r="R24" s="36">
        <f t="shared" si="1"/>
        <v>25</v>
      </c>
    </row>
    <row r="25" spans="2:18" x14ac:dyDescent="0.35">
      <c r="B25" s="32">
        <v>6</v>
      </c>
      <c r="C25" s="32">
        <v>40</v>
      </c>
      <c r="D25" s="32">
        <v>83</v>
      </c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 t="s">
        <v>69</v>
      </c>
      <c r="P25" s="36">
        <f t="shared" si="0"/>
        <v>106.08999999999995</v>
      </c>
      <c r="Q25" s="31" t="s">
        <v>69</v>
      </c>
      <c r="R25" s="36">
        <f t="shared" si="1"/>
        <v>121</v>
      </c>
    </row>
    <row r="26" spans="2:18" x14ac:dyDescent="0.35">
      <c r="B26" s="32">
        <v>7</v>
      </c>
      <c r="C26" s="32">
        <v>64</v>
      </c>
      <c r="D26" s="32">
        <v>66</v>
      </c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 t="s">
        <v>69</v>
      </c>
      <c r="P26" s="36">
        <f t="shared" si="0"/>
        <v>187.69000000000008</v>
      </c>
      <c r="Q26" s="31" t="s">
        <v>69</v>
      </c>
      <c r="R26" s="36">
        <f t="shared" si="1"/>
        <v>36</v>
      </c>
    </row>
    <row r="27" spans="2:18" x14ac:dyDescent="0.35">
      <c r="B27" s="32">
        <v>8</v>
      </c>
      <c r="C27" s="32">
        <v>84</v>
      </c>
      <c r="D27" s="32">
        <v>90</v>
      </c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 t="s">
        <v>69</v>
      </c>
      <c r="P27" s="36">
        <f t="shared" si="0"/>
        <v>1135.6900000000003</v>
      </c>
      <c r="Q27" s="31" t="s">
        <v>69</v>
      </c>
      <c r="R27" s="36">
        <f t="shared" si="1"/>
        <v>324</v>
      </c>
    </row>
    <row r="28" spans="2:18" x14ac:dyDescent="0.35">
      <c r="B28" s="32">
        <v>9</v>
      </c>
      <c r="C28" s="32">
        <v>56</v>
      </c>
      <c r="D28" s="32">
        <v>77</v>
      </c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 t="s">
        <v>69</v>
      </c>
      <c r="P28" s="36">
        <f t="shared" si="0"/>
        <v>32.49000000000003</v>
      </c>
      <c r="Q28" s="31" t="s">
        <v>69</v>
      </c>
      <c r="R28" s="36">
        <f t="shared" si="1"/>
        <v>25</v>
      </c>
    </row>
    <row r="29" spans="2:18" x14ac:dyDescent="0.35">
      <c r="B29" s="32">
        <v>10</v>
      </c>
      <c r="C29" s="32">
        <v>59</v>
      </c>
      <c r="D29" s="32">
        <v>84</v>
      </c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 t="s">
        <v>69</v>
      </c>
      <c r="P29" s="36">
        <f t="shared" si="0"/>
        <v>75.690000000000055</v>
      </c>
      <c r="Q29" s="31" t="s">
        <v>69</v>
      </c>
      <c r="R29" s="36">
        <f t="shared" si="1"/>
        <v>144</v>
      </c>
    </row>
    <row r="30" spans="2:18" x14ac:dyDescent="0.35"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18" t="s">
        <v>77</v>
      </c>
      <c r="P30" s="37">
        <f>SUM(P20:P29)</f>
        <v>3156.1000000000004</v>
      </c>
      <c r="Q30" s="18" t="s">
        <v>77</v>
      </c>
      <c r="R30" s="37">
        <f>SUM(R20:R29)</f>
        <v>1416</v>
      </c>
    </row>
    <row r="31" spans="2:18" x14ac:dyDescent="0.35">
      <c r="B31" s="18" t="s">
        <v>88</v>
      </c>
      <c r="C31" s="38">
        <f>AVERAGE(C20:C29)</f>
        <v>50.3</v>
      </c>
      <c r="D31" s="38">
        <f>AVERAGE(D20:D29)</f>
        <v>72</v>
      </c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</row>
    <row r="32" spans="2:18" x14ac:dyDescent="0.35">
      <c r="B32" s="39" t="s">
        <v>106</v>
      </c>
      <c r="C32" s="38">
        <f>P30/C35</f>
        <v>350.67777777777781</v>
      </c>
      <c r="D32" s="38">
        <f>R30/D35</f>
        <v>157.33333333333334</v>
      </c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</row>
    <row r="33" spans="2:19" x14ac:dyDescent="0.35">
      <c r="B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</row>
    <row r="34" spans="2:19" x14ac:dyDescent="0.35">
      <c r="B34" s="39" t="s">
        <v>89</v>
      </c>
      <c r="D34" s="48">
        <f>C32/D32</f>
        <v>2.2288841807909603</v>
      </c>
    </row>
    <row r="35" spans="2:19" x14ac:dyDescent="0.35">
      <c r="B35" s="39" t="s">
        <v>90</v>
      </c>
      <c r="C35" s="36">
        <f>G19-1</f>
        <v>9</v>
      </c>
      <c r="D35" s="36">
        <f>I19-1</f>
        <v>9</v>
      </c>
    </row>
    <row r="36" spans="2:19" x14ac:dyDescent="0.35">
      <c r="B36" s="18" t="s">
        <v>94</v>
      </c>
      <c r="C36" s="31"/>
      <c r="D36" s="32">
        <v>2.5000000000000001E-2</v>
      </c>
    </row>
    <row r="37" spans="2:19" x14ac:dyDescent="0.35">
      <c r="B37" s="39" t="s">
        <v>104</v>
      </c>
      <c r="D37" s="47">
        <v>4.0259999999999998</v>
      </c>
    </row>
    <row r="38" spans="2:19" x14ac:dyDescent="0.35">
      <c r="B38" s="39" t="s">
        <v>105</v>
      </c>
      <c r="C38" s="31"/>
      <c r="D38" s="47" t="str">
        <f>IF(D34&lt;D37, "Yes", "No")</f>
        <v>Yes</v>
      </c>
    </row>
    <row r="39" spans="2:19" x14ac:dyDescent="0.35">
      <c r="D39" s="31"/>
    </row>
    <row r="43" spans="2:19" x14ac:dyDescent="0.35">
      <c r="B43" s="19" t="s">
        <v>93</v>
      </c>
    </row>
    <row r="47" spans="2:19" s="40" customFormat="1" ht="72.5" x14ac:dyDescent="0.35">
      <c r="B47" s="41" t="s">
        <v>98</v>
      </c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6"/>
      <c r="N47" s="46"/>
      <c r="O47" s="46"/>
      <c r="P47" s="46"/>
      <c r="Q47" s="46"/>
      <c r="R47" s="46"/>
      <c r="S47" s="46"/>
    </row>
    <row r="48" spans="2:19" s="40" customFormat="1" x14ac:dyDescent="0.35">
      <c r="B48" s="43" t="s">
        <v>99</v>
      </c>
      <c r="C48" s="43">
        <v>1</v>
      </c>
      <c r="D48" s="43">
        <v>2</v>
      </c>
      <c r="E48" s="43">
        <v>3</v>
      </c>
      <c r="F48" s="43">
        <v>4</v>
      </c>
      <c r="G48" s="43">
        <v>5</v>
      </c>
      <c r="H48" s="43">
        <v>6</v>
      </c>
      <c r="I48" s="43">
        <v>7</v>
      </c>
      <c r="J48" s="43">
        <v>8</v>
      </c>
      <c r="K48" s="43">
        <v>9</v>
      </c>
      <c r="L48" s="43">
        <v>10</v>
      </c>
      <c r="M48" s="46"/>
      <c r="N48" s="46"/>
      <c r="O48" s="46"/>
      <c r="P48" s="46"/>
      <c r="Q48" s="46"/>
      <c r="R48" s="46"/>
      <c r="S48" s="46"/>
    </row>
    <row r="49" spans="2:19" s="40" customFormat="1" x14ac:dyDescent="0.35">
      <c r="B49" s="43">
        <v>1</v>
      </c>
      <c r="C49" s="44">
        <v>39.863460000000003</v>
      </c>
      <c r="D49" s="44">
        <v>49.5</v>
      </c>
      <c r="E49" s="44">
        <v>53.593240000000002</v>
      </c>
      <c r="F49" s="44">
        <v>55.83296</v>
      </c>
      <c r="G49" s="44">
        <v>57.240079999999999</v>
      </c>
      <c r="H49" s="44">
        <v>58.204419999999999</v>
      </c>
      <c r="I49" s="44">
        <v>58.905949999999997</v>
      </c>
      <c r="J49" s="44">
        <v>59.438980000000001</v>
      </c>
      <c r="K49" s="44">
        <v>59.857590000000002</v>
      </c>
      <c r="L49" s="44">
        <v>60.194980000000001</v>
      </c>
      <c r="M49" s="46"/>
      <c r="N49" s="46"/>
      <c r="O49" s="46"/>
      <c r="P49" s="46"/>
      <c r="Q49" s="46"/>
      <c r="R49" s="46"/>
      <c r="S49" s="46"/>
    </row>
    <row r="50" spans="2:19" s="40" customFormat="1" x14ac:dyDescent="0.35">
      <c r="B50" s="43">
        <v>2</v>
      </c>
      <c r="C50" s="44">
        <v>8.5263200000000001</v>
      </c>
      <c r="D50" s="44">
        <v>9</v>
      </c>
      <c r="E50" s="44">
        <v>9.1617899999999999</v>
      </c>
      <c r="F50" s="44">
        <v>9.2434200000000004</v>
      </c>
      <c r="G50" s="44">
        <v>9.2926300000000008</v>
      </c>
      <c r="H50" s="44">
        <v>9.3255300000000005</v>
      </c>
      <c r="I50" s="44">
        <v>9.3490800000000007</v>
      </c>
      <c r="J50" s="44">
        <v>9.3667700000000007</v>
      </c>
      <c r="K50" s="44">
        <v>9.3805399999999999</v>
      </c>
      <c r="L50" s="44">
        <v>9.3915699999999998</v>
      </c>
      <c r="M50" s="46"/>
      <c r="N50" s="46"/>
      <c r="O50" s="46"/>
      <c r="P50" s="46"/>
      <c r="Q50" s="46"/>
      <c r="R50" s="46"/>
      <c r="S50" s="46"/>
    </row>
    <row r="51" spans="2:19" s="40" customFormat="1" x14ac:dyDescent="0.35">
      <c r="B51" s="43">
        <v>3</v>
      </c>
      <c r="C51" s="44">
        <v>5.5383199999999997</v>
      </c>
      <c r="D51" s="44">
        <v>5.4623799999999996</v>
      </c>
      <c r="E51" s="44">
        <v>5.3907699999999998</v>
      </c>
      <c r="F51" s="44">
        <v>5.3426400000000003</v>
      </c>
      <c r="G51" s="44">
        <v>5.3091600000000003</v>
      </c>
      <c r="H51" s="44">
        <v>5.2847299999999997</v>
      </c>
      <c r="I51" s="44">
        <v>5.2661899999999999</v>
      </c>
      <c r="J51" s="44">
        <v>5.2516699999999998</v>
      </c>
      <c r="K51" s="44">
        <v>5.24</v>
      </c>
      <c r="L51" s="44">
        <v>5.23041</v>
      </c>
      <c r="M51" s="46"/>
      <c r="N51" s="46"/>
      <c r="O51" s="46"/>
      <c r="P51" s="46"/>
      <c r="Q51" s="46"/>
      <c r="R51" s="46"/>
      <c r="S51" s="46"/>
    </row>
    <row r="52" spans="2:19" s="40" customFormat="1" x14ac:dyDescent="0.35">
      <c r="B52" s="43">
        <v>4</v>
      </c>
      <c r="C52" s="44">
        <v>4.5447699999999998</v>
      </c>
      <c r="D52" s="44">
        <v>4.32456</v>
      </c>
      <c r="E52" s="44">
        <v>4.1908599999999998</v>
      </c>
      <c r="F52" s="44">
        <v>4.1072499999999996</v>
      </c>
      <c r="G52" s="44">
        <v>4.0505800000000001</v>
      </c>
      <c r="H52" s="44">
        <v>4.0097500000000004</v>
      </c>
      <c r="I52" s="44">
        <v>3.9789699999999999</v>
      </c>
      <c r="J52" s="44">
        <v>3.9549400000000001</v>
      </c>
      <c r="K52" s="44">
        <v>3.93567</v>
      </c>
      <c r="L52" s="44">
        <v>3.91988</v>
      </c>
      <c r="M52" s="46"/>
      <c r="N52" s="46"/>
      <c r="O52" s="46"/>
      <c r="P52" s="46"/>
      <c r="Q52" s="46"/>
      <c r="R52" s="46"/>
      <c r="S52" s="46"/>
    </row>
    <row r="53" spans="2:19" s="40" customFormat="1" x14ac:dyDescent="0.35">
      <c r="B53" s="43">
        <v>5</v>
      </c>
      <c r="C53" s="44">
        <v>4.0604199999999997</v>
      </c>
      <c r="D53" s="44">
        <v>3.7797200000000002</v>
      </c>
      <c r="E53" s="44">
        <v>3.6194799999999998</v>
      </c>
      <c r="F53" s="44">
        <v>3.5202</v>
      </c>
      <c r="G53" s="44">
        <v>3.4529800000000002</v>
      </c>
      <c r="H53" s="44">
        <v>3.4045100000000001</v>
      </c>
      <c r="I53" s="44">
        <v>3.3679000000000001</v>
      </c>
      <c r="J53" s="44">
        <v>3.33928</v>
      </c>
      <c r="K53" s="44">
        <v>3.3162799999999999</v>
      </c>
      <c r="L53" s="44">
        <v>3.2974000000000001</v>
      </c>
      <c r="M53" s="46"/>
      <c r="N53" s="46"/>
      <c r="O53" s="46"/>
      <c r="P53" s="46"/>
      <c r="Q53" s="46"/>
      <c r="R53" s="46"/>
      <c r="S53" s="46"/>
    </row>
    <row r="54" spans="2:19" s="40" customFormat="1" x14ac:dyDescent="0.35">
      <c r="B54" s="43">
        <v>6</v>
      </c>
      <c r="C54" s="44">
        <v>3.7759499999999999</v>
      </c>
      <c r="D54" s="44">
        <v>3.4632999999999998</v>
      </c>
      <c r="E54" s="44">
        <v>3.2887599999999999</v>
      </c>
      <c r="F54" s="44">
        <v>3.1807599999999998</v>
      </c>
      <c r="G54" s="44">
        <v>3.10751</v>
      </c>
      <c r="H54" s="44">
        <v>3.0545499999999999</v>
      </c>
      <c r="I54" s="44">
        <v>3.0144600000000001</v>
      </c>
      <c r="J54" s="44">
        <v>2.9830399999999999</v>
      </c>
      <c r="K54" s="44">
        <v>2.9577399999999998</v>
      </c>
      <c r="L54" s="44">
        <v>2.9369299999999998</v>
      </c>
      <c r="M54" s="46"/>
      <c r="N54" s="46"/>
      <c r="O54" s="46"/>
      <c r="P54" s="46"/>
      <c r="Q54" s="46"/>
      <c r="R54" s="46"/>
      <c r="S54" s="46"/>
    </row>
    <row r="55" spans="2:19" s="40" customFormat="1" x14ac:dyDescent="0.35">
      <c r="B55" s="43">
        <v>7</v>
      </c>
      <c r="C55" s="44">
        <v>3.5894300000000001</v>
      </c>
      <c r="D55" s="44">
        <v>3.2574399999999999</v>
      </c>
      <c r="E55" s="44">
        <v>3.0740699999999999</v>
      </c>
      <c r="F55" s="44">
        <v>2.9605299999999999</v>
      </c>
      <c r="G55" s="44">
        <v>2.88334</v>
      </c>
      <c r="H55" s="44">
        <v>2.8273899999999998</v>
      </c>
      <c r="I55" s="44">
        <v>2.7849300000000001</v>
      </c>
      <c r="J55" s="44">
        <v>2.7515800000000001</v>
      </c>
      <c r="K55" s="44">
        <v>2.7246800000000002</v>
      </c>
      <c r="L55" s="44">
        <v>2.7025100000000002</v>
      </c>
      <c r="M55" s="46"/>
      <c r="N55" s="46"/>
      <c r="O55" s="46"/>
      <c r="P55" s="46"/>
      <c r="Q55" s="46"/>
      <c r="R55" s="46"/>
      <c r="S55" s="46"/>
    </row>
    <row r="56" spans="2:19" s="40" customFormat="1" x14ac:dyDescent="0.35">
      <c r="B56" s="43">
        <v>8</v>
      </c>
      <c r="C56" s="44">
        <v>3.4579200000000001</v>
      </c>
      <c r="D56" s="44">
        <v>3.1131199999999999</v>
      </c>
      <c r="E56" s="44">
        <v>2.9238</v>
      </c>
      <c r="F56" s="44">
        <v>2.8064300000000002</v>
      </c>
      <c r="G56" s="44">
        <v>2.7264499999999998</v>
      </c>
      <c r="H56" s="44">
        <v>2.6683300000000001</v>
      </c>
      <c r="I56" s="44">
        <v>2.6241300000000001</v>
      </c>
      <c r="J56" s="44">
        <v>2.58935</v>
      </c>
      <c r="K56" s="44">
        <v>2.5612400000000002</v>
      </c>
      <c r="L56" s="44">
        <v>2.5380400000000001</v>
      </c>
      <c r="M56" s="46"/>
      <c r="N56" s="46"/>
      <c r="O56" s="46"/>
      <c r="P56" s="46"/>
      <c r="Q56" s="46"/>
      <c r="R56" s="46"/>
      <c r="S56" s="46"/>
    </row>
    <row r="57" spans="2:19" s="40" customFormat="1" x14ac:dyDescent="0.35">
      <c r="B57" s="43">
        <v>9</v>
      </c>
      <c r="C57" s="44">
        <v>3.3603000000000001</v>
      </c>
      <c r="D57" s="44">
        <v>3.0064500000000001</v>
      </c>
      <c r="E57" s="44">
        <v>2.8128600000000001</v>
      </c>
      <c r="F57" s="44">
        <v>2.6926800000000002</v>
      </c>
      <c r="G57" s="44">
        <v>2.6106099999999999</v>
      </c>
      <c r="H57" s="44">
        <v>2.5508600000000001</v>
      </c>
      <c r="I57" s="44">
        <v>2.5053100000000001</v>
      </c>
      <c r="J57" s="44">
        <v>2.4694099999999999</v>
      </c>
      <c r="K57" s="44">
        <v>2.44034</v>
      </c>
      <c r="L57" s="44">
        <v>2.4163199999999998</v>
      </c>
      <c r="M57" s="46"/>
      <c r="N57" s="46"/>
      <c r="O57" s="46"/>
      <c r="P57" s="46"/>
      <c r="Q57" s="46"/>
      <c r="R57" s="46"/>
      <c r="S57" s="46"/>
    </row>
    <row r="58" spans="2:19" s="40" customFormat="1" x14ac:dyDescent="0.35">
      <c r="B58" s="43">
        <v>10</v>
      </c>
      <c r="C58" s="44">
        <v>3.2850199999999998</v>
      </c>
      <c r="D58" s="44">
        <v>2.9244699999999999</v>
      </c>
      <c r="E58" s="44">
        <v>2.7276699999999998</v>
      </c>
      <c r="F58" s="44">
        <v>2.60534</v>
      </c>
      <c r="G58" s="44">
        <v>2.5216400000000001</v>
      </c>
      <c r="H58" s="44">
        <v>2.4605800000000002</v>
      </c>
      <c r="I58" s="44">
        <v>2.4139699999999999</v>
      </c>
      <c r="J58" s="44">
        <v>2.3771499999999999</v>
      </c>
      <c r="K58" s="44">
        <v>2.3473099999999998</v>
      </c>
      <c r="L58" s="44">
        <v>2.3226</v>
      </c>
      <c r="M58" s="46"/>
      <c r="N58" s="46"/>
      <c r="O58" s="46"/>
      <c r="P58" s="46"/>
      <c r="Q58" s="46"/>
      <c r="R58" s="46"/>
      <c r="S58" s="46"/>
    </row>
    <row r="59" spans="2:19" s="40" customFormat="1" x14ac:dyDescent="0.35">
      <c r="B59" s="43">
        <v>11</v>
      </c>
      <c r="C59" s="44">
        <v>3.2252000000000001</v>
      </c>
      <c r="D59" s="44">
        <v>2.8595100000000002</v>
      </c>
      <c r="E59" s="44">
        <v>2.6602299999999999</v>
      </c>
      <c r="F59" s="44">
        <v>2.5361899999999999</v>
      </c>
      <c r="G59" s="44">
        <v>2.4511799999999999</v>
      </c>
      <c r="H59" s="44">
        <v>2.3890699999999998</v>
      </c>
      <c r="I59" s="44">
        <v>2.3415699999999999</v>
      </c>
      <c r="J59" s="44">
        <v>2.3039999999999998</v>
      </c>
      <c r="K59" s="44">
        <v>2.2734999999999999</v>
      </c>
      <c r="L59" s="44">
        <v>2.24823</v>
      </c>
      <c r="M59" s="46"/>
      <c r="N59" s="46"/>
      <c r="O59" s="46"/>
      <c r="P59" s="46"/>
      <c r="Q59" s="46"/>
      <c r="R59" s="46"/>
      <c r="S59" s="46"/>
    </row>
    <row r="60" spans="2:19" s="40" customFormat="1" x14ac:dyDescent="0.35">
      <c r="B60" s="43">
        <v>12</v>
      </c>
      <c r="C60" s="44">
        <v>3.1765500000000002</v>
      </c>
      <c r="D60" s="44">
        <v>2.8068</v>
      </c>
      <c r="E60" s="44">
        <v>2.6055199999999998</v>
      </c>
      <c r="F60" s="44">
        <v>2.4801000000000002</v>
      </c>
      <c r="G60" s="44">
        <v>2.3940199999999998</v>
      </c>
      <c r="H60" s="44">
        <v>2.3310200000000001</v>
      </c>
      <c r="I60" s="44">
        <v>2.2827799999999998</v>
      </c>
      <c r="J60" s="44">
        <v>2.24457</v>
      </c>
      <c r="K60" s="44">
        <v>2.2135199999999999</v>
      </c>
      <c r="L60" s="44">
        <v>2.1877599999999999</v>
      </c>
      <c r="M60" s="46"/>
      <c r="N60" s="46"/>
      <c r="O60" s="46"/>
      <c r="P60" s="46"/>
      <c r="Q60" s="46"/>
      <c r="R60" s="46"/>
      <c r="S60" s="46"/>
    </row>
    <row r="61" spans="2:19" s="40" customFormat="1" x14ac:dyDescent="0.35">
      <c r="B61" s="43">
        <v>13</v>
      </c>
      <c r="C61" s="44">
        <v>3.1362100000000002</v>
      </c>
      <c r="D61" s="44">
        <v>2.7631700000000001</v>
      </c>
      <c r="E61" s="44">
        <v>2.56027</v>
      </c>
      <c r="F61" s="44">
        <v>2.43371</v>
      </c>
      <c r="G61" s="44">
        <v>2.3467199999999999</v>
      </c>
      <c r="H61" s="44">
        <v>2.2829799999999998</v>
      </c>
      <c r="I61" s="44">
        <v>2.2341000000000002</v>
      </c>
      <c r="J61" s="44">
        <v>2.1953499999999999</v>
      </c>
      <c r="K61" s="44">
        <v>2.1638199999999999</v>
      </c>
      <c r="L61" s="44">
        <v>2.1376300000000001</v>
      </c>
      <c r="M61" s="46"/>
      <c r="N61" s="46"/>
      <c r="O61" s="46"/>
      <c r="P61" s="46"/>
      <c r="Q61" s="46"/>
      <c r="R61" s="46"/>
      <c r="S61" s="46"/>
    </row>
    <row r="62" spans="2:19" s="40" customFormat="1" x14ac:dyDescent="0.35">
      <c r="B62" s="43">
        <v>14</v>
      </c>
      <c r="C62" s="44">
        <v>3.1022099999999999</v>
      </c>
      <c r="D62" s="44">
        <v>2.7264699999999999</v>
      </c>
      <c r="E62" s="44">
        <v>2.5222199999999999</v>
      </c>
      <c r="F62" s="44">
        <v>2.3946900000000002</v>
      </c>
      <c r="G62" s="44">
        <v>2.30694</v>
      </c>
      <c r="H62" s="44">
        <v>2.2425600000000001</v>
      </c>
      <c r="I62" s="44">
        <v>2.19313</v>
      </c>
      <c r="J62" s="44">
        <v>2.1539000000000001</v>
      </c>
      <c r="K62" s="44">
        <v>2.12195</v>
      </c>
      <c r="L62" s="44">
        <v>2.0954000000000002</v>
      </c>
      <c r="M62" s="46"/>
      <c r="N62" s="46"/>
      <c r="O62" s="46"/>
      <c r="P62" s="46"/>
      <c r="Q62" s="46"/>
      <c r="R62" s="46"/>
      <c r="S62" s="46"/>
    </row>
    <row r="63" spans="2:19" s="40" customFormat="1" x14ac:dyDescent="0.35">
      <c r="B63" s="43">
        <v>15</v>
      </c>
      <c r="C63" s="44">
        <v>3.0731899999999999</v>
      </c>
      <c r="D63" s="44">
        <v>2.6951700000000001</v>
      </c>
      <c r="E63" s="44">
        <v>2.4897900000000002</v>
      </c>
      <c r="F63" s="44">
        <v>2.3614299999999999</v>
      </c>
      <c r="G63" s="44">
        <v>2.2730199999999998</v>
      </c>
      <c r="H63" s="44">
        <v>2.2080799999999998</v>
      </c>
      <c r="I63" s="44">
        <v>2.1581800000000002</v>
      </c>
      <c r="J63" s="44">
        <v>2.1185299999999998</v>
      </c>
      <c r="K63" s="44">
        <v>2.0862099999999999</v>
      </c>
      <c r="L63" s="44">
        <v>2.05932</v>
      </c>
      <c r="M63" s="46"/>
      <c r="N63" s="46"/>
      <c r="O63" s="46"/>
      <c r="P63" s="46"/>
      <c r="Q63" s="46"/>
      <c r="R63" s="46"/>
      <c r="S63" s="46"/>
    </row>
    <row r="64" spans="2:19" s="40" customFormat="1" x14ac:dyDescent="0.35">
      <c r="B64" s="43">
        <v>16</v>
      </c>
      <c r="C64" s="44">
        <v>3.0481099999999999</v>
      </c>
      <c r="D64" s="44">
        <v>2.6681699999999999</v>
      </c>
      <c r="E64" s="44">
        <v>2.4618099999999998</v>
      </c>
      <c r="F64" s="44">
        <v>2.3327399999999998</v>
      </c>
      <c r="G64" s="44">
        <v>2.24376</v>
      </c>
      <c r="H64" s="44">
        <v>2.1783299999999999</v>
      </c>
      <c r="I64" s="44">
        <v>2.1280000000000001</v>
      </c>
      <c r="J64" s="44">
        <v>2.0879799999999999</v>
      </c>
      <c r="K64" s="44">
        <v>2.0553300000000001</v>
      </c>
      <c r="L64" s="44">
        <v>2.0281500000000001</v>
      </c>
      <c r="M64" s="46"/>
      <c r="N64" s="46"/>
      <c r="O64" s="46"/>
      <c r="P64" s="46"/>
      <c r="Q64" s="46"/>
      <c r="R64" s="46"/>
      <c r="S64" s="46"/>
    </row>
    <row r="65" spans="2:19" s="40" customFormat="1" x14ac:dyDescent="0.35">
      <c r="B65" s="43">
        <v>17</v>
      </c>
      <c r="C65" s="44">
        <v>3.02623</v>
      </c>
      <c r="D65" s="44">
        <v>2.6446399999999999</v>
      </c>
      <c r="E65" s="44">
        <v>2.43743</v>
      </c>
      <c r="F65" s="44">
        <v>2.30775</v>
      </c>
      <c r="G65" s="44">
        <v>2.2182499999999998</v>
      </c>
      <c r="H65" s="44">
        <v>2.15239</v>
      </c>
      <c r="I65" s="44">
        <v>2.1016900000000001</v>
      </c>
      <c r="J65" s="44">
        <v>2.06134</v>
      </c>
      <c r="K65" s="44">
        <v>2.0283899999999999</v>
      </c>
      <c r="L65" s="44">
        <v>2.0009399999999999</v>
      </c>
      <c r="M65" s="46"/>
      <c r="N65" s="46"/>
      <c r="O65" s="46"/>
      <c r="P65" s="46"/>
      <c r="Q65" s="46"/>
      <c r="R65" s="46"/>
      <c r="S65" s="46"/>
    </row>
    <row r="66" spans="2:19" s="40" customFormat="1" x14ac:dyDescent="0.35">
      <c r="B66" s="43">
        <v>18</v>
      </c>
      <c r="C66" s="44">
        <v>3.00698</v>
      </c>
      <c r="D66" s="44">
        <v>2.6239499999999998</v>
      </c>
      <c r="E66" s="44">
        <v>2.41601</v>
      </c>
      <c r="F66" s="44">
        <v>2.2857699999999999</v>
      </c>
      <c r="G66" s="44">
        <v>2.1958299999999999</v>
      </c>
      <c r="H66" s="44">
        <v>2.1295799999999998</v>
      </c>
      <c r="I66" s="44">
        <v>2.0785399999999998</v>
      </c>
      <c r="J66" s="44">
        <v>2.03789</v>
      </c>
      <c r="K66" s="44">
        <v>2.00467</v>
      </c>
      <c r="L66" s="44">
        <v>1.97698</v>
      </c>
      <c r="M66" s="46"/>
      <c r="N66" s="46"/>
      <c r="O66" s="46"/>
      <c r="P66" s="46"/>
      <c r="Q66" s="46"/>
      <c r="R66" s="46"/>
      <c r="S66" s="46"/>
    </row>
    <row r="67" spans="2:19" s="40" customFormat="1" x14ac:dyDescent="0.35">
      <c r="B67" s="43">
        <v>19</v>
      </c>
      <c r="C67" s="44">
        <v>2.9899</v>
      </c>
      <c r="D67" s="44">
        <v>2.60561</v>
      </c>
      <c r="E67" s="44">
        <v>2.3970199999999999</v>
      </c>
      <c r="F67" s="44">
        <v>2.2663000000000002</v>
      </c>
      <c r="G67" s="44">
        <v>2.1759599999999999</v>
      </c>
      <c r="H67" s="44">
        <v>2.1093600000000001</v>
      </c>
      <c r="I67" s="44">
        <v>2.05802</v>
      </c>
      <c r="J67" s="44">
        <v>2.0171000000000001</v>
      </c>
      <c r="K67" s="44">
        <v>1.9836400000000001</v>
      </c>
      <c r="L67" s="44">
        <v>1.95573</v>
      </c>
      <c r="M67" s="46"/>
      <c r="N67" s="46"/>
      <c r="O67" s="46"/>
      <c r="P67" s="46"/>
      <c r="Q67" s="46"/>
      <c r="R67" s="46"/>
      <c r="S67" s="46"/>
    </row>
    <row r="68" spans="2:19" s="40" customFormat="1" x14ac:dyDescent="0.35">
      <c r="B68" s="43">
        <v>20</v>
      </c>
      <c r="C68" s="44">
        <v>2.97465</v>
      </c>
      <c r="D68" s="44">
        <v>2.5892499999999998</v>
      </c>
      <c r="E68" s="44">
        <v>2.38009</v>
      </c>
      <c r="F68" s="44">
        <v>2.2489300000000001</v>
      </c>
      <c r="G68" s="44">
        <v>2.1582300000000001</v>
      </c>
      <c r="H68" s="44">
        <v>2.0913200000000001</v>
      </c>
      <c r="I68" s="44">
        <v>2.0396999999999998</v>
      </c>
      <c r="J68" s="44">
        <v>1.9985299999999999</v>
      </c>
      <c r="K68" s="44">
        <v>1.96485</v>
      </c>
      <c r="L68" s="44">
        <v>1.9367399999999999</v>
      </c>
      <c r="M68" s="46"/>
      <c r="N68" s="46"/>
      <c r="O68" s="46"/>
      <c r="P68" s="46"/>
      <c r="Q68" s="46"/>
      <c r="R68" s="46"/>
      <c r="S68" s="46"/>
    </row>
    <row r="69" spans="2:19" s="40" customFormat="1" x14ac:dyDescent="0.35">
      <c r="B69" s="43">
        <v>21</v>
      </c>
      <c r="C69" s="44">
        <v>2.96096</v>
      </c>
      <c r="D69" s="44">
        <v>2.57457</v>
      </c>
      <c r="E69" s="44">
        <v>2.3648899999999999</v>
      </c>
      <c r="F69" s="44">
        <v>2.2333400000000001</v>
      </c>
      <c r="G69" s="44">
        <v>2.1423100000000002</v>
      </c>
      <c r="H69" s="44">
        <v>2.0751200000000001</v>
      </c>
      <c r="I69" s="44">
        <v>2.02325</v>
      </c>
      <c r="J69" s="44">
        <v>1.98186</v>
      </c>
      <c r="K69" s="44">
        <v>1.94797</v>
      </c>
      <c r="L69" s="44">
        <v>1.91967</v>
      </c>
      <c r="M69" s="46"/>
      <c r="N69" s="46"/>
      <c r="O69" s="46"/>
      <c r="P69" s="46"/>
      <c r="Q69" s="46"/>
      <c r="R69" s="46"/>
      <c r="S69" s="46"/>
    </row>
    <row r="70" spans="2:19" s="40" customFormat="1" x14ac:dyDescent="0.35">
      <c r="B70" s="43">
        <v>22</v>
      </c>
      <c r="C70" s="44">
        <v>2.9485800000000002</v>
      </c>
      <c r="D70" s="44">
        <v>2.5613100000000002</v>
      </c>
      <c r="E70" s="44">
        <v>2.3511700000000002</v>
      </c>
      <c r="F70" s="44">
        <v>2.2192699999999999</v>
      </c>
      <c r="G70" s="44">
        <v>2.1279400000000002</v>
      </c>
      <c r="H70" s="44">
        <v>2.0605000000000002</v>
      </c>
      <c r="I70" s="44">
        <v>2.0084</v>
      </c>
      <c r="J70" s="44">
        <v>1.9668000000000001</v>
      </c>
      <c r="K70" s="44">
        <v>1.9327300000000001</v>
      </c>
      <c r="L70" s="44">
        <v>1.90425</v>
      </c>
      <c r="M70" s="46"/>
      <c r="N70" s="46"/>
      <c r="O70" s="46"/>
      <c r="P70" s="46"/>
      <c r="Q70" s="46"/>
      <c r="R70" s="46"/>
      <c r="S70" s="46"/>
    </row>
    <row r="71" spans="2:19" s="40" customFormat="1" x14ac:dyDescent="0.35">
      <c r="B71" s="43">
        <v>23</v>
      </c>
      <c r="C71" s="44">
        <v>2.93736</v>
      </c>
      <c r="D71" s="44">
        <v>2.5492900000000001</v>
      </c>
      <c r="E71" s="44">
        <v>2.33873</v>
      </c>
      <c r="F71" s="44">
        <v>2.2065100000000002</v>
      </c>
      <c r="G71" s="44">
        <v>2.1149100000000001</v>
      </c>
      <c r="H71" s="44">
        <v>2.0472299999999999</v>
      </c>
      <c r="I71" s="44">
        <v>1.99492</v>
      </c>
      <c r="J71" s="44">
        <v>1.95312</v>
      </c>
      <c r="K71" s="44">
        <v>1.9188799999999999</v>
      </c>
      <c r="L71" s="44">
        <v>1.89025</v>
      </c>
      <c r="M71" s="46"/>
      <c r="N71" s="46"/>
      <c r="O71" s="46"/>
      <c r="P71" s="46"/>
      <c r="Q71" s="46"/>
      <c r="R71" s="46"/>
      <c r="S71" s="46"/>
    </row>
    <row r="72" spans="2:19" s="40" customFormat="1" x14ac:dyDescent="0.35">
      <c r="B72" s="43">
        <v>24</v>
      </c>
      <c r="C72" s="44">
        <v>2.9271199999999999</v>
      </c>
      <c r="D72" s="44">
        <v>2.5383300000000002</v>
      </c>
      <c r="E72" s="44">
        <v>2.3273899999999998</v>
      </c>
      <c r="F72" s="44">
        <v>2.1948799999999999</v>
      </c>
      <c r="G72" s="44">
        <v>2.10303</v>
      </c>
      <c r="H72" s="44">
        <v>2.0351300000000001</v>
      </c>
      <c r="I72" s="44">
        <v>1.9826299999999999</v>
      </c>
      <c r="J72" s="44">
        <v>1.9406600000000001</v>
      </c>
      <c r="K72" s="44">
        <v>1.90625</v>
      </c>
      <c r="L72" s="44">
        <v>1.87748</v>
      </c>
      <c r="M72" s="46"/>
      <c r="N72" s="46"/>
      <c r="O72" s="46"/>
      <c r="P72" s="46"/>
      <c r="Q72" s="46"/>
      <c r="R72" s="46"/>
      <c r="S72" s="46"/>
    </row>
    <row r="73" spans="2:19" s="40" customFormat="1" x14ac:dyDescent="0.35">
      <c r="B73" s="43">
        <v>25</v>
      </c>
      <c r="C73" s="44">
        <v>2.9177399999999998</v>
      </c>
      <c r="D73" s="44">
        <v>2.5283099999999998</v>
      </c>
      <c r="E73" s="44">
        <v>2.3170199999999999</v>
      </c>
      <c r="F73" s="44">
        <v>2.18424</v>
      </c>
      <c r="G73" s="44">
        <v>2.0921599999999998</v>
      </c>
      <c r="H73" s="44">
        <v>2.02406</v>
      </c>
      <c r="I73" s="44">
        <v>1.9713799999999999</v>
      </c>
      <c r="J73" s="44">
        <v>1.9292499999999999</v>
      </c>
      <c r="K73" s="44">
        <v>1.89469</v>
      </c>
      <c r="L73" s="44">
        <v>1.86578</v>
      </c>
      <c r="M73" s="46"/>
      <c r="N73" s="46"/>
      <c r="O73" s="46"/>
      <c r="P73" s="46"/>
      <c r="Q73" s="46"/>
      <c r="R73" s="46"/>
      <c r="S73" s="46"/>
    </row>
    <row r="74" spans="2:19" s="40" customFormat="1" x14ac:dyDescent="0.35">
      <c r="B74" s="43">
        <v>26</v>
      </c>
      <c r="C74" s="44">
        <v>2.9091300000000002</v>
      </c>
      <c r="D74" s="44">
        <v>2.5190999999999999</v>
      </c>
      <c r="E74" s="44">
        <v>2.30749</v>
      </c>
      <c r="F74" s="44">
        <v>2.1744699999999999</v>
      </c>
      <c r="G74" s="44">
        <v>2.0821800000000001</v>
      </c>
      <c r="H74" s="44">
        <v>2.01389</v>
      </c>
      <c r="I74" s="44">
        <v>1.9610399999999999</v>
      </c>
      <c r="J74" s="44">
        <v>1.91876</v>
      </c>
      <c r="K74" s="44">
        <v>1.8840699999999999</v>
      </c>
      <c r="L74" s="44">
        <v>1.85503</v>
      </c>
      <c r="M74" s="46"/>
      <c r="N74" s="46"/>
      <c r="O74" s="46"/>
      <c r="P74" s="46"/>
      <c r="Q74" s="46"/>
      <c r="R74" s="46"/>
      <c r="S74" s="46"/>
    </row>
    <row r="75" spans="2:19" s="40" customFormat="1" x14ac:dyDescent="0.35">
      <c r="B75" s="43">
        <v>27</v>
      </c>
      <c r="C75" s="44">
        <v>2.9011900000000002</v>
      </c>
      <c r="D75" s="44">
        <v>2.5106099999999998</v>
      </c>
      <c r="E75" s="44">
        <v>2.2987099999999998</v>
      </c>
      <c r="F75" s="44">
        <v>2.1654599999999999</v>
      </c>
      <c r="G75" s="44">
        <v>2.0729799999999998</v>
      </c>
      <c r="H75" s="44">
        <v>2.0045199999999999</v>
      </c>
      <c r="I75" s="44">
        <v>1.9515100000000001</v>
      </c>
      <c r="J75" s="44">
        <v>1.90909</v>
      </c>
      <c r="K75" s="44">
        <v>1.8742700000000001</v>
      </c>
      <c r="L75" s="44">
        <v>1.84511</v>
      </c>
      <c r="M75" s="46"/>
      <c r="N75" s="46"/>
      <c r="O75" s="46"/>
      <c r="P75" s="46"/>
      <c r="Q75" s="46"/>
      <c r="R75" s="46"/>
      <c r="S75" s="46"/>
    </row>
    <row r="76" spans="2:19" s="40" customFormat="1" x14ac:dyDescent="0.35">
      <c r="B76" s="43">
        <v>28</v>
      </c>
      <c r="C76" s="44">
        <v>2.89385</v>
      </c>
      <c r="D76" s="44">
        <v>2.5027599999999999</v>
      </c>
      <c r="E76" s="44">
        <v>2.2906</v>
      </c>
      <c r="F76" s="44">
        <v>2.1571400000000001</v>
      </c>
      <c r="G76" s="44">
        <v>2.06447</v>
      </c>
      <c r="H76" s="44">
        <v>1.9958499999999999</v>
      </c>
      <c r="I76" s="44">
        <v>1.9427000000000001</v>
      </c>
      <c r="J76" s="44">
        <v>1.9001399999999999</v>
      </c>
      <c r="K76" s="44">
        <v>1.8652</v>
      </c>
      <c r="L76" s="44">
        <v>1.8359300000000001</v>
      </c>
      <c r="M76" s="46"/>
      <c r="N76" s="46"/>
      <c r="O76" s="46"/>
      <c r="P76" s="46"/>
      <c r="Q76" s="46"/>
      <c r="R76" s="46"/>
      <c r="S76" s="46"/>
    </row>
    <row r="77" spans="2:19" s="40" customFormat="1" x14ac:dyDescent="0.35">
      <c r="B77" s="43">
        <v>29</v>
      </c>
      <c r="C77" s="44">
        <v>2.8870300000000002</v>
      </c>
      <c r="D77" s="44">
        <v>2.4954800000000001</v>
      </c>
      <c r="E77" s="44">
        <v>2.2830699999999999</v>
      </c>
      <c r="F77" s="44">
        <v>2.14941</v>
      </c>
      <c r="G77" s="44">
        <v>2.0565799999999999</v>
      </c>
      <c r="H77" s="44">
        <v>1.9878100000000001</v>
      </c>
      <c r="I77" s="44">
        <v>1.93452</v>
      </c>
      <c r="J77" s="44">
        <v>1.89184</v>
      </c>
      <c r="K77" s="44">
        <v>1.8567899999999999</v>
      </c>
      <c r="L77" s="44">
        <v>1.82741</v>
      </c>
      <c r="M77" s="46"/>
      <c r="N77" s="46"/>
      <c r="O77" s="46"/>
      <c r="P77" s="46"/>
      <c r="Q77" s="46"/>
      <c r="R77" s="46"/>
      <c r="S77" s="46"/>
    </row>
    <row r="78" spans="2:19" s="40" customFormat="1" x14ac:dyDescent="0.35">
      <c r="B78" s="43">
        <v>30</v>
      </c>
      <c r="C78" s="44">
        <v>2.88069</v>
      </c>
      <c r="D78" s="44">
        <v>2.4887199999999998</v>
      </c>
      <c r="E78" s="44">
        <v>2.2760699999999998</v>
      </c>
      <c r="F78" s="44">
        <v>2.1422300000000001</v>
      </c>
      <c r="G78" s="44">
        <v>2.0492499999999998</v>
      </c>
      <c r="H78" s="44">
        <v>1.9803299999999999</v>
      </c>
      <c r="I78" s="44">
        <v>1.92692</v>
      </c>
      <c r="J78" s="44">
        <v>1.88412</v>
      </c>
      <c r="K78" s="44">
        <v>1.8489599999999999</v>
      </c>
      <c r="L78" s="44">
        <v>1.8194900000000001</v>
      </c>
      <c r="M78" s="46"/>
      <c r="N78" s="46"/>
      <c r="O78" s="46"/>
      <c r="P78" s="46"/>
      <c r="Q78" s="46"/>
      <c r="R78" s="46"/>
      <c r="S78" s="46"/>
    </row>
    <row r="79" spans="2:19" s="40" customFormat="1" x14ac:dyDescent="0.35">
      <c r="B79" s="43">
        <v>40</v>
      </c>
      <c r="C79" s="44">
        <v>2.83535</v>
      </c>
      <c r="D79" s="44">
        <v>2.4403700000000002</v>
      </c>
      <c r="E79" s="44">
        <v>2.2260900000000001</v>
      </c>
      <c r="F79" s="44">
        <v>2.0909499999999999</v>
      </c>
      <c r="G79" s="44">
        <v>1.99682</v>
      </c>
      <c r="H79" s="44">
        <v>1.9268799999999999</v>
      </c>
      <c r="I79" s="44">
        <v>1.87252</v>
      </c>
      <c r="J79" s="44">
        <v>1.8288599999999999</v>
      </c>
      <c r="K79" s="44">
        <v>1.7928999999999999</v>
      </c>
      <c r="L79" s="44">
        <v>1.7626900000000001</v>
      </c>
      <c r="M79" s="46"/>
      <c r="N79" s="46"/>
      <c r="O79" s="46"/>
      <c r="P79" s="46"/>
      <c r="Q79" s="46"/>
      <c r="R79" s="46"/>
      <c r="S79" s="46"/>
    </row>
    <row r="80" spans="2:19" s="40" customFormat="1" x14ac:dyDescent="0.35">
      <c r="B80" s="43">
        <v>60</v>
      </c>
      <c r="C80" s="44">
        <v>2.7910699999999999</v>
      </c>
      <c r="D80" s="44">
        <v>2.3932500000000001</v>
      </c>
      <c r="E80" s="44">
        <v>2.1774100000000001</v>
      </c>
      <c r="F80" s="44">
        <v>2.0409899999999999</v>
      </c>
      <c r="G80" s="44">
        <v>1.9457100000000001</v>
      </c>
      <c r="H80" s="44">
        <v>1.8747199999999999</v>
      </c>
      <c r="I80" s="44">
        <v>1.8193900000000001</v>
      </c>
      <c r="J80" s="44">
        <v>1.7748299999999999</v>
      </c>
      <c r="K80" s="44">
        <v>1.7380199999999999</v>
      </c>
      <c r="L80" s="44">
        <v>1.7070099999999999</v>
      </c>
      <c r="M80" s="46"/>
      <c r="N80" s="46"/>
      <c r="O80" s="46"/>
      <c r="P80" s="46"/>
      <c r="Q80" s="46"/>
      <c r="R80" s="46"/>
      <c r="S80" s="46"/>
    </row>
    <row r="81" spans="2:19" s="40" customFormat="1" x14ac:dyDescent="0.35">
      <c r="B81" s="43">
        <v>120</v>
      </c>
      <c r="C81" s="44">
        <v>2.7478099999999999</v>
      </c>
      <c r="D81" s="44">
        <v>2.34734</v>
      </c>
      <c r="E81" s="44">
        <v>2.1299899999999998</v>
      </c>
      <c r="F81" s="44">
        <v>1.9923</v>
      </c>
      <c r="G81" s="44">
        <v>1.8958699999999999</v>
      </c>
      <c r="H81" s="44">
        <v>1.8238099999999999</v>
      </c>
      <c r="I81" s="44">
        <v>1.7674799999999999</v>
      </c>
      <c r="J81" s="44">
        <v>1.7219599999999999</v>
      </c>
      <c r="K81" s="44">
        <v>1.68425</v>
      </c>
      <c r="L81" s="44">
        <v>1.65238</v>
      </c>
      <c r="M81" s="46"/>
      <c r="N81" s="46"/>
      <c r="O81" s="46"/>
      <c r="P81" s="46"/>
      <c r="Q81" s="46"/>
      <c r="R81" s="46"/>
      <c r="S81" s="46"/>
    </row>
    <row r="82" spans="2:19" s="40" customFormat="1" x14ac:dyDescent="0.35">
      <c r="B82" s="43" t="s">
        <v>100</v>
      </c>
      <c r="C82" s="44">
        <v>2.7055400000000001</v>
      </c>
      <c r="D82" s="44">
        <v>2.3025899999999999</v>
      </c>
      <c r="E82" s="44">
        <v>2.0838000000000001</v>
      </c>
      <c r="F82" s="44">
        <v>1.94486</v>
      </c>
      <c r="G82" s="44">
        <v>1.84727</v>
      </c>
      <c r="H82" s="44">
        <v>1.7741100000000001</v>
      </c>
      <c r="I82" s="44">
        <v>1.71672</v>
      </c>
      <c r="J82" s="44">
        <v>1.6701999999999999</v>
      </c>
      <c r="K82" s="44">
        <v>1.6315200000000001</v>
      </c>
      <c r="L82" s="44">
        <v>1.5987199999999999</v>
      </c>
      <c r="M82" s="46"/>
      <c r="N82" s="46"/>
      <c r="O82" s="46"/>
      <c r="P82" s="46"/>
      <c r="Q82" s="46"/>
      <c r="R82" s="46"/>
      <c r="S82" s="46"/>
    </row>
    <row r="83" spans="2:19" s="40" customFormat="1" x14ac:dyDescent="0.35">
      <c r="B83" s="42"/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6"/>
      <c r="N83" s="46"/>
      <c r="O83" s="46"/>
      <c r="P83" s="46"/>
      <c r="Q83" s="46"/>
      <c r="R83" s="46"/>
      <c r="S83" s="46"/>
    </row>
    <row r="84" spans="2:19" s="40" customFormat="1" x14ac:dyDescent="0.35">
      <c r="B84" s="41" t="s">
        <v>101</v>
      </c>
      <c r="C84" s="42"/>
      <c r="D84" s="42"/>
      <c r="E84" s="42"/>
      <c r="F84" s="42"/>
      <c r="G84" s="42"/>
      <c r="H84" s="42"/>
      <c r="I84" s="42"/>
      <c r="J84" s="42"/>
      <c r="K84" s="42"/>
      <c r="L84" s="42"/>
      <c r="M84" s="46"/>
      <c r="N84" s="46"/>
      <c r="O84" s="46"/>
      <c r="P84" s="46"/>
      <c r="Q84" s="46"/>
      <c r="R84" s="46"/>
      <c r="S84" s="46"/>
    </row>
    <row r="85" spans="2:19" s="40" customFormat="1" x14ac:dyDescent="0.35">
      <c r="B85" s="43" t="s">
        <v>99</v>
      </c>
      <c r="C85" s="43">
        <v>12</v>
      </c>
      <c r="D85" s="43">
        <v>15</v>
      </c>
      <c r="E85" s="43">
        <v>20</v>
      </c>
      <c r="F85" s="43">
        <v>24</v>
      </c>
      <c r="G85" s="43">
        <v>30</v>
      </c>
      <c r="H85" s="43">
        <v>40</v>
      </c>
      <c r="I85" s="43">
        <v>60</v>
      </c>
      <c r="J85" s="43">
        <v>120</v>
      </c>
      <c r="K85" s="43" t="s">
        <v>100</v>
      </c>
      <c r="L85" s="42"/>
      <c r="M85" s="46"/>
      <c r="N85" s="46"/>
      <c r="O85" s="46"/>
      <c r="P85" s="46"/>
      <c r="Q85" s="46"/>
      <c r="R85" s="46"/>
      <c r="S85" s="46"/>
    </row>
    <row r="86" spans="2:19" s="40" customFormat="1" x14ac:dyDescent="0.35">
      <c r="B86" s="43">
        <v>1</v>
      </c>
      <c r="C86" s="44">
        <v>60.705210000000001</v>
      </c>
      <c r="D86" s="44">
        <v>61.22034</v>
      </c>
      <c r="E86" s="44">
        <v>61.740290000000002</v>
      </c>
      <c r="F86" s="44">
        <v>62.002049999999997</v>
      </c>
      <c r="G86" s="44">
        <v>62.264969999999998</v>
      </c>
      <c r="H86" s="44">
        <v>62.529049999999998</v>
      </c>
      <c r="I86" s="44">
        <v>62.794280000000001</v>
      </c>
      <c r="J86" s="44">
        <v>63.060639999999999</v>
      </c>
      <c r="K86" s="44">
        <v>63.328119999999998</v>
      </c>
      <c r="L86" s="42"/>
      <c r="M86" s="46"/>
      <c r="N86" s="46"/>
      <c r="O86" s="46"/>
      <c r="P86" s="46"/>
      <c r="Q86" s="46"/>
      <c r="R86" s="46"/>
      <c r="S86" s="46"/>
    </row>
    <row r="87" spans="2:19" s="40" customFormat="1" x14ac:dyDescent="0.35">
      <c r="B87" s="43">
        <v>2</v>
      </c>
      <c r="C87" s="44">
        <v>9.4081299999999999</v>
      </c>
      <c r="D87" s="44">
        <v>9.4247099999999993</v>
      </c>
      <c r="E87" s="44">
        <v>9.4413099999999996</v>
      </c>
      <c r="F87" s="44">
        <v>9.4496199999999995</v>
      </c>
      <c r="G87" s="44">
        <v>9.4579299999999993</v>
      </c>
      <c r="H87" s="44">
        <v>9.4662400000000009</v>
      </c>
      <c r="I87" s="44">
        <v>9.4745600000000003</v>
      </c>
      <c r="J87" s="44">
        <v>9.4828899999999994</v>
      </c>
      <c r="K87" s="44">
        <v>9.4912200000000002</v>
      </c>
      <c r="L87" s="42"/>
      <c r="M87" s="46"/>
      <c r="N87" s="46"/>
      <c r="O87" s="46"/>
      <c r="P87" s="46"/>
      <c r="Q87" s="46"/>
      <c r="R87" s="46"/>
      <c r="S87" s="46"/>
    </row>
    <row r="88" spans="2:19" s="40" customFormat="1" x14ac:dyDescent="0.35">
      <c r="B88" s="43">
        <v>3</v>
      </c>
      <c r="C88" s="44">
        <v>5.2156200000000004</v>
      </c>
      <c r="D88" s="44">
        <v>5.20031</v>
      </c>
      <c r="E88" s="44">
        <v>5.1844799999999998</v>
      </c>
      <c r="F88" s="44">
        <v>5.1763599999999999</v>
      </c>
      <c r="G88" s="44">
        <v>5.1681100000000004</v>
      </c>
      <c r="H88" s="44">
        <v>5.1597200000000001</v>
      </c>
      <c r="I88" s="44">
        <v>5.1511899999999997</v>
      </c>
      <c r="J88" s="44">
        <v>5.1425099999999997</v>
      </c>
      <c r="K88" s="44">
        <v>5.1337000000000002</v>
      </c>
      <c r="L88" s="42"/>
      <c r="M88" s="46"/>
      <c r="N88" s="46"/>
      <c r="O88" s="46"/>
      <c r="P88" s="46"/>
      <c r="Q88" s="46"/>
      <c r="R88" s="46"/>
      <c r="S88" s="46"/>
    </row>
    <row r="89" spans="2:19" s="40" customFormat="1" x14ac:dyDescent="0.35">
      <c r="B89" s="43">
        <v>4</v>
      </c>
      <c r="C89" s="44">
        <v>3.8955299999999999</v>
      </c>
      <c r="D89" s="44">
        <v>3.8703599999999998</v>
      </c>
      <c r="E89" s="44">
        <v>3.8443399999999999</v>
      </c>
      <c r="F89" s="44">
        <v>3.8309899999999999</v>
      </c>
      <c r="G89" s="44">
        <v>3.8174199999999998</v>
      </c>
      <c r="H89" s="44">
        <v>3.8036099999999999</v>
      </c>
      <c r="I89" s="44">
        <v>3.7895699999999999</v>
      </c>
      <c r="J89" s="44">
        <v>3.7752699999999999</v>
      </c>
      <c r="K89" s="44">
        <v>3.7607300000000001</v>
      </c>
      <c r="L89" s="42"/>
      <c r="M89" s="46"/>
      <c r="N89" s="46"/>
      <c r="O89" s="46"/>
      <c r="P89" s="46"/>
      <c r="Q89" s="46"/>
      <c r="R89" s="46"/>
      <c r="S89" s="46"/>
    </row>
    <row r="90" spans="2:19" s="40" customFormat="1" x14ac:dyDescent="0.35">
      <c r="B90" s="43">
        <v>5</v>
      </c>
      <c r="C90" s="44">
        <v>3.26824</v>
      </c>
      <c r="D90" s="44">
        <v>3.2380100000000001</v>
      </c>
      <c r="E90" s="44">
        <v>3.2066499999999998</v>
      </c>
      <c r="F90" s="44">
        <v>3.1905199999999998</v>
      </c>
      <c r="G90" s="44">
        <v>3.17408</v>
      </c>
      <c r="H90" s="44">
        <v>3.1573199999999999</v>
      </c>
      <c r="I90" s="44">
        <v>3.1402299999999999</v>
      </c>
      <c r="J90" s="44">
        <v>3.1227900000000002</v>
      </c>
      <c r="K90" s="44">
        <v>3.105</v>
      </c>
      <c r="L90" s="42"/>
      <c r="M90" s="46"/>
      <c r="N90" s="46"/>
      <c r="O90" s="46"/>
      <c r="P90" s="46"/>
      <c r="Q90" s="46"/>
      <c r="R90" s="46"/>
      <c r="S90" s="46"/>
    </row>
    <row r="91" spans="2:19" s="40" customFormat="1" x14ac:dyDescent="0.35">
      <c r="B91" s="43">
        <v>6</v>
      </c>
      <c r="C91" s="44">
        <v>2.9047200000000002</v>
      </c>
      <c r="D91" s="44">
        <v>2.8712200000000001</v>
      </c>
      <c r="E91" s="44">
        <v>2.8363399999999999</v>
      </c>
      <c r="F91" s="44">
        <v>2.8183400000000001</v>
      </c>
      <c r="G91" s="44">
        <v>2.79996</v>
      </c>
      <c r="H91" s="44">
        <v>2.7811699999999999</v>
      </c>
      <c r="I91" s="44">
        <v>2.7619500000000001</v>
      </c>
      <c r="J91" s="44">
        <v>2.7422900000000001</v>
      </c>
      <c r="K91" s="44">
        <v>2.7221600000000001</v>
      </c>
      <c r="L91" s="42"/>
      <c r="M91" s="46"/>
      <c r="N91" s="46"/>
      <c r="O91" s="46"/>
      <c r="P91" s="46"/>
      <c r="Q91" s="46"/>
      <c r="R91" s="46"/>
      <c r="S91" s="46"/>
    </row>
    <row r="92" spans="2:19" s="40" customFormat="1" x14ac:dyDescent="0.35">
      <c r="B92" s="43">
        <v>7</v>
      </c>
      <c r="C92" s="44">
        <v>2.66811</v>
      </c>
      <c r="D92" s="44">
        <v>2.6322299999999998</v>
      </c>
      <c r="E92" s="44">
        <v>2.5947300000000002</v>
      </c>
      <c r="F92" s="44">
        <v>2.5753300000000001</v>
      </c>
      <c r="G92" s="44">
        <v>2.5554600000000001</v>
      </c>
      <c r="H92" s="44">
        <v>2.5350999999999999</v>
      </c>
      <c r="I92" s="44">
        <v>2.5142199999999999</v>
      </c>
      <c r="J92" s="44">
        <v>2.4927899999999998</v>
      </c>
      <c r="K92" s="44">
        <v>2.47079</v>
      </c>
      <c r="L92" s="42"/>
      <c r="M92" s="46"/>
      <c r="N92" s="46"/>
      <c r="O92" s="46"/>
      <c r="P92" s="46"/>
      <c r="Q92" s="46"/>
      <c r="R92" s="46"/>
      <c r="S92" s="46"/>
    </row>
    <row r="93" spans="2:19" s="40" customFormat="1" x14ac:dyDescent="0.35">
      <c r="B93" s="43">
        <v>8</v>
      </c>
      <c r="C93" s="44">
        <v>2.50196</v>
      </c>
      <c r="D93" s="44">
        <v>2.4642200000000001</v>
      </c>
      <c r="E93" s="44">
        <v>2.4246400000000001</v>
      </c>
      <c r="F93" s="44">
        <v>2.4041000000000001</v>
      </c>
      <c r="G93" s="44">
        <v>2.3830200000000001</v>
      </c>
      <c r="H93" s="44">
        <v>2.3613599999999999</v>
      </c>
      <c r="I93" s="44">
        <v>2.3391000000000002</v>
      </c>
      <c r="J93" s="44">
        <v>2.3161800000000001</v>
      </c>
      <c r="K93" s="44">
        <v>2.29257</v>
      </c>
      <c r="L93" s="42"/>
      <c r="M93" s="46"/>
      <c r="N93" s="46"/>
      <c r="O93" s="46"/>
      <c r="P93" s="46"/>
      <c r="Q93" s="46"/>
      <c r="R93" s="46"/>
      <c r="S93" s="46"/>
    </row>
    <row r="94" spans="2:19" s="40" customFormat="1" x14ac:dyDescent="0.35">
      <c r="B94" s="43">
        <v>9</v>
      </c>
      <c r="C94" s="44">
        <v>2.3788800000000001</v>
      </c>
      <c r="D94" s="44">
        <v>2.33962</v>
      </c>
      <c r="E94" s="44">
        <v>2.2983199999999999</v>
      </c>
      <c r="F94" s="44">
        <v>2.2768299999999999</v>
      </c>
      <c r="G94" s="44">
        <v>2.2547199999999998</v>
      </c>
      <c r="H94" s="44">
        <v>2.2319599999999999</v>
      </c>
      <c r="I94" s="44">
        <v>2.2084899999999998</v>
      </c>
      <c r="J94" s="44">
        <v>2.1842700000000002</v>
      </c>
      <c r="K94" s="44">
        <v>2.15923</v>
      </c>
      <c r="L94" s="42"/>
      <c r="M94" s="46"/>
      <c r="N94" s="46"/>
      <c r="O94" s="46"/>
      <c r="P94" s="46"/>
      <c r="Q94" s="46"/>
      <c r="R94" s="46"/>
      <c r="S94" s="46"/>
    </row>
    <row r="95" spans="2:19" s="40" customFormat="1" x14ac:dyDescent="0.35">
      <c r="B95" s="43">
        <v>10</v>
      </c>
      <c r="C95" s="44">
        <v>2.2840500000000001</v>
      </c>
      <c r="D95" s="44">
        <v>2.2435100000000001</v>
      </c>
      <c r="E95" s="44">
        <v>2.2007400000000001</v>
      </c>
      <c r="F95" s="44">
        <v>2.1784300000000001</v>
      </c>
      <c r="G95" s="44">
        <v>2.15543</v>
      </c>
      <c r="H95" s="44">
        <v>2.1316899999999999</v>
      </c>
      <c r="I95" s="44">
        <v>2.1071599999999999</v>
      </c>
      <c r="J95" s="44">
        <v>2.0817600000000001</v>
      </c>
      <c r="K95" s="44">
        <v>2.0554199999999998</v>
      </c>
      <c r="L95" s="42"/>
      <c r="M95" s="46"/>
      <c r="N95" s="46"/>
      <c r="O95" s="46"/>
      <c r="P95" s="46"/>
      <c r="Q95" s="46"/>
      <c r="R95" s="46"/>
      <c r="S95" s="46"/>
    </row>
    <row r="96" spans="2:19" s="40" customFormat="1" x14ac:dyDescent="0.35">
      <c r="B96" s="43">
        <v>11</v>
      </c>
      <c r="C96" s="44">
        <v>2.2087300000000001</v>
      </c>
      <c r="D96" s="44">
        <v>2.16709</v>
      </c>
      <c r="E96" s="44">
        <v>2.1230500000000001</v>
      </c>
      <c r="F96" s="44">
        <v>2.1000100000000002</v>
      </c>
      <c r="G96" s="44">
        <v>2.0762100000000001</v>
      </c>
      <c r="H96" s="44">
        <v>2.0516100000000002</v>
      </c>
      <c r="I96" s="44">
        <v>2.0261200000000001</v>
      </c>
      <c r="J96" s="44">
        <v>1.9996499999999999</v>
      </c>
      <c r="K96" s="44">
        <v>1.97211</v>
      </c>
      <c r="L96" s="42"/>
      <c r="M96" s="46"/>
      <c r="N96" s="46"/>
      <c r="O96" s="46"/>
      <c r="P96" s="46"/>
      <c r="Q96" s="46"/>
      <c r="R96" s="46"/>
      <c r="S96" s="46"/>
    </row>
    <row r="97" spans="2:19" s="40" customFormat="1" x14ac:dyDescent="0.35">
      <c r="B97" s="43">
        <v>12</v>
      </c>
      <c r="C97" s="44">
        <v>2.14744</v>
      </c>
      <c r="D97" s="44">
        <v>2.1048499999999999</v>
      </c>
      <c r="E97" s="44">
        <v>2.0596800000000002</v>
      </c>
      <c r="F97" s="44">
        <v>2.03599</v>
      </c>
      <c r="G97" s="44">
        <v>2.0114899999999998</v>
      </c>
      <c r="H97" s="44">
        <v>1.9861</v>
      </c>
      <c r="I97" s="44">
        <v>1.95973</v>
      </c>
      <c r="J97" s="44">
        <v>1.93228</v>
      </c>
      <c r="K97" s="44">
        <v>1.90361</v>
      </c>
      <c r="L97" s="42"/>
      <c r="M97" s="46"/>
      <c r="N97" s="46"/>
      <c r="O97" s="46"/>
      <c r="P97" s="46"/>
      <c r="Q97" s="46"/>
      <c r="R97" s="46"/>
      <c r="S97" s="46"/>
    </row>
    <row r="98" spans="2:19" s="40" customFormat="1" x14ac:dyDescent="0.35">
      <c r="B98" s="43">
        <v>13</v>
      </c>
      <c r="C98" s="44">
        <v>2.09659</v>
      </c>
      <c r="D98" s="44">
        <v>2.0531600000000001</v>
      </c>
      <c r="E98" s="44">
        <v>2.00698</v>
      </c>
      <c r="F98" s="44">
        <v>1.98272</v>
      </c>
      <c r="G98" s="44">
        <v>1.95757</v>
      </c>
      <c r="H98" s="44">
        <v>1.93147</v>
      </c>
      <c r="I98" s="44">
        <v>1.90429</v>
      </c>
      <c r="J98" s="44">
        <v>1.87591</v>
      </c>
      <c r="K98" s="44">
        <v>1.8462000000000001</v>
      </c>
      <c r="L98" s="42"/>
      <c r="M98" s="46"/>
      <c r="N98" s="46"/>
      <c r="O98" s="46"/>
      <c r="P98" s="46"/>
      <c r="Q98" s="46"/>
      <c r="R98" s="46"/>
      <c r="S98" s="46"/>
    </row>
    <row r="99" spans="2:19" s="40" customFormat="1" x14ac:dyDescent="0.35">
      <c r="B99" s="43">
        <v>14</v>
      </c>
      <c r="C99" s="44">
        <v>2.0537100000000001</v>
      </c>
      <c r="D99" s="44">
        <v>2.0095299999999998</v>
      </c>
      <c r="E99" s="44">
        <v>1.96245</v>
      </c>
      <c r="F99" s="44">
        <v>1.9376599999999999</v>
      </c>
      <c r="G99" s="44">
        <v>1.9119299999999999</v>
      </c>
      <c r="H99" s="44">
        <v>1.8851599999999999</v>
      </c>
      <c r="I99" s="44">
        <v>1.8572299999999999</v>
      </c>
      <c r="J99" s="44">
        <v>1.8280000000000001</v>
      </c>
      <c r="K99" s="44">
        <v>1.79728</v>
      </c>
      <c r="L99" s="42"/>
      <c r="M99" s="46"/>
      <c r="N99" s="46"/>
      <c r="O99" s="46"/>
      <c r="P99" s="46"/>
      <c r="Q99" s="46"/>
      <c r="R99" s="46"/>
      <c r="S99" s="46"/>
    </row>
    <row r="100" spans="2:19" s="40" customFormat="1" x14ac:dyDescent="0.35">
      <c r="B100" s="43">
        <v>15</v>
      </c>
      <c r="C100" s="44">
        <v>2.0170699999999999</v>
      </c>
      <c r="D100" s="44">
        <v>1.9722200000000001</v>
      </c>
      <c r="E100" s="44">
        <v>1.92431</v>
      </c>
      <c r="F100" s="44">
        <v>1.8990400000000001</v>
      </c>
      <c r="G100" s="44">
        <v>1.87277</v>
      </c>
      <c r="H100" s="44">
        <v>1.8453900000000001</v>
      </c>
      <c r="I100" s="44">
        <v>1.8167599999999999</v>
      </c>
      <c r="J100" s="44">
        <v>1.7867200000000001</v>
      </c>
      <c r="K100" s="44">
        <v>1.75505</v>
      </c>
      <c r="L100" s="42"/>
      <c r="M100" s="46"/>
      <c r="N100" s="46"/>
      <c r="O100" s="46"/>
      <c r="P100" s="46"/>
      <c r="Q100" s="46"/>
      <c r="R100" s="46"/>
      <c r="S100" s="46"/>
    </row>
    <row r="101" spans="2:19" s="40" customFormat="1" x14ac:dyDescent="0.35">
      <c r="B101" s="43">
        <v>16</v>
      </c>
      <c r="C101" s="44">
        <v>1.98539</v>
      </c>
      <c r="D101" s="44">
        <v>1.9399200000000001</v>
      </c>
      <c r="E101" s="44">
        <v>1.89127</v>
      </c>
      <c r="F101" s="44">
        <v>1.8655600000000001</v>
      </c>
      <c r="G101" s="44">
        <v>1.8387899999999999</v>
      </c>
      <c r="H101" s="44">
        <v>1.81084</v>
      </c>
      <c r="I101" s="44">
        <v>1.78156</v>
      </c>
      <c r="J101" s="44">
        <v>1.75075</v>
      </c>
      <c r="K101" s="44">
        <v>1.71817</v>
      </c>
      <c r="L101" s="42"/>
      <c r="M101" s="46"/>
      <c r="N101" s="46"/>
      <c r="O101" s="46"/>
      <c r="P101" s="46"/>
      <c r="Q101" s="46"/>
      <c r="R101" s="46"/>
      <c r="S101" s="46"/>
    </row>
    <row r="102" spans="2:19" s="40" customFormat="1" x14ac:dyDescent="0.35">
      <c r="B102" s="43">
        <v>17</v>
      </c>
      <c r="C102" s="44">
        <v>1.9577199999999999</v>
      </c>
      <c r="D102" s="44">
        <v>1.9116899999999999</v>
      </c>
      <c r="E102" s="44">
        <v>1.86236</v>
      </c>
      <c r="F102" s="44">
        <v>1.8362400000000001</v>
      </c>
      <c r="G102" s="44">
        <v>1.80901</v>
      </c>
      <c r="H102" s="44">
        <v>1.7805299999999999</v>
      </c>
      <c r="I102" s="44">
        <v>1.7506299999999999</v>
      </c>
      <c r="J102" s="44">
        <v>1.71909</v>
      </c>
      <c r="K102" s="44">
        <v>1.68564</v>
      </c>
      <c r="L102" s="42"/>
      <c r="M102" s="46"/>
      <c r="N102" s="46"/>
      <c r="O102" s="46"/>
      <c r="P102" s="46"/>
      <c r="Q102" s="46"/>
      <c r="R102" s="46"/>
      <c r="S102" s="46"/>
    </row>
    <row r="103" spans="2:19" s="40" customFormat="1" x14ac:dyDescent="0.35">
      <c r="B103" s="43">
        <v>18</v>
      </c>
      <c r="C103" s="44">
        <v>1.9333400000000001</v>
      </c>
      <c r="D103" s="44">
        <v>1.8868100000000001</v>
      </c>
      <c r="E103" s="44">
        <v>1.8368500000000001</v>
      </c>
      <c r="F103" s="44">
        <v>1.8103499999999999</v>
      </c>
      <c r="G103" s="44">
        <v>1.7826900000000001</v>
      </c>
      <c r="H103" s="44">
        <v>1.7537100000000001</v>
      </c>
      <c r="I103" s="44">
        <v>1.72322</v>
      </c>
      <c r="J103" s="44">
        <v>1.69099</v>
      </c>
      <c r="K103" s="44">
        <v>1.6567099999999999</v>
      </c>
      <c r="L103" s="42"/>
      <c r="M103" s="46"/>
      <c r="N103" s="46"/>
      <c r="O103" s="46"/>
      <c r="P103" s="46"/>
      <c r="Q103" s="46"/>
      <c r="R103" s="46"/>
      <c r="S103" s="46"/>
    </row>
    <row r="104" spans="2:19" s="40" customFormat="1" x14ac:dyDescent="0.35">
      <c r="B104" s="43">
        <v>19</v>
      </c>
      <c r="C104" s="44">
        <v>1.9117</v>
      </c>
      <c r="D104" s="44">
        <v>1.8647100000000001</v>
      </c>
      <c r="E104" s="44">
        <v>1.81416</v>
      </c>
      <c r="F104" s="44">
        <v>1.78731</v>
      </c>
      <c r="G104" s="44">
        <v>1.7592399999999999</v>
      </c>
      <c r="H104" s="44">
        <v>1.7297899999999999</v>
      </c>
      <c r="I104" s="44">
        <v>1.69876</v>
      </c>
      <c r="J104" s="44">
        <v>1.66587</v>
      </c>
      <c r="K104" s="44">
        <v>1.6307700000000001</v>
      </c>
      <c r="L104" s="42"/>
      <c r="M104" s="46"/>
      <c r="N104" s="46"/>
      <c r="O104" s="46"/>
      <c r="P104" s="46"/>
      <c r="Q104" s="46"/>
      <c r="R104" s="46"/>
      <c r="S104" s="46"/>
    </row>
    <row r="105" spans="2:19" s="40" customFormat="1" x14ac:dyDescent="0.35">
      <c r="B105" s="43">
        <v>20</v>
      </c>
      <c r="C105" s="44">
        <v>1.89236</v>
      </c>
      <c r="D105" s="44">
        <v>1.84494</v>
      </c>
      <c r="E105" s="44">
        <v>1.7938400000000001</v>
      </c>
      <c r="F105" s="44">
        <v>1.76667</v>
      </c>
      <c r="G105" s="44">
        <v>1.7382200000000001</v>
      </c>
      <c r="H105" s="44">
        <v>1.7083299999999999</v>
      </c>
      <c r="I105" s="44">
        <v>1.6767799999999999</v>
      </c>
      <c r="J105" s="44">
        <v>1.6432599999999999</v>
      </c>
      <c r="K105" s="44">
        <v>1.60738</v>
      </c>
      <c r="L105" s="42"/>
      <c r="M105" s="46"/>
      <c r="N105" s="46"/>
      <c r="O105" s="46"/>
      <c r="P105" s="46"/>
      <c r="Q105" s="46"/>
      <c r="R105" s="46"/>
      <c r="S105" s="46"/>
    </row>
    <row r="106" spans="2:19" s="40" customFormat="1" x14ac:dyDescent="0.35">
      <c r="B106" s="43">
        <v>21</v>
      </c>
      <c r="C106" s="44">
        <v>1.87497</v>
      </c>
      <c r="D106" s="44">
        <v>1.8271500000000001</v>
      </c>
      <c r="E106" s="44">
        <v>1.77555</v>
      </c>
      <c r="F106" s="44">
        <v>1.74807</v>
      </c>
      <c r="G106" s="44">
        <v>1.7192700000000001</v>
      </c>
      <c r="H106" s="44">
        <v>1.68896</v>
      </c>
      <c r="I106" s="44">
        <v>1.6569100000000001</v>
      </c>
      <c r="J106" s="44">
        <v>1.6227799999999999</v>
      </c>
      <c r="K106" s="44">
        <v>1.5861499999999999</v>
      </c>
      <c r="L106" s="42"/>
      <c r="M106" s="46"/>
      <c r="N106" s="46"/>
      <c r="O106" s="46"/>
      <c r="P106" s="46"/>
      <c r="Q106" s="46"/>
      <c r="R106" s="46"/>
      <c r="S106" s="46"/>
    </row>
    <row r="107" spans="2:19" s="40" customFormat="1" x14ac:dyDescent="0.35">
      <c r="B107" s="43">
        <v>22</v>
      </c>
      <c r="C107" s="44">
        <v>1.8592500000000001</v>
      </c>
      <c r="D107" s="44">
        <v>1.8110599999999999</v>
      </c>
      <c r="E107" s="44">
        <v>1.7589900000000001</v>
      </c>
      <c r="F107" s="44">
        <v>1.73122</v>
      </c>
      <c r="G107" s="44">
        <v>1.70208</v>
      </c>
      <c r="H107" s="44">
        <v>1.6713800000000001</v>
      </c>
      <c r="I107" s="44">
        <v>1.6388499999999999</v>
      </c>
      <c r="J107" s="44">
        <v>1.60415</v>
      </c>
      <c r="K107" s="44">
        <v>1.5667800000000001</v>
      </c>
      <c r="L107" s="42"/>
      <c r="M107" s="46"/>
      <c r="N107" s="46"/>
      <c r="O107" s="46"/>
      <c r="P107" s="46"/>
      <c r="Q107" s="46"/>
      <c r="R107" s="46"/>
      <c r="S107" s="46"/>
    </row>
    <row r="108" spans="2:19" s="40" customFormat="1" x14ac:dyDescent="0.35">
      <c r="B108" s="43">
        <v>23</v>
      </c>
      <c r="C108" s="44">
        <v>1.84497</v>
      </c>
      <c r="D108" s="44">
        <v>1.79643</v>
      </c>
      <c r="E108" s="44">
        <v>1.7439199999999999</v>
      </c>
      <c r="F108" s="44">
        <v>1.7158800000000001</v>
      </c>
      <c r="G108" s="44">
        <v>1.6864300000000001</v>
      </c>
      <c r="H108" s="44">
        <v>1.6553500000000001</v>
      </c>
      <c r="I108" s="44">
        <v>1.6223700000000001</v>
      </c>
      <c r="J108" s="44">
        <v>1.58711</v>
      </c>
      <c r="K108" s="44">
        <v>1.5490299999999999</v>
      </c>
      <c r="L108" s="42"/>
      <c r="M108" s="46"/>
      <c r="N108" s="46"/>
      <c r="O108" s="46"/>
      <c r="P108" s="46"/>
      <c r="Q108" s="46"/>
      <c r="R108" s="46"/>
      <c r="S108" s="46"/>
    </row>
    <row r="109" spans="2:19" s="40" customFormat="1" x14ac:dyDescent="0.35">
      <c r="B109" s="43">
        <v>24</v>
      </c>
      <c r="C109" s="44">
        <v>1.8319399999999999</v>
      </c>
      <c r="D109" s="44">
        <v>1.78308</v>
      </c>
      <c r="E109" s="44">
        <v>1.7301500000000001</v>
      </c>
      <c r="F109" s="44">
        <v>1.7018500000000001</v>
      </c>
      <c r="G109" s="44">
        <v>1.6720999999999999</v>
      </c>
      <c r="H109" s="44">
        <v>1.6406700000000001</v>
      </c>
      <c r="I109" s="44">
        <v>1.6072599999999999</v>
      </c>
      <c r="J109" s="44">
        <v>1.5714600000000001</v>
      </c>
      <c r="K109" s="44">
        <v>1.5327</v>
      </c>
      <c r="L109" s="42"/>
      <c r="M109" s="46"/>
      <c r="N109" s="46"/>
      <c r="O109" s="46"/>
      <c r="P109" s="46"/>
      <c r="Q109" s="46"/>
      <c r="R109" s="46"/>
      <c r="S109" s="46"/>
    </row>
    <row r="110" spans="2:19" s="40" customFormat="1" x14ac:dyDescent="0.35">
      <c r="B110" s="43">
        <v>25</v>
      </c>
      <c r="C110" s="44">
        <v>1.82</v>
      </c>
      <c r="D110" s="44">
        <v>1.7708299999999999</v>
      </c>
      <c r="E110" s="44">
        <v>1.7175199999999999</v>
      </c>
      <c r="F110" s="44">
        <v>1.6889799999999999</v>
      </c>
      <c r="G110" s="44">
        <v>1.6589499999999999</v>
      </c>
      <c r="H110" s="44">
        <v>1.6271800000000001</v>
      </c>
      <c r="I110" s="44">
        <v>1.59335</v>
      </c>
      <c r="J110" s="44">
        <v>1.5570299999999999</v>
      </c>
      <c r="K110" s="44">
        <v>1.5176000000000001</v>
      </c>
      <c r="L110" s="42"/>
      <c r="M110" s="46"/>
      <c r="N110" s="46"/>
      <c r="O110" s="46"/>
      <c r="P110" s="46"/>
      <c r="Q110" s="46"/>
      <c r="R110" s="46"/>
      <c r="S110" s="46"/>
    </row>
    <row r="111" spans="2:19" s="40" customFormat="1" x14ac:dyDescent="0.35">
      <c r="B111" s="43">
        <v>26</v>
      </c>
      <c r="C111" s="44">
        <v>1.8090200000000001</v>
      </c>
      <c r="D111" s="44">
        <v>1.7595700000000001</v>
      </c>
      <c r="E111" s="44">
        <v>1.7058899999999999</v>
      </c>
      <c r="F111" s="44">
        <v>1.6771199999999999</v>
      </c>
      <c r="G111" s="44">
        <v>1.64682</v>
      </c>
      <c r="H111" s="44">
        <v>1.6147199999999999</v>
      </c>
      <c r="I111" s="44">
        <v>1.5805</v>
      </c>
      <c r="J111" s="44">
        <v>1.5436799999999999</v>
      </c>
      <c r="K111" s="44">
        <v>1.5036</v>
      </c>
      <c r="L111" s="42"/>
      <c r="M111" s="46"/>
      <c r="N111" s="46"/>
      <c r="O111" s="46"/>
      <c r="P111" s="46"/>
      <c r="Q111" s="46"/>
      <c r="R111" s="46"/>
      <c r="S111" s="46"/>
    </row>
    <row r="112" spans="2:19" s="40" customFormat="1" x14ac:dyDescent="0.35">
      <c r="B112" s="43">
        <v>27</v>
      </c>
      <c r="C112" s="44">
        <v>1.7988900000000001</v>
      </c>
      <c r="D112" s="44">
        <v>1.7491699999999999</v>
      </c>
      <c r="E112" s="44">
        <v>1.6951400000000001</v>
      </c>
      <c r="F112" s="44">
        <v>1.6661600000000001</v>
      </c>
      <c r="G112" s="44">
        <v>1.6355999999999999</v>
      </c>
      <c r="H112" s="44">
        <v>1.6032</v>
      </c>
      <c r="I112" s="44">
        <v>1.5685899999999999</v>
      </c>
      <c r="J112" s="44">
        <v>1.53129</v>
      </c>
      <c r="K112" s="44">
        <v>1.49057</v>
      </c>
      <c r="L112" s="42"/>
      <c r="M112" s="46"/>
      <c r="N112" s="46"/>
      <c r="O112" s="46"/>
      <c r="P112" s="46"/>
      <c r="Q112" s="46"/>
      <c r="R112" s="46"/>
      <c r="S112" s="46"/>
    </row>
    <row r="113" spans="2:19" s="40" customFormat="1" x14ac:dyDescent="0.35">
      <c r="B113" s="43">
        <v>28</v>
      </c>
      <c r="C113" s="44">
        <v>1.7895099999999999</v>
      </c>
      <c r="D113" s="44">
        <v>1.7395400000000001</v>
      </c>
      <c r="E113" s="44">
        <v>1.68519</v>
      </c>
      <c r="F113" s="44">
        <v>1.6559999999999999</v>
      </c>
      <c r="G113" s="44">
        <v>1.6251899999999999</v>
      </c>
      <c r="H113" s="44">
        <v>1.5925</v>
      </c>
      <c r="I113" s="44">
        <v>1.5575300000000001</v>
      </c>
      <c r="J113" s="44">
        <v>1.51976</v>
      </c>
      <c r="K113" s="44">
        <v>1.47841</v>
      </c>
      <c r="L113" s="42"/>
      <c r="M113" s="46"/>
      <c r="N113" s="46"/>
      <c r="O113" s="46"/>
      <c r="P113" s="46"/>
      <c r="Q113" s="46"/>
      <c r="R113" s="46"/>
      <c r="S113" s="46"/>
    </row>
    <row r="114" spans="2:19" s="40" customFormat="1" x14ac:dyDescent="0.35">
      <c r="B114" s="43">
        <v>29</v>
      </c>
      <c r="C114" s="44">
        <v>1.78081</v>
      </c>
      <c r="D114" s="44">
        <v>1.7305999999999999</v>
      </c>
      <c r="E114" s="44">
        <v>1.6759299999999999</v>
      </c>
      <c r="F114" s="44">
        <v>1.64655</v>
      </c>
      <c r="G114" s="44">
        <v>1.61551</v>
      </c>
      <c r="H114" s="44">
        <v>1.58253</v>
      </c>
      <c r="I114" s="44">
        <v>1.54721</v>
      </c>
      <c r="J114" s="44">
        <v>1.5089900000000001</v>
      </c>
      <c r="K114" s="44">
        <v>1.4670399999999999</v>
      </c>
      <c r="L114" s="42"/>
      <c r="M114" s="46"/>
      <c r="N114" s="46"/>
      <c r="O114" s="46"/>
      <c r="P114" s="46"/>
      <c r="Q114" s="46"/>
      <c r="R114" s="46"/>
      <c r="S114" s="46"/>
    </row>
    <row r="115" spans="2:19" s="40" customFormat="1" x14ac:dyDescent="0.35">
      <c r="B115" s="43">
        <v>30</v>
      </c>
      <c r="C115" s="44">
        <v>1.7726999999999999</v>
      </c>
      <c r="D115" s="44">
        <v>1.72227</v>
      </c>
      <c r="E115" s="44">
        <v>1.6673100000000001</v>
      </c>
      <c r="F115" s="44">
        <v>1.63774</v>
      </c>
      <c r="G115" s="44">
        <v>1.6064799999999999</v>
      </c>
      <c r="H115" s="44">
        <v>1.5732299999999999</v>
      </c>
      <c r="I115" s="44">
        <v>1.5375700000000001</v>
      </c>
      <c r="J115" s="44">
        <v>1.49891</v>
      </c>
      <c r="K115" s="44">
        <v>1.4563600000000001</v>
      </c>
      <c r="L115" s="42"/>
      <c r="M115" s="46"/>
      <c r="N115" s="46"/>
      <c r="O115" s="46"/>
      <c r="P115" s="46"/>
      <c r="Q115" s="46"/>
      <c r="R115" s="46"/>
      <c r="S115" s="46"/>
    </row>
    <row r="116" spans="2:19" s="40" customFormat="1" x14ac:dyDescent="0.35">
      <c r="B116" s="43">
        <v>40</v>
      </c>
      <c r="C116" s="44">
        <v>1.7145600000000001</v>
      </c>
      <c r="D116" s="44">
        <v>1.6624099999999999</v>
      </c>
      <c r="E116" s="44">
        <v>1.6051500000000001</v>
      </c>
      <c r="F116" s="44">
        <v>1.5741099999999999</v>
      </c>
      <c r="G116" s="44">
        <v>1.54108</v>
      </c>
      <c r="H116" s="44">
        <v>1.50562</v>
      </c>
      <c r="I116" s="44">
        <v>1.46716</v>
      </c>
      <c r="J116" s="44">
        <v>1.42476</v>
      </c>
      <c r="K116" s="44">
        <v>1.3769100000000001</v>
      </c>
      <c r="L116" s="42"/>
      <c r="M116" s="46"/>
      <c r="N116" s="46"/>
      <c r="O116" s="46"/>
      <c r="P116" s="46"/>
      <c r="Q116" s="46"/>
      <c r="R116" s="46"/>
      <c r="S116" s="46"/>
    </row>
    <row r="117" spans="2:19" s="40" customFormat="1" x14ac:dyDescent="0.35">
      <c r="B117" s="43">
        <v>60</v>
      </c>
      <c r="C117" s="44">
        <v>1.65743</v>
      </c>
      <c r="D117" s="44">
        <v>1.60337</v>
      </c>
      <c r="E117" s="44">
        <v>1.54349</v>
      </c>
      <c r="F117" s="44">
        <v>1.5107200000000001</v>
      </c>
      <c r="G117" s="44">
        <v>1.4755400000000001</v>
      </c>
      <c r="H117" s="44">
        <v>1.4373400000000001</v>
      </c>
      <c r="I117" s="44">
        <v>1.3952</v>
      </c>
      <c r="J117" s="44">
        <v>1.3475699999999999</v>
      </c>
      <c r="K117" s="44">
        <v>1.2914600000000001</v>
      </c>
      <c r="L117" s="42"/>
      <c r="M117" s="46"/>
      <c r="N117" s="46"/>
      <c r="O117" s="46"/>
      <c r="P117" s="46"/>
      <c r="Q117" s="46"/>
      <c r="R117" s="46"/>
      <c r="S117" s="46"/>
    </row>
    <row r="118" spans="2:19" s="40" customFormat="1" x14ac:dyDescent="0.35">
      <c r="B118" s="43">
        <v>120</v>
      </c>
      <c r="C118" s="44">
        <v>1.6012</v>
      </c>
      <c r="D118" s="44">
        <v>1.5449999999999999</v>
      </c>
      <c r="E118" s="44">
        <v>1.48207</v>
      </c>
      <c r="F118" s="44">
        <v>1.44723</v>
      </c>
      <c r="G118" s="44">
        <v>1.4093800000000001</v>
      </c>
      <c r="H118" s="44">
        <v>1.3675999999999999</v>
      </c>
      <c r="I118" s="44">
        <v>1.3203400000000001</v>
      </c>
      <c r="J118" s="44">
        <v>1.26457</v>
      </c>
      <c r="K118" s="44">
        <v>1.1925600000000001</v>
      </c>
      <c r="L118" s="42"/>
      <c r="M118" s="46"/>
      <c r="N118" s="46"/>
      <c r="O118" s="46"/>
      <c r="P118" s="46"/>
      <c r="Q118" s="46"/>
      <c r="R118" s="46"/>
      <c r="S118" s="46"/>
    </row>
    <row r="119" spans="2:19" s="40" customFormat="1" x14ac:dyDescent="0.35">
      <c r="B119" s="43" t="s">
        <v>100</v>
      </c>
      <c r="C119" s="44">
        <v>1.5457799999999999</v>
      </c>
      <c r="D119" s="44">
        <v>1.4871399999999999</v>
      </c>
      <c r="E119" s="44">
        <v>1.4206000000000001</v>
      </c>
      <c r="F119" s="44">
        <v>1.3831800000000001</v>
      </c>
      <c r="G119" s="44">
        <v>1.3418699999999999</v>
      </c>
      <c r="H119" s="44">
        <v>1.2951299999999999</v>
      </c>
      <c r="I119" s="44">
        <v>1.2399500000000001</v>
      </c>
      <c r="J119" s="44">
        <v>1.1686000000000001</v>
      </c>
      <c r="K119" s="44">
        <v>1</v>
      </c>
      <c r="L119" s="42"/>
      <c r="M119" s="46"/>
      <c r="N119" s="46"/>
      <c r="O119" s="46"/>
      <c r="P119" s="46"/>
      <c r="Q119" s="46"/>
      <c r="R119" s="46"/>
      <c r="S119" s="46"/>
    </row>
    <row r="120" spans="2:19" s="40" customFormat="1" x14ac:dyDescent="0.35"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6"/>
      <c r="N120" s="46"/>
      <c r="O120" s="46"/>
      <c r="P120" s="46"/>
      <c r="Q120" s="46"/>
      <c r="R120" s="46"/>
      <c r="S120" s="46"/>
    </row>
    <row r="121" spans="2:19" s="40" customFormat="1" ht="58" x14ac:dyDescent="0.35">
      <c r="B121" s="45" t="s">
        <v>95</v>
      </c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6"/>
      <c r="N121" s="46"/>
      <c r="O121" s="46"/>
      <c r="P121" s="46"/>
      <c r="Q121" s="46"/>
      <c r="R121" s="46"/>
      <c r="S121" s="46"/>
    </row>
    <row r="122" spans="2:19" s="40" customFormat="1" ht="72.5" x14ac:dyDescent="0.35">
      <c r="B122" s="41" t="s">
        <v>98</v>
      </c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6"/>
      <c r="N122" s="46"/>
      <c r="O122" s="46"/>
      <c r="P122" s="46"/>
      <c r="Q122" s="46"/>
      <c r="R122" s="46"/>
      <c r="S122" s="46"/>
    </row>
    <row r="123" spans="2:19" s="40" customFormat="1" x14ac:dyDescent="0.35">
      <c r="B123" s="43" t="s">
        <v>99</v>
      </c>
      <c r="C123" s="43">
        <v>1</v>
      </c>
      <c r="D123" s="43">
        <v>2</v>
      </c>
      <c r="E123" s="43">
        <v>3</v>
      </c>
      <c r="F123" s="43">
        <v>4</v>
      </c>
      <c r="G123" s="43">
        <v>5</v>
      </c>
      <c r="H123" s="43">
        <v>6</v>
      </c>
      <c r="I123" s="43">
        <v>7</v>
      </c>
      <c r="J123" s="43">
        <v>8</v>
      </c>
      <c r="K123" s="43">
        <v>9</v>
      </c>
      <c r="L123" s="43">
        <v>10</v>
      </c>
      <c r="M123" s="46"/>
      <c r="N123" s="46"/>
      <c r="O123" s="46"/>
      <c r="P123" s="46"/>
      <c r="Q123" s="46"/>
      <c r="R123" s="46"/>
      <c r="S123" s="46"/>
    </row>
    <row r="124" spans="2:19" s="40" customFormat="1" x14ac:dyDescent="0.35">
      <c r="B124" s="43">
        <v>1</v>
      </c>
      <c r="C124" s="44">
        <v>161.44759999999999</v>
      </c>
      <c r="D124" s="44">
        <v>199.5</v>
      </c>
      <c r="E124" s="44">
        <v>215.7073</v>
      </c>
      <c r="F124" s="44">
        <v>224.58320000000001</v>
      </c>
      <c r="G124" s="44">
        <v>230.1619</v>
      </c>
      <c r="H124" s="44">
        <v>233.98599999999999</v>
      </c>
      <c r="I124" s="44">
        <v>236.76840000000001</v>
      </c>
      <c r="J124" s="44">
        <v>238.8827</v>
      </c>
      <c r="K124" s="44">
        <v>240.54329999999999</v>
      </c>
      <c r="L124" s="44">
        <v>241.8817</v>
      </c>
      <c r="M124" s="46"/>
      <c r="N124" s="46"/>
      <c r="O124" s="46"/>
      <c r="P124" s="46"/>
      <c r="Q124" s="46"/>
      <c r="R124" s="46"/>
      <c r="S124" s="46"/>
    </row>
    <row r="125" spans="2:19" s="40" customFormat="1" x14ac:dyDescent="0.35">
      <c r="B125" s="43">
        <v>2</v>
      </c>
      <c r="C125" s="44">
        <v>18.512799999999999</v>
      </c>
      <c r="D125" s="44">
        <v>19</v>
      </c>
      <c r="E125" s="44">
        <v>19.164300000000001</v>
      </c>
      <c r="F125" s="44">
        <v>19.2468</v>
      </c>
      <c r="G125" s="44">
        <v>19.296399999999998</v>
      </c>
      <c r="H125" s="44">
        <v>19.329499999999999</v>
      </c>
      <c r="I125" s="44">
        <v>19.353200000000001</v>
      </c>
      <c r="J125" s="44">
        <v>19.370999999999999</v>
      </c>
      <c r="K125" s="44">
        <v>19.384799999999998</v>
      </c>
      <c r="L125" s="44">
        <v>19.395900000000001</v>
      </c>
      <c r="M125" s="46"/>
      <c r="N125" s="46"/>
      <c r="O125" s="46"/>
      <c r="P125" s="46"/>
      <c r="Q125" s="46"/>
      <c r="R125" s="46"/>
      <c r="S125" s="46"/>
    </row>
    <row r="126" spans="2:19" s="40" customFormat="1" x14ac:dyDescent="0.35">
      <c r="B126" s="43">
        <v>3</v>
      </c>
      <c r="C126" s="44">
        <v>10.128</v>
      </c>
      <c r="D126" s="44">
        <v>9.5520999999999994</v>
      </c>
      <c r="E126" s="44">
        <v>9.2766000000000002</v>
      </c>
      <c r="F126" s="44">
        <v>9.1172000000000004</v>
      </c>
      <c r="G126" s="44">
        <v>9.0135000000000005</v>
      </c>
      <c r="H126" s="44">
        <v>8.9405999999999999</v>
      </c>
      <c r="I126" s="44">
        <v>8.8866999999999994</v>
      </c>
      <c r="J126" s="44">
        <v>8.8452000000000002</v>
      </c>
      <c r="K126" s="44">
        <v>8.8123000000000005</v>
      </c>
      <c r="L126" s="44">
        <v>8.7855000000000008</v>
      </c>
      <c r="M126" s="46"/>
      <c r="N126" s="46"/>
      <c r="O126" s="46"/>
      <c r="P126" s="46"/>
      <c r="Q126" s="46"/>
      <c r="R126" s="46"/>
      <c r="S126" s="46"/>
    </row>
    <row r="127" spans="2:19" s="40" customFormat="1" x14ac:dyDescent="0.35">
      <c r="B127" s="43">
        <v>4</v>
      </c>
      <c r="C127" s="44">
        <v>7.7085999999999997</v>
      </c>
      <c r="D127" s="44">
        <v>6.9443000000000001</v>
      </c>
      <c r="E127" s="44">
        <v>6.5914000000000001</v>
      </c>
      <c r="F127" s="44">
        <v>6.3882000000000003</v>
      </c>
      <c r="G127" s="44">
        <v>6.2561</v>
      </c>
      <c r="H127" s="44">
        <v>6.1631</v>
      </c>
      <c r="I127" s="44">
        <v>6.0941999999999998</v>
      </c>
      <c r="J127" s="44">
        <v>6.0410000000000004</v>
      </c>
      <c r="K127" s="44">
        <v>5.9988000000000001</v>
      </c>
      <c r="L127" s="44">
        <v>5.9644000000000004</v>
      </c>
      <c r="M127" s="46"/>
      <c r="N127" s="46"/>
      <c r="O127" s="46"/>
      <c r="P127" s="46"/>
      <c r="Q127" s="46"/>
      <c r="R127" s="46"/>
      <c r="S127" s="46"/>
    </row>
    <row r="128" spans="2:19" s="40" customFormat="1" x14ac:dyDescent="0.35">
      <c r="B128" s="43">
        <v>5</v>
      </c>
      <c r="C128" s="44">
        <v>6.6078999999999999</v>
      </c>
      <c r="D128" s="44">
        <v>5.7861000000000002</v>
      </c>
      <c r="E128" s="44">
        <v>5.4095000000000004</v>
      </c>
      <c r="F128" s="44">
        <v>5.1921999999999997</v>
      </c>
      <c r="G128" s="44">
        <v>5.0503</v>
      </c>
      <c r="H128" s="44">
        <v>4.9503000000000004</v>
      </c>
      <c r="I128" s="44">
        <v>4.8758999999999997</v>
      </c>
      <c r="J128" s="44">
        <v>4.8182999999999998</v>
      </c>
      <c r="K128" s="44">
        <v>4.7725</v>
      </c>
      <c r="L128" s="44">
        <v>4.7351000000000001</v>
      </c>
      <c r="M128" s="46"/>
      <c r="N128" s="46"/>
      <c r="O128" s="46"/>
      <c r="P128" s="46"/>
      <c r="Q128" s="46"/>
      <c r="R128" s="46"/>
      <c r="S128" s="46"/>
    </row>
    <row r="129" spans="2:19" s="40" customFormat="1" x14ac:dyDescent="0.35">
      <c r="B129" s="43">
        <v>6</v>
      </c>
      <c r="C129" s="44">
        <v>5.9874000000000001</v>
      </c>
      <c r="D129" s="44">
        <v>5.1433</v>
      </c>
      <c r="E129" s="44">
        <v>4.7571000000000003</v>
      </c>
      <c r="F129" s="44">
        <v>4.5336999999999996</v>
      </c>
      <c r="G129" s="44">
        <v>4.3874000000000004</v>
      </c>
      <c r="H129" s="44">
        <v>4.2839</v>
      </c>
      <c r="I129" s="44">
        <v>4.2066999999999997</v>
      </c>
      <c r="J129" s="44">
        <v>4.1467999999999998</v>
      </c>
      <c r="K129" s="44">
        <v>4.0990000000000002</v>
      </c>
      <c r="L129" s="44">
        <v>4.0599999999999996</v>
      </c>
      <c r="M129" s="46"/>
      <c r="N129" s="46"/>
      <c r="O129" s="46"/>
      <c r="P129" s="46"/>
      <c r="Q129" s="46"/>
      <c r="R129" s="46"/>
      <c r="S129" s="46"/>
    </row>
    <row r="130" spans="2:19" s="40" customFormat="1" x14ac:dyDescent="0.35">
      <c r="B130" s="43">
        <v>7</v>
      </c>
      <c r="C130" s="44">
        <v>5.5914000000000001</v>
      </c>
      <c r="D130" s="44">
        <v>4.7374000000000001</v>
      </c>
      <c r="E130" s="44">
        <v>4.3468</v>
      </c>
      <c r="F130" s="44">
        <v>4.1203000000000003</v>
      </c>
      <c r="G130" s="44">
        <v>3.9714999999999998</v>
      </c>
      <c r="H130" s="44">
        <v>3.8660000000000001</v>
      </c>
      <c r="I130" s="44">
        <v>3.7869999999999999</v>
      </c>
      <c r="J130" s="44">
        <v>3.7256999999999998</v>
      </c>
      <c r="K130" s="44">
        <v>3.6766999999999999</v>
      </c>
      <c r="L130" s="44">
        <v>3.6364999999999998</v>
      </c>
      <c r="M130" s="46"/>
      <c r="N130" s="46"/>
      <c r="O130" s="46"/>
      <c r="P130" s="46"/>
      <c r="Q130" s="46"/>
      <c r="R130" s="46"/>
      <c r="S130" s="46"/>
    </row>
    <row r="131" spans="2:19" s="40" customFormat="1" x14ac:dyDescent="0.35">
      <c r="B131" s="43">
        <v>8</v>
      </c>
      <c r="C131" s="44">
        <v>5.3177000000000003</v>
      </c>
      <c r="D131" s="44">
        <v>4.4589999999999996</v>
      </c>
      <c r="E131" s="44">
        <v>4.0662000000000003</v>
      </c>
      <c r="F131" s="44">
        <v>3.8378999999999999</v>
      </c>
      <c r="G131" s="44">
        <v>3.6875</v>
      </c>
      <c r="H131" s="44">
        <v>3.5806</v>
      </c>
      <c r="I131" s="44">
        <v>3.5005000000000002</v>
      </c>
      <c r="J131" s="44">
        <v>3.4380999999999999</v>
      </c>
      <c r="K131" s="44">
        <v>3.3881000000000001</v>
      </c>
      <c r="L131" s="44">
        <v>3.3472</v>
      </c>
      <c r="M131" s="46"/>
      <c r="N131" s="46"/>
      <c r="O131" s="46"/>
      <c r="P131" s="46"/>
      <c r="Q131" s="46"/>
      <c r="R131" s="46"/>
      <c r="S131" s="46"/>
    </row>
    <row r="132" spans="2:19" s="40" customFormat="1" x14ac:dyDescent="0.35">
      <c r="B132" s="43">
        <v>9</v>
      </c>
      <c r="C132" s="44">
        <v>5.1173999999999999</v>
      </c>
      <c r="D132" s="44">
        <v>4.2565</v>
      </c>
      <c r="E132" s="44">
        <v>3.8624999999999998</v>
      </c>
      <c r="F132" s="44">
        <v>3.6331000000000002</v>
      </c>
      <c r="G132" s="44">
        <v>3.4817</v>
      </c>
      <c r="H132" s="44">
        <v>3.3738000000000001</v>
      </c>
      <c r="I132" s="44">
        <v>3.2927</v>
      </c>
      <c r="J132" s="44">
        <v>3.2296</v>
      </c>
      <c r="K132" s="44">
        <v>3.1789000000000001</v>
      </c>
      <c r="L132" s="44">
        <v>3.1373000000000002</v>
      </c>
      <c r="M132" s="46"/>
      <c r="N132" s="46"/>
      <c r="O132" s="46"/>
      <c r="P132" s="46"/>
      <c r="Q132" s="46"/>
      <c r="R132" s="46"/>
      <c r="S132" s="46"/>
    </row>
    <row r="133" spans="2:19" s="40" customFormat="1" x14ac:dyDescent="0.35">
      <c r="B133" s="43">
        <v>10</v>
      </c>
      <c r="C133" s="44">
        <v>4.9645999999999999</v>
      </c>
      <c r="D133" s="44">
        <v>4.1028000000000002</v>
      </c>
      <c r="E133" s="44">
        <v>3.7082999999999999</v>
      </c>
      <c r="F133" s="44">
        <v>3.4780000000000002</v>
      </c>
      <c r="G133" s="44">
        <v>3.3258000000000001</v>
      </c>
      <c r="H133" s="44">
        <v>3.2172000000000001</v>
      </c>
      <c r="I133" s="44">
        <v>3.1355</v>
      </c>
      <c r="J133" s="44">
        <v>3.0716999999999999</v>
      </c>
      <c r="K133" s="44">
        <v>3.0204</v>
      </c>
      <c r="L133" s="44">
        <v>2.9782000000000002</v>
      </c>
      <c r="M133" s="46"/>
      <c r="N133" s="46"/>
      <c r="O133" s="46"/>
      <c r="P133" s="46"/>
      <c r="Q133" s="46"/>
      <c r="R133" s="46"/>
      <c r="S133" s="46"/>
    </row>
    <row r="134" spans="2:19" s="40" customFormat="1" x14ac:dyDescent="0.35">
      <c r="B134" s="43">
        <v>11</v>
      </c>
      <c r="C134" s="44">
        <v>4.8442999999999996</v>
      </c>
      <c r="D134" s="44">
        <v>3.9823</v>
      </c>
      <c r="E134" s="44">
        <v>3.5874000000000001</v>
      </c>
      <c r="F134" s="44">
        <v>3.3567</v>
      </c>
      <c r="G134" s="44">
        <v>3.2039</v>
      </c>
      <c r="H134" s="44">
        <v>3.0945999999999998</v>
      </c>
      <c r="I134" s="44">
        <v>3.0123000000000002</v>
      </c>
      <c r="J134" s="44">
        <v>2.948</v>
      </c>
      <c r="K134" s="44">
        <v>2.8961999999999999</v>
      </c>
      <c r="L134" s="44">
        <v>2.8536000000000001</v>
      </c>
      <c r="M134" s="46"/>
      <c r="N134" s="46"/>
      <c r="O134" s="46"/>
      <c r="P134" s="46"/>
      <c r="Q134" s="46"/>
      <c r="R134" s="46"/>
      <c r="S134" s="46"/>
    </row>
    <row r="135" spans="2:19" s="40" customFormat="1" x14ac:dyDescent="0.35">
      <c r="B135" s="43">
        <v>12</v>
      </c>
      <c r="C135" s="44">
        <v>4.7472000000000003</v>
      </c>
      <c r="D135" s="44">
        <v>3.8853</v>
      </c>
      <c r="E135" s="44">
        <v>3.4903</v>
      </c>
      <c r="F135" s="44">
        <v>3.2591999999999999</v>
      </c>
      <c r="G135" s="44">
        <v>3.1059000000000001</v>
      </c>
      <c r="H135" s="44">
        <v>2.9961000000000002</v>
      </c>
      <c r="I135" s="44">
        <v>2.9134000000000002</v>
      </c>
      <c r="J135" s="44">
        <v>2.8485999999999998</v>
      </c>
      <c r="K135" s="44">
        <v>2.7964000000000002</v>
      </c>
      <c r="L135" s="44">
        <v>2.7534000000000001</v>
      </c>
      <c r="M135" s="46"/>
      <c r="N135" s="46"/>
      <c r="O135" s="46"/>
      <c r="P135" s="46"/>
      <c r="Q135" s="46"/>
      <c r="R135" s="46"/>
      <c r="S135" s="46"/>
    </row>
    <row r="136" spans="2:19" s="40" customFormat="1" x14ac:dyDescent="0.35">
      <c r="B136" s="43">
        <v>13</v>
      </c>
      <c r="C136" s="44">
        <v>4.6672000000000002</v>
      </c>
      <c r="D136" s="44">
        <v>3.8056000000000001</v>
      </c>
      <c r="E136" s="44">
        <v>3.4104999999999999</v>
      </c>
      <c r="F136" s="44">
        <v>3.1791</v>
      </c>
      <c r="G136" s="44">
        <v>3.0253999999999999</v>
      </c>
      <c r="H136" s="44">
        <v>2.9152999999999998</v>
      </c>
      <c r="I136" s="44">
        <v>2.8321000000000001</v>
      </c>
      <c r="J136" s="44">
        <v>2.7669000000000001</v>
      </c>
      <c r="K136" s="44">
        <v>2.7143999999999999</v>
      </c>
      <c r="L136" s="44">
        <v>2.6709999999999998</v>
      </c>
      <c r="M136" s="46"/>
      <c r="N136" s="46"/>
      <c r="O136" s="46"/>
      <c r="P136" s="46"/>
      <c r="Q136" s="46"/>
      <c r="R136" s="46"/>
      <c r="S136" s="46"/>
    </row>
    <row r="137" spans="2:19" s="40" customFormat="1" x14ac:dyDescent="0.35">
      <c r="B137" s="43">
        <v>14</v>
      </c>
      <c r="C137" s="44">
        <v>4.6001000000000003</v>
      </c>
      <c r="D137" s="44">
        <v>3.7389000000000001</v>
      </c>
      <c r="E137" s="44">
        <v>3.3439000000000001</v>
      </c>
      <c r="F137" s="44">
        <v>3.1122000000000001</v>
      </c>
      <c r="G137" s="44">
        <v>2.9582000000000002</v>
      </c>
      <c r="H137" s="44">
        <v>2.8477000000000001</v>
      </c>
      <c r="I137" s="44">
        <v>2.7642000000000002</v>
      </c>
      <c r="J137" s="44">
        <v>2.6987000000000001</v>
      </c>
      <c r="K137" s="44">
        <v>2.6457999999999999</v>
      </c>
      <c r="L137" s="44">
        <v>2.6021999999999998</v>
      </c>
      <c r="M137" s="46"/>
      <c r="N137" s="46"/>
      <c r="O137" s="46"/>
      <c r="P137" s="46"/>
      <c r="Q137" s="46"/>
      <c r="R137" s="46"/>
      <c r="S137" s="46"/>
    </row>
    <row r="138" spans="2:19" s="40" customFormat="1" x14ac:dyDescent="0.35">
      <c r="B138" s="43">
        <v>15</v>
      </c>
      <c r="C138" s="44">
        <v>4.5430999999999999</v>
      </c>
      <c r="D138" s="44">
        <v>3.6823000000000001</v>
      </c>
      <c r="E138" s="44">
        <v>3.2873999999999999</v>
      </c>
      <c r="F138" s="44">
        <v>3.0556000000000001</v>
      </c>
      <c r="G138" s="44">
        <v>2.9013</v>
      </c>
      <c r="H138" s="44">
        <v>2.7905000000000002</v>
      </c>
      <c r="I138" s="44">
        <v>2.7065999999999999</v>
      </c>
      <c r="J138" s="44">
        <v>2.6408</v>
      </c>
      <c r="K138" s="44">
        <v>2.5876000000000001</v>
      </c>
      <c r="L138" s="44">
        <v>2.5436999999999999</v>
      </c>
      <c r="M138" s="46"/>
      <c r="N138" s="46"/>
      <c r="O138" s="46"/>
      <c r="P138" s="46"/>
      <c r="Q138" s="46"/>
      <c r="R138" s="46"/>
      <c r="S138" s="46"/>
    </row>
    <row r="139" spans="2:19" s="40" customFormat="1" x14ac:dyDescent="0.35">
      <c r="B139" s="43">
        <v>16</v>
      </c>
      <c r="C139" s="44">
        <v>4.4939999999999998</v>
      </c>
      <c r="D139" s="44">
        <v>3.6337000000000002</v>
      </c>
      <c r="E139" s="44">
        <v>3.2389000000000001</v>
      </c>
      <c r="F139" s="44">
        <v>3.0068999999999999</v>
      </c>
      <c r="G139" s="44">
        <v>2.8523999999999998</v>
      </c>
      <c r="H139" s="44">
        <v>2.7412999999999998</v>
      </c>
      <c r="I139" s="44">
        <v>2.6572</v>
      </c>
      <c r="J139" s="44">
        <v>2.5911</v>
      </c>
      <c r="K139" s="44">
        <v>2.5377000000000001</v>
      </c>
      <c r="L139" s="44">
        <v>2.4935</v>
      </c>
      <c r="M139" s="46"/>
      <c r="N139" s="46"/>
      <c r="O139" s="46"/>
      <c r="P139" s="46"/>
      <c r="Q139" s="46"/>
      <c r="R139" s="46"/>
      <c r="S139" s="46"/>
    </row>
    <row r="140" spans="2:19" s="40" customFormat="1" x14ac:dyDescent="0.35">
      <c r="B140" s="43">
        <v>17</v>
      </c>
      <c r="C140" s="44">
        <v>4.4512999999999998</v>
      </c>
      <c r="D140" s="44">
        <v>3.5914999999999999</v>
      </c>
      <c r="E140" s="44">
        <v>3.1968000000000001</v>
      </c>
      <c r="F140" s="44">
        <v>2.9647000000000001</v>
      </c>
      <c r="G140" s="44">
        <v>2.81</v>
      </c>
      <c r="H140" s="44">
        <v>2.6987000000000001</v>
      </c>
      <c r="I140" s="44">
        <v>2.6143000000000001</v>
      </c>
      <c r="J140" s="44">
        <v>2.548</v>
      </c>
      <c r="K140" s="44">
        <v>2.4943</v>
      </c>
      <c r="L140" s="44">
        <v>2.4499</v>
      </c>
      <c r="M140" s="46"/>
      <c r="N140" s="46"/>
      <c r="O140" s="46"/>
      <c r="P140" s="46"/>
      <c r="Q140" s="46"/>
      <c r="R140" s="46"/>
      <c r="S140" s="46"/>
    </row>
    <row r="141" spans="2:19" s="40" customFormat="1" x14ac:dyDescent="0.35">
      <c r="B141" s="43">
        <v>18</v>
      </c>
      <c r="C141" s="44">
        <v>4.4138999999999999</v>
      </c>
      <c r="D141" s="44">
        <v>3.5546000000000002</v>
      </c>
      <c r="E141" s="44">
        <v>3.1598999999999999</v>
      </c>
      <c r="F141" s="44">
        <v>2.9277000000000002</v>
      </c>
      <c r="G141" s="44">
        <v>2.7728999999999999</v>
      </c>
      <c r="H141" s="44">
        <v>2.6613000000000002</v>
      </c>
      <c r="I141" s="44">
        <v>2.5767000000000002</v>
      </c>
      <c r="J141" s="44">
        <v>2.5102000000000002</v>
      </c>
      <c r="K141" s="44">
        <v>2.4563000000000001</v>
      </c>
      <c r="L141" s="44">
        <v>2.4117000000000002</v>
      </c>
      <c r="M141" s="46"/>
      <c r="N141" s="46"/>
      <c r="O141" s="46"/>
      <c r="P141" s="46"/>
      <c r="Q141" s="46"/>
      <c r="R141" s="46"/>
      <c r="S141" s="46"/>
    </row>
    <row r="142" spans="2:19" s="40" customFormat="1" x14ac:dyDescent="0.35">
      <c r="B142" s="43">
        <v>19</v>
      </c>
      <c r="C142" s="44">
        <v>4.3807</v>
      </c>
      <c r="D142" s="44">
        <v>3.5219</v>
      </c>
      <c r="E142" s="44">
        <v>3.1274000000000002</v>
      </c>
      <c r="F142" s="44">
        <v>2.8950999999999998</v>
      </c>
      <c r="G142" s="44">
        <v>2.7401</v>
      </c>
      <c r="H142" s="44">
        <v>2.6282999999999999</v>
      </c>
      <c r="I142" s="44">
        <v>2.5434999999999999</v>
      </c>
      <c r="J142" s="44">
        <v>2.4767999999999999</v>
      </c>
      <c r="K142" s="44">
        <v>2.4226999999999999</v>
      </c>
      <c r="L142" s="44">
        <v>2.3778999999999999</v>
      </c>
      <c r="M142" s="46"/>
      <c r="N142" s="46"/>
      <c r="O142" s="46"/>
      <c r="P142" s="46"/>
      <c r="Q142" s="46"/>
      <c r="R142" s="46"/>
      <c r="S142" s="46"/>
    </row>
    <row r="143" spans="2:19" s="40" customFormat="1" x14ac:dyDescent="0.35">
      <c r="B143" s="43">
        <v>20</v>
      </c>
      <c r="C143" s="44">
        <v>4.3512000000000004</v>
      </c>
      <c r="D143" s="44">
        <v>3.4927999999999999</v>
      </c>
      <c r="E143" s="44">
        <v>3.0983999999999998</v>
      </c>
      <c r="F143" s="44">
        <v>2.8660999999999999</v>
      </c>
      <c r="G143" s="44">
        <v>2.7109000000000001</v>
      </c>
      <c r="H143" s="44">
        <v>2.5990000000000002</v>
      </c>
      <c r="I143" s="44">
        <v>2.5139999999999998</v>
      </c>
      <c r="J143" s="44">
        <v>2.4470999999999998</v>
      </c>
      <c r="K143" s="44">
        <v>2.3927999999999998</v>
      </c>
      <c r="L143" s="44">
        <v>2.3479000000000001</v>
      </c>
      <c r="M143" s="46"/>
      <c r="N143" s="46"/>
      <c r="O143" s="46"/>
      <c r="P143" s="46"/>
      <c r="Q143" s="46"/>
      <c r="R143" s="46"/>
      <c r="S143" s="46"/>
    </row>
    <row r="144" spans="2:19" s="40" customFormat="1" x14ac:dyDescent="0.35">
      <c r="B144" s="43">
        <v>21</v>
      </c>
      <c r="C144" s="44">
        <v>4.3247999999999998</v>
      </c>
      <c r="D144" s="44">
        <v>3.4668000000000001</v>
      </c>
      <c r="E144" s="44">
        <v>3.0724999999999998</v>
      </c>
      <c r="F144" s="44">
        <v>2.8401000000000001</v>
      </c>
      <c r="G144" s="44">
        <v>2.6848000000000001</v>
      </c>
      <c r="H144" s="44">
        <v>2.5727000000000002</v>
      </c>
      <c r="I144" s="44">
        <v>2.4876</v>
      </c>
      <c r="J144" s="44">
        <v>2.4205000000000001</v>
      </c>
      <c r="K144" s="44">
        <v>2.3660000000000001</v>
      </c>
      <c r="L144" s="44">
        <v>2.3210000000000002</v>
      </c>
      <c r="M144" s="46"/>
      <c r="N144" s="46"/>
      <c r="O144" s="46"/>
      <c r="P144" s="46"/>
      <c r="Q144" s="46"/>
      <c r="R144" s="46"/>
      <c r="S144" s="46"/>
    </row>
    <row r="145" spans="2:19" s="40" customFormat="1" x14ac:dyDescent="0.35">
      <c r="B145" s="43">
        <v>22</v>
      </c>
      <c r="C145" s="44">
        <v>4.3009000000000004</v>
      </c>
      <c r="D145" s="44">
        <v>3.4434</v>
      </c>
      <c r="E145" s="44">
        <v>3.0491000000000001</v>
      </c>
      <c r="F145" s="44">
        <v>2.8167</v>
      </c>
      <c r="G145" s="44">
        <v>2.6613000000000002</v>
      </c>
      <c r="H145" s="44">
        <v>2.5491000000000001</v>
      </c>
      <c r="I145" s="44">
        <v>2.4638</v>
      </c>
      <c r="J145" s="44">
        <v>2.3965000000000001</v>
      </c>
      <c r="K145" s="44">
        <v>2.3418999999999999</v>
      </c>
      <c r="L145" s="44">
        <v>2.2967</v>
      </c>
      <c r="M145" s="46"/>
      <c r="N145" s="46"/>
      <c r="O145" s="46"/>
      <c r="P145" s="46"/>
      <c r="Q145" s="46"/>
      <c r="R145" s="46"/>
      <c r="S145" s="46"/>
    </row>
    <row r="146" spans="2:19" s="40" customFormat="1" x14ac:dyDescent="0.35">
      <c r="B146" s="43">
        <v>23</v>
      </c>
      <c r="C146" s="44">
        <v>4.2793000000000001</v>
      </c>
      <c r="D146" s="44">
        <v>3.4220999999999999</v>
      </c>
      <c r="E146" s="44">
        <v>3.028</v>
      </c>
      <c r="F146" s="44">
        <v>2.7955000000000001</v>
      </c>
      <c r="G146" s="44">
        <v>2.64</v>
      </c>
      <c r="H146" s="44">
        <v>2.5276999999999998</v>
      </c>
      <c r="I146" s="44">
        <v>2.4422000000000001</v>
      </c>
      <c r="J146" s="44">
        <v>2.3748</v>
      </c>
      <c r="K146" s="44">
        <v>2.3201000000000001</v>
      </c>
      <c r="L146" s="44">
        <v>2.2747000000000002</v>
      </c>
      <c r="M146" s="46"/>
      <c r="N146" s="46"/>
      <c r="O146" s="46"/>
      <c r="P146" s="46"/>
      <c r="Q146" s="46"/>
      <c r="R146" s="46"/>
      <c r="S146" s="46"/>
    </row>
    <row r="147" spans="2:19" s="40" customFormat="1" x14ac:dyDescent="0.35">
      <c r="B147" s="43">
        <v>24</v>
      </c>
      <c r="C147" s="44">
        <v>4.2596999999999996</v>
      </c>
      <c r="D147" s="44">
        <v>3.4028</v>
      </c>
      <c r="E147" s="44">
        <v>3.0087999999999999</v>
      </c>
      <c r="F147" s="44">
        <v>2.7763</v>
      </c>
      <c r="G147" s="44">
        <v>2.6206999999999998</v>
      </c>
      <c r="H147" s="44">
        <v>2.5082</v>
      </c>
      <c r="I147" s="44">
        <v>2.4226000000000001</v>
      </c>
      <c r="J147" s="44">
        <v>2.3551000000000002</v>
      </c>
      <c r="K147" s="44">
        <v>2.3001999999999998</v>
      </c>
      <c r="L147" s="44">
        <v>2.2547000000000001</v>
      </c>
      <c r="M147" s="46"/>
      <c r="N147" s="46"/>
      <c r="O147" s="46"/>
      <c r="P147" s="46"/>
      <c r="Q147" s="46"/>
      <c r="R147" s="46"/>
      <c r="S147" s="46"/>
    </row>
    <row r="148" spans="2:19" s="40" customFormat="1" x14ac:dyDescent="0.35">
      <c r="B148" s="43">
        <v>25</v>
      </c>
      <c r="C148" s="44">
        <v>4.2416999999999998</v>
      </c>
      <c r="D148" s="44">
        <v>3.3852000000000002</v>
      </c>
      <c r="E148" s="44">
        <v>2.9912000000000001</v>
      </c>
      <c r="F148" s="44">
        <v>2.7587000000000002</v>
      </c>
      <c r="G148" s="44">
        <v>2.6030000000000002</v>
      </c>
      <c r="H148" s="44">
        <v>2.4904000000000002</v>
      </c>
      <c r="I148" s="44">
        <v>2.4047000000000001</v>
      </c>
      <c r="J148" s="44">
        <v>2.3371</v>
      </c>
      <c r="K148" s="44">
        <v>2.2820999999999998</v>
      </c>
      <c r="L148" s="44">
        <v>2.2364999999999999</v>
      </c>
      <c r="M148" s="46"/>
      <c r="N148" s="46"/>
      <c r="O148" s="46"/>
      <c r="P148" s="46"/>
      <c r="Q148" s="46"/>
      <c r="R148" s="46"/>
      <c r="S148" s="46"/>
    </row>
    <row r="149" spans="2:19" s="40" customFormat="1" x14ac:dyDescent="0.35">
      <c r="B149" s="43">
        <v>26</v>
      </c>
      <c r="C149" s="44">
        <v>4.2252000000000001</v>
      </c>
      <c r="D149" s="44">
        <v>3.3690000000000002</v>
      </c>
      <c r="E149" s="44">
        <v>2.9752000000000001</v>
      </c>
      <c r="F149" s="44">
        <v>2.7425999999999999</v>
      </c>
      <c r="G149" s="44">
        <v>2.5868000000000002</v>
      </c>
      <c r="H149" s="44">
        <v>2.4741</v>
      </c>
      <c r="I149" s="44">
        <v>2.3883000000000001</v>
      </c>
      <c r="J149" s="44">
        <v>2.3205</v>
      </c>
      <c r="K149" s="44">
        <v>2.2654999999999998</v>
      </c>
      <c r="L149" s="44">
        <v>2.2197</v>
      </c>
      <c r="M149" s="46"/>
      <c r="N149" s="46"/>
      <c r="O149" s="46"/>
      <c r="P149" s="46"/>
      <c r="Q149" s="46"/>
      <c r="R149" s="46"/>
      <c r="S149" s="46"/>
    </row>
    <row r="150" spans="2:19" s="40" customFormat="1" x14ac:dyDescent="0.35">
      <c r="B150" s="43">
        <v>27</v>
      </c>
      <c r="C150" s="44">
        <v>4.21</v>
      </c>
      <c r="D150" s="44">
        <v>3.3540999999999999</v>
      </c>
      <c r="E150" s="44">
        <v>2.9603999999999999</v>
      </c>
      <c r="F150" s="44">
        <v>2.7277999999999998</v>
      </c>
      <c r="G150" s="44">
        <v>2.5718999999999999</v>
      </c>
      <c r="H150" s="44">
        <v>2.4590999999999998</v>
      </c>
      <c r="I150" s="44">
        <v>2.3732000000000002</v>
      </c>
      <c r="J150" s="44">
        <v>2.3052999999999999</v>
      </c>
      <c r="K150" s="44">
        <v>1.7305999999999999</v>
      </c>
      <c r="L150" s="44">
        <v>1.6717</v>
      </c>
      <c r="M150" s="46"/>
      <c r="N150" s="46"/>
      <c r="O150" s="46"/>
      <c r="P150" s="46"/>
      <c r="Q150" s="46"/>
      <c r="R150" s="46"/>
      <c r="S150" s="46"/>
    </row>
    <row r="151" spans="2:19" s="40" customFormat="1" x14ac:dyDescent="0.35">
      <c r="B151" s="43">
        <v>28</v>
      </c>
      <c r="C151" s="44">
        <v>4.1959999999999997</v>
      </c>
      <c r="D151" s="44">
        <v>3.3403999999999998</v>
      </c>
      <c r="E151" s="44">
        <v>2.9466999999999999</v>
      </c>
      <c r="F151" s="44">
        <v>2.7141000000000002</v>
      </c>
      <c r="G151" s="44">
        <v>2.5581</v>
      </c>
      <c r="H151" s="44">
        <v>2.4453</v>
      </c>
      <c r="I151" s="44">
        <v>2.3593000000000002</v>
      </c>
      <c r="J151" s="44">
        <v>2.2913000000000001</v>
      </c>
      <c r="K151" s="44">
        <v>2.2360000000000002</v>
      </c>
      <c r="L151" s="44">
        <v>2.19</v>
      </c>
      <c r="M151" s="46"/>
      <c r="N151" s="46"/>
      <c r="O151" s="46"/>
      <c r="P151" s="46"/>
      <c r="Q151" s="46"/>
      <c r="R151" s="46"/>
      <c r="S151" s="46"/>
    </row>
    <row r="152" spans="2:19" s="40" customFormat="1" x14ac:dyDescent="0.35">
      <c r="B152" s="43">
        <v>29</v>
      </c>
      <c r="C152" s="44">
        <v>4.1829999999999998</v>
      </c>
      <c r="D152" s="44">
        <v>3.3277000000000001</v>
      </c>
      <c r="E152" s="44">
        <v>2.9340000000000002</v>
      </c>
      <c r="F152" s="44">
        <v>2.7014</v>
      </c>
      <c r="G152" s="44">
        <v>2.5453999999999999</v>
      </c>
      <c r="H152" s="44">
        <v>2.4323999999999999</v>
      </c>
      <c r="I152" s="44">
        <v>2.3462999999999998</v>
      </c>
      <c r="J152" s="44">
        <v>2.2783000000000002</v>
      </c>
      <c r="K152" s="44">
        <v>2.2229000000000001</v>
      </c>
      <c r="L152" s="44">
        <v>2.1768000000000001</v>
      </c>
      <c r="M152" s="46"/>
      <c r="N152" s="46"/>
      <c r="O152" s="46"/>
      <c r="P152" s="46"/>
      <c r="Q152" s="46"/>
      <c r="R152" s="46"/>
      <c r="S152" s="46"/>
    </row>
    <row r="153" spans="2:19" s="40" customFormat="1" x14ac:dyDescent="0.35">
      <c r="B153" s="43">
        <v>30</v>
      </c>
      <c r="C153" s="44">
        <v>4.1708999999999996</v>
      </c>
      <c r="D153" s="44">
        <v>3.3157999999999999</v>
      </c>
      <c r="E153" s="44">
        <v>2.9222999999999999</v>
      </c>
      <c r="F153" s="44">
        <v>2.6896</v>
      </c>
      <c r="G153" s="44">
        <v>2.5335999999999999</v>
      </c>
      <c r="H153" s="44">
        <v>2.4205000000000001</v>
      </c>
      <c r="I153" s="44">
        <v>2.3342999999999998</v>
      </c>
      <c r="J153" s="44">
        <v>2.2662</v>
      </c>
      <c r="K153" s="44">
        <v>2.2107000000000001</v>
      </c>
      <c r="L153" s="44">
        <v>2.1646000000000001</v>
      </c>
      <c r="M153" s="46"/>
      <c r="N153" s="46"/>
      <c r="O153" s="46"/>
      <c r="P153" s="46"/>
      <c r="Q153" s="46"/>
      <c r="R153" s="46"/>
      <c r="S153" s="46"/>
    </row>
    <row r="154" spans="2:19" s="40" customFormat="1" x14ac:dyDescent="0.35">
      <c r="B154" s="43">
        <v>40</v>
      </c>
      <c r="C154" s="44">
        <v>4.0846999999999998</v>
      </c>
      <c r="D154" s="44">
        <v>3.2317</v>
      </c>
      <c r="E154" s="44">
        <v>2.8386999999999998</v>
      </c>
      <c r="F154" s="44">
        <v>2.6059999999999999</v>
      </c>
      <c r="G154" s="44">
        <v>2.4495</v>
      </c>
      <c r="H154" s="44">
        <v>2.3359000000000001</v>
      </c>
      <c r="I154" s="44">
        <v>2.2490000000000001</v>
      </c>
      <c r="J154" s="44">
        <v>2.1802000000000001</v>
      </c>
      <c r="K154" s="44">
        <v>2.1240000000000001</v>
      </c>
      <c r="L154" s="44">
        <v>2.0771999999999999</v>
      </c>
      <c r="M154" s="46"/>
      <c r="N154" s="46"/>
      <c r="O154" s="46"/>
      <c r="P154" s="46"/>
      <c r="Q154" s="46"/>
      <c r="R154" s="46"/>
      <c r="S154" s="46"/>
    </row>
    <row r="155" spans="2:19" s="40" customFormat="1" x14ac:dyDescent="0.35">
      <c r="B155" s="43">
        <v>60</v>
      </c>
      <c r="C155" s="44">
        <v>4.0011999999999999</v>
      </c>
      <c r="D155" s="44">
        <v>3.1503999999999999</v>
      </c>
      <c r="E155" s="44">
        <v>2.7581000000000002</v>
      </c>
      <c r="F155" s="44">
        <v>2.5251999999999999</v>
      </c>
      <c r="G155" s="44">
        <v>2.3683000000000001</v>
      </c>
      <c r="H155" s="44">
        <v>2.2541000000000002</v>
      </c>
      <c r="I155" s="44">
        <v>2.1665000000000001</v>
      </c>
      <c r="J155" s="44">
        <v>2.097</v>
      </c>
      <c r="K155" s="44">
        <v>2.0400999999999998</v>
      </c>
      <c r="L155" s="44">
        <v>1.9925999999999999</v>
      </c>
      <c r="M155" s="46"/>
      <c r="N155" s="46"/>
      <c r="O155" s="46"/>
      <c r="P155" s="46"/>
      <c r="Q155" s="46"/>
      <c r="R155" s="46"/>
      <c r="S155" s="46"/>
    </row>
    <row r="156" spans="2:19" s="40" customFormat="1" x14ac:dyDescent="0.35">
      <c r="B156" s="43">
        <v>120</v>
      </c>
      <c r="C156" s="44">
        <v>3.9201000000000001</v>
      </c>
      <c r="D156" s="44">
        <v>3.0718000000000001</v>
      </c>
      <c r="E156" s="44">
        <v>2.6802000000000001</v>
      </c>
      <c r="F156" s="44">
        <v>2.4472</v>
      </c>
      <c r="G156" s="44">
        <v>2.2898999999999998</v>
      </c>
      <c r="H156" s="44">
        <v>2.1749999999999998</v>
      </c>
      <c r="I156" s="44">
        <v>2.0868000000000002</v>
      </c>
      <c r="J156" s="44">
        <v>2.0164</v>
      </c>
      <c r="K156" s="44">
        <v>1.9588000000000001</v>
      </c>
      <c r="L156" s="44">
        <v>1.9105000000000001</v>
      </c>
      <c r="M156" s="46"/>
      <c r="N156" s="46"/>
      <c r="O156" s="46"/>
      <c r="P156" s="46"/>
      <c r="Q156" s="46"/>
      <c r="R156" s="46"/>
      <c r="S156" s="46"/>
    </row>
    <row r="157" spans="2:19" s="40" customFormat="1" x14ac:dyDescent="0.35">
      <c r="B157" s="43" t="s">
        <v>100</v>
      </c>
      <c r="C157" s="44">
        <v>3.8414999999999999</v>
      </c>
      <c r="D157" s="44">
        <v>2.9956999999999998</v>
      </c>
      <c r="E157" s="44">
        <v>2.6049000000000002</v>
      </c>
      <c r="F157" s="44">
        <v>2.3719000000000001</v>
      </c>
      <c r="G157" s="44">
        <v>2.2141000000000002</v>
      </c>
      <c r="H157" s="44">
        <v>2.0985999999999998</v>
      </c>
      <c r="I157" s="44">
        <v>2.0095999999999998</v>
      </c>
      <c r="J157" s="44">
        <v>1.9383999999999999</v>
      </c>
      <c r="K157" s="44">
        <v>1.8798999999999999</v>
      </c>
      <c r="L157" s="44">
        <v>1.8307</v>
      </c>
      <c r="M157" s="46"/>
      <c r="N157" s="46"/>
      <c r="O157" s="46"/>
      <c r="P157" s="46"/>
      <c r="Q157" s="46"/>
      <c r="R157" s="46"/>
      <c r="S157" s="46"/>
    </row>
    <row r="158" spans="2:19" s="40" customFormat="1" x14ac:dyDescent="0.35">
      <c r="B158" s="42"/>
      <c r="C158" s="42"/>
      <c r="D158" s="42"/>
      <c r="E158" s="42"/>
      <c r="F158" s="42"/>
      <c r="G158" s="42"/>
      <c r="H158" s="42"/>
      <c r="I158" s="42"/>
      <c r="J158" s="42"/>
      <c r="K158" s="42"/>
      <c r="L158" s="42"/>
      <c r="M158" s="46"/>
      <c r="N158" s="46"/>
      <c r="O158" s="46"/>
      <c r="P158" s="46"/>
      <c r="Q158" s="46"/>
      <c r="R158" s="46"/>
      <c r="S158" s="46"/>
    </row>
    <row r="159" spans="2:19" s="40" customFormat="1" x14ac:dyDescent="0.35">
      <c r="B159" s="43" t="s">
        <v>99</v>
      </c>
      <c r="C159" s="43">
        <v>12</v>
      </c>
      <c r="D159" s="43">
        <v>15</v>
      </c>
      <c r="E159" s="43">
        <v>20</v>
      </c>
      <c r="F159" s="43">
        <v>24</v>
      </c>
      <c r="G159" s="43">
        <v>30</v>
      </c>
      <c r="H159" s="43">
        <v>40</v>
      </c>
      <c r="I159" s="43">
        <v>60</v>
      </c>
      <c r="J159" s="43">
        <v>120</v>
      </c>
      <c r="K159" s="43" t="s">
        <v>100</v>
      </c>
      <c r="L159" s="42"/>
      <c r="M159" s="46"/>
      <c r="N159" s="46"/>
      <c r="O159" s="46"/>
      <c r="P159" s="46"/>
      <c r="Q159" s="46"/>
      <c r="R159" s="46"/>
      <c r="S159" s="46"/>
    </row>
    <row r="160" spans="2:19" s="40" customFormat="1" x14ac:dyDescent="0.35">
      <c r="B160" s="43">
        <v>1</v>
      </c>
      <c r="C160" s="44">
        <v>243.90600000000001</v>
      </c>
      <c r="D160" s="44">
        <v>245.94990000000001</v>
      </c>
      <c r="E160" s="44">
        <v>248.01310000000001</v>
      </c>
      <c r="F160" s="44">
        <v>249.05179999999999</v>
      </c>
      <c r="G160" s="44">
        <v>250.0951</v>
      </c>
      <c r="H160" s="44">
        <v>251.14320000000001</v>
      </c>
      <c r="I160" s="44">
        <v>252.19569999999999</v>
      </c>
      <c r="J160" s="44">
        <v>253.25290000000001</v>
      </c>
      <c r="K160" s="44">
        <v>254.31440000000001</v>
      </c>
      <c r="L160" s="42"/>
      <c r="M160" s="46"/>
      <c r="N160" s="46"/>
      <c r="O160" s="46"/>
      <c r="P160" s="46"/>
      <c r="Q160" s="46"/>
      <c r="R160" s="46"/>
      <c r="S160" s="46"/>
    </row>
    <row r="161" spans="2:19" s="40" customFormat="1" x14ac:dyDescent="0.35">
      <c r="B161" s="43">
        <v>2</v>
      </c>
      <c r="C161" s="44">
        <v>19.412500000000001</v>
      </c>
      <c r="D161" s="44">
        <v>19.429099999999998</v>
      </c>
      <c r="E161" s="44">
        <v>19.445799999999998</v>
      </c>
      <c r="F161" s="44">
        <v>19.4541</v>
      </c>
      <c r="G161" s="44">
        <v>19.462399999999999</v>
      </c>
      <c r="H161" s="44">
        <v>19.470700000000001</v>
      </c>
      <c r="I161" s="44">
        <v>19.479099999999999</v>
      </c>
      <c r="J161" s="44">
        <v>19.487400000000001</v>
      </c>
      <c r="K161" s="44">
        <v>19.495699999999999</v>
      </c>
      <c r="L161" s="42"/>
      <c r="M161" s="46"/>
      <c r="N161" s="46"/>
      <c r="O161" s="46"/>
      <c r="P161" s="46"/>
      <c r="Q161" s="46"/>
      <c r="R161" s="46"/>
      <c r="S161" s="46"/>
    </row>
    <row r="162" spans="2:19" s="40" customFormat="1" x14ac:dyDescent="0.35">
      <c r="B162" s="43">
        <v>3</v>
      </c>
      <c r="C162" s="44">
        <v>8.7446000000000002</v>
      </c>
      <c r="D162" s="44">
        <v>8.7028999999999996</v>
      </c>
      <c r="E162" s="44">
        <v>8.6601999999999997</v>
      </c>
      <c r="F162" s="44">
        <v>8.6385000000000005</v>
      </c>
      <c r="G162" s="44">
        <v>8.6166</v>
      </c>
      <c r="H162" s="44">
        <v>8.5944000000000003</v>
      </c>
      <c r="I162" s="44">
        <v>8.5719999999999992</v>
      </c>
      <c r="J162" s="44">
        <v>8.5494000000000003</v>
      </c>
      <c r="K162" s="44">
        <v>8.5264000000000006</v>
      </c>
      <c r="L162" s="42"/>
      <c r="M162" s="46"/>
      <c r="N162" s="46"/>
      <c r="O162" s="46"/>
      <c r="P162" s="46"/>
      <c r="Q162" s="46"/>
      <c r="R162" s="46"/>
      <c r="S162" s="46"/>
    </row>
    <row r="163" spans="2:19" s="40" customFormat="1" x14ac:dyDescent="0.35">
      <c r="B163" s="43">
        <v>4</v>
      </c>
      <c r="C163" s="44">
        <v>5.9116999999999997</v>
      </c>
      <c r="D163" s="44">
        <v>5.8578000000000001</v>
      </c>
      <c r="E163" s="44">
        <v>5.8025000000000002</v>
      </c>
      <c r="F163" s="44">
        <v>5.7744</v>
      </c>
      <c r="G163" s="44">
        <v>5.7458999999999998</v>
      </c>
      <c r="H163" s="44">
        <v>5.7169999999999996</v>
      </c>
      <c r="I163" s="44">
        <v>5.6877000000000004</v>
      </c>
      <c r="J163" s="44">
        <v>5.6581000000000001</v>
      </c>
      <c r="K163" s="44">
        <v>5.6280999999999999</v>
      </c>
      <c r="L163" s="42"/>
      <c r="M163" s="46"/>
      <c r="N163" s="46"/>
      <c r="O163" s="46"/>
      <c r="P163" s="46"/>
      <c r="Q163" s="46"/>
      <c r="R163" s="46"/>
      <c r="S163" s="46"/>
    </row>
    <row r="164" spans="2:19" s="40" customFormat="1" x14ac:dyDescent="0.35">
      <c r="B164" s="43">
        <v>5</v>
      </c>
      <c r="C164" s="44">
        <v>4.6776999999999997</v>
      </c>
      <c r="D164" s="44">
        <v>4.6188000000000002</v>
      </c>
      <c r="E164" s="44">
        <v>4.5580999999999996</v>
      </c>
      <c r="F164" s="44">
        <v>4.5271999999999997</v>
      </c>
      <c r="G164" s="44">
        <v>4.4957000000000003</v>
      </c>
      <c r="H164" s="44">
        <v>4.4638</v>
      </c>
      <c r="I164" s="44">
        <v>4.4314</v>
      </c>
      <c r="J164" s="44">
        <v>4.3985000000000003</v>
      </c>
      <c r="K164" s="44">
        <v>4.3650000000000002</v>
      </c>
      <c r="L164" s="42"/>
      <c r="M164" s="46"/>
      <c r="N164" s="46"/>
      <c r="O164" s="46"/>
      <c r="P164" s="46"/>
      <c r="Q164" s="46"/>
      <c r="R164" s="46"/>
      <c r="S164" s="46"/>
    </row>
    <row r="165" spans="2:19" s="40" customFormat="1" x14ac:dyDescent="0.35">
      <c r="B165" s="43">
        <v>6</v>
      </c>
      <c r="C165" s="44">
        <v>3.9998999999999998</v>
      </c>
      <c r="D165" s="44">
        <v>3.9380999999999999</v>
      </c>
      <c r="E165" s="44">
        <v>3.8742000000000001</v>
      </c>
      <c r="F165" s="44">
        <v>3.8414999999999999</v>
      </c>
      <c r="G165" s="44">
        <v>3.8081999999999998</v>
      </c>
      <c r="H165" s="44">
        <v>3.7743000000000002</v>
      </c>
      <c r="I165" s="44">
        <v>3.7397999999999998</v>
      </c>
      <c r="J165" s="44">
        <v>3.7046999999999999</v>
      </c>
      <c r="K165" s="44">
        <v>3.6688999999999998</v>
      </c>
      <c r="L165" s="42"/>
      <c r="M165" s="46"/>
      <c r="N165" s="46"/>
      <c r="O165" s="46"/>
      <c r="P165" s="46"/>
      <c r="Q165" s="46"/>
      <c r="R165" s="46"/>
      <c r="S165" s="46"/>
    </row>
    <row r="166" spans="2:19" s="40" customFormat="1" x14ac:dyDescent="0.35">
      <c r="B166" s="43">
        <v>7</v>
      </c>
      <c r="C166" s="44">
        <v>3.5747</v>
      </c>
      <c r="D166" s="44">
        <v>3.5106999999999999</v>
      </c>
      <c r="E166" s="44">
        <v>3.4445000000000001</v>
      </c>
      <c r="F166" s="44">
        <v>3.4104999999999999</v>
      </c>
      <c r="G166" s="44">
        <v>3.3757999999999999</v>
      </c>
      <c r="H166" s="44">
        <v>3.3403999999999998</v>
      </c>
      <c r="I166" s="44">
        <v>3.3043</v>
      </c>
      <c r="J166" s="44">
        <v>3.2673999999999999</v>
      </c>
      <c r="K166" s="44">
        <v>3.2298</v>
      </c>
      <c r="L166" s="42"/>
      <c r="M166" s="46"/>
      <c r="N166" s="46"/>
      <c r="O166" s="46"/>
      <c r="P166" s="46"/>
      <c r="Q166" s="46"/>
      <c r="R166" s="46"/>
      <c r="S166" s="46"/>
    </row>
    <row r="167" spans="2:19" s="40" customFormat="1" x14ac:dyDescent="0.35">
      <c r="B167" s="43">
        <v>8</v>
      </c>
      <c r="C167" s="44">
        <v>3.2839</v>
      </c>
      <c r="D167" s="44">
        <v>3.2183999999999999</v>
      </c>
      <c r="E167" s="44">
        <v>3.1503000000000001</v>
      </c>
      <c r="F167" s="44">
        <v>3.1152000000000002</v>
      </c>
      <c r="G167" s="44">
        <v>3.0794000000000001</v>
      </c>
      <c r="H167" s="44">
        <v>3.0428000000000002</v>
      </c>
      <c r="I167" s="44">
        <v>3.0053000000000001</v>
      </c>
      <c r="J167" s="44">
        <v>2.9668999999999999</v>
      </c>
      <c r="K167" s="44">
        <v>2.9276</v>
      </c>
      <c r="L167" s="42"/>
      <c r="M167" s="46"/>
      <c r="N167" s="46"/>
      <c r="O167" s="46"/>
      <c r="P167" s="46"/>
      <c r="Q167" s="46"/>
      <c r="R167" s="46"/>
      <c r="S167" s="46"/>
    </row>
    <row r="168" spans="2:19" s="40" customFormat="1" x14ac:dyDescent="0.35">
      <c r="B168" s="43">
        <v>9</v>
      </c>
      <c r="C168" s="44">
        <v>3.0729000000000002</v>
      </c>
      <c r="D168" s="44">
        <v>3.0061</v>
      </c>
      <c r="E168" s="44">
        <v>2.9365000000000001</v>
      </c>
      <c r="F168" s="44">
        <v>2.9005000000000001</v>
      </c>
      <c r="G168" s="44">
        <v>2.8637000000000001</v>
      </c>
      <c r="H168" s="44">
        <v>2.8258999999999999</v>
      </c>
      <c r="I168" s="44">
        <v>2.7871999999999999</v>
      </c>
      <c r="J168" s="44">
        <v>2.7475000000000001</v>
      </c>
      <c r="K168" s="44">
        <v>2.7067000000000001</v>
      </c>
      <c r="L168" s="42"/>
      <c r="M168" s="46"/>
      <c r="N168" s="46"/>
      <c r="O168" s="46"/>
      <c r="P168" s="46"/>
      <c r="Q168" s="46"/>
      <c r="R168" s="46"/>
      <c r="S168" s="46"/>
    </row>
    <row r="169" spans="2:19" s="40" customFormat="1" x14ac:dyDescent="0.35">
      <c r="B169" s="43">
        <v>10</v>
      </c>
      <c r="C169" s="44">
        <v>2.9129999999999998</v>
      </c>
      <c r="D169" s="44">
        <v>2.8450000000000002</v>
      </c>
      <c r="E169" s="44">
        <v>2.774</v>
      </c>
      <c r="F169" s="44">
        <v>2.7372000000000001</v>
      </c>
      <c r="G169" s="44">
        <v>2.6996000000000002</v>
      </c>
      <c r="H169" s="44">
        <v>2.6608999999999998</v>
      </c>
      <c r="I169" s="44">
        <v>2.6211000000000002</v>
      </c>
      <c r="J169" s="44">
        <v>2.5800999999999998</v>
      </c>
      <c r="K169" s="44">
        <v>2.5379</v>
      </c>
      <c r="L169" s="42"/>
      <c r="M169" s="46"/>
      <c r="N169" s="46"/>
      <c r="O169" s="46"/>
      <c r="P169" s="46"/>
      <c r="Q169" s="46"/>
      <c r="R169" s="46"/>
      <c r="S169" s="46"/>
    </row>
    <row r="170" spans="2:19" s="40" customFormat="1" x14ac:dyDescent="0.35">
      <c r="B170" s="43">
        <v>11</v>
      </c>
      <c r="C170" s="44">
        <v>2.7875999999999999</v>
      </c>
      <c r="D170" s="44">
        <v>2.7185999999999999</v>
      </c>
      <c r="E170" s="44">
        <v>2.6463999999999999</v>
      </c>
      <c r="F170" s="44">
        <v>2.609</v>
      </c>
      <c r="G170" s="44">
        <v>2.5705</v>
      </c>
      <c r="H170" s="44">
        <v>2.5308999999999999</v>
      </c>
      <c r="I170" s="44">
        <v>2.4901</v>
      </c>
      <c r="J170" s="44">
        <v>2.448</v>
      </c>
      <c r="K170" s="44">
        <v>2.4045000000000001</v>
      </c>
      <c r="L170" s="42"/>
      <c r="M170" s="46"/>
      <c r="N170" s="46"/>
      <c r="O170" s="46"/>
      <c r="P170" s="46"/>
      <c r="Q170" s="46"/>
      <c r="R170" s="46"/>
      <c r="S170" s="46"/>
    </row>
    <row r="171" spans="2:19" s="40" customFormat="1" x14ac:dyDescent="0.35">
      <c r="B171" s="43">
        <v>12</v>
      </c>
      <c r="C171" s="44">
        <v>2.6865999999999999</v>
      </c>
      <c r="D171" s="44">
        <v>2.6168999999999998</v>
      </c>
      <c r="E171" s="44">
        <v>2.5436000000000001</v>
      </c>
      <c r="F171" s="44">
        <v>2.5055000000000001</v>
      </c>
      <c r="G171" s="44">
        <v>2.4662999999999999</v>
      </c>
      <c r="H171" s="44">
        <v>2.4258999999999999</v>
      </c>
      <c r="I171" s="44">
        <v>2.3841999999999999</v>
      </c>
      <c r="J171" s="44">
        <v>2.3410000000000002</v>
      </c>
      <c r="K171" s="44">
        <v>2.2961999999999998</v>
      </c>
      <c r="L171" s="42"/>
      <c r="M171" s="46"/>
      <c r="N171" s="46"/>
      <c r="O171" s="46"/>
      <c r="P171" s="46"/>
      <c r="Q171" s="46"/>
      <c r="R171" s="46"/>
      <c r="S171" s="46"/>
    </row>
    <row r="172" spans="2:19" s="40" customFormat="1" x14ac:dyDescent="0.35">
      <c r="B172" s="43">
        <v>13</v>
      </c>
      <c r="C172" s="44">
        <v>2.6036999999999999</v>
      </c>
      <c r="D172" s="44">
        <v>2.5331000000000001</v>
      </c>
      <c r="E172" s="44">
        <v>2.4588999999999999</v>
      </c>
      <c r="F172" s="44">
        <v>2.4201999999999999</v>
      </c>
      <c r="G172" s="44">
        <v>2.3803000000000001</v>
      </c>
      <c r="H172" s="44">
        <v>2.3391999999999999</v>
      </c>
      <c r="I172" s="44">
        <v>2.2966000000000002</v>
      </c>
      <c r="J172" s="44">
        <v>2.2524000000000002</v>
      </c>
      <c r="K172" s="44">
        <v>2.2063999999999999</v>
      </c>
      <c r="L172" s="42"/>
      <c r="M172" s="46"/>
      <c r="N172" s="46"/>
      <c r="O172" s="46"/>
      <c r="P172" s="46"/>
      <c r="Q172" s="46"/>
      <c r="R172" s="46"/>
      <c r="S172" s="46"/>
    </row>
    <row r="173" spans="2:19" s="40" customFormat="1" x14ac:dyDescent="0.35">
      <c r="B173" s="43">
        <v>14</v>
      </c>
      <c r="C173" s="44">
        <v>2.5341999999999998</v>
      </c>
      <c r="D173" s="44">
        <v>2.4630000000000001</v>
      </c>
      <c r="E173" s="44">
        <v>2.3879000000000001</v>
      </c>
      <c r="F173" s="44">
        <v>2.3487</v>
      </c>
      <c r="G173" s="44">
        <v>2.3081999999999998</v>
      </c>
      <c r="H173" s="44">
        <v>2.2664</v>
      </c>
      <c r="I173" s="44">
        <v>2.2229000000000001</v>
      </c>
      <c r="J173" s="44">
        <v>2.1778</v>
      </c>
      <c r="K173" s="44">
        <v>2.1307</v>
      </c>
      <c r="L173" s="42"/>
      <c r="M173" s="46"/>
      <c r="N173" s="46"/>
      <c r="O173" s="46"/>
      <c r="P173" s="46"/>
      <c r="Q173" s="46"/>
      <c r="R173" s="46"/>
      <c r="S173" s="46"/>
    </row>
    <row r="174" spans="2:19" s="40" customFormat="1" x14ac:dyDescent="0.35">
      <c r="B174" s="43">
        <v>15</v>
      </c>
      <c r="C174" s="44">
        <v>2.4752999999999998</v>
      </c>
      <c r="D174" s="44">
        <v>2.4034</v>
      </c>
      <c r="E174" s="44">
        <v>2.3275000000000001</v>
      </c>
      <c r="F174" s="44">
        <v>2.2877999999999998</v>
      </c>
      <c r="G174" s="44">
        <v>2.2467999999999999</v>
      </c>
      <c r="H174" s="44">
        <v>2.2042999999999999</v>
      </c>
      <c r="I174" s="44">
        <v>2.1600999999999999</v>
      </c>
      <c r="J174" s="44">
        <v>2.1141000000000001</v>
      </c>
      <c r="K174" s="44">
        <v>2.0657999999999999</v>
      </c>
      <c r="L174" s="42"/>
      <c r="M174" s="46"/>
      <c r="N174" s="46"/>
      <c r="O174" s="46"/>
      <c r="P174" s="46"/>
      <c r="Q174" s="46"/>
      <c r="R174" s="46"/>
      <c r="S174" s="46"/>
    </row>
    <row r="175" spans="2:19" s="40" customFormat="1" x14ac:dyDescent="0.35">
      <c r="B175" s="43">
        <v>16</v>
      </c>
      <c r="C175" s="44">
        <v>2.4247000000000001</v>
      </c>
      <c r="D175" s="44">
        <v>2.3521999999999998</v>
      </c>
      <c r="E175" s="44">
        <v>2.2755999999999998</v>
      </c>
      <c r="F175" s="44">
        <v>2.2353999999999998</v>
      </c>
      <c r="G175" s="44">
        <v>2.1938</v>
      </c>
      <c r="H175" s="44">
        <v>2.1507000000000001</v>
      </c>
      <c r="I175" s="44">
        <v>2.1057999999999999</v>
      </c>
      <c r="J175" s="44">
        <v>2.0589</v>
      </c>
      <c r="K175" s="44">
        <v>2.0095999999999998</v>
      </c>
      <c r="L175" s="42"/>
      <c r="M175" s="46"/>
      <c r="N175" s="46"/>
      <c r="O175" s="46"/>
      <c r="P175" s="46"/>
      <c r="Q175" s="46"/>
      <c r="R175" s="46"/>
      <c r="S175" s="46"/>
    </row>
    <row r="176" spans="2:19" s="40" customFormat="1" x14ac:dyDescent="0.35">
      <c r="B176" s="43">
        <v>17</v>
      </c>
      <c r="C176" s="44">
        <v>2.3807</v>
      </c>
      <c r="D176" s="44">
        <v>2.3077000000000001</v>
      </c>
      <c r="E176" s="44">
        <v>2.2303999999999999</v>
      </c>
      <c r="F176" s="44">
        <v>2.1898</v>
      </c>
      <c r="G176" s="44">
        <v>2.1476999999999999</v>
      </c>
      <c r="H176" s="44">
        <v>2.1040000000000001</v>
      </c>
      <c r="I176" s="44">
        <v>2.0583999999999998</v>
      </c>
      <c r="J176" s="44">
        <v>2.0106999999999999</v>
      </c>
      <c r="K176" s="44">
        <v>1.9603999999999999</v>
      </c>
      <c r="L176" s="42"/>
      <c r="M176" s="46"/>
      <c r="N176" s="46"/>
      <c r="O176" s="46"/>
      <c r="P176" s="46"/>
      <c r="Q176" s="46"/>
      <c r="R176" s="46"/>
      <c r="S176" s="46"/>
    </row>
    <row r="177" spans="2:19" s="40" customFormat="1" x14ac:dyDescent="0.35">
      <c r="B177" s="43">
        <v>18</v>
      </c>
      <c r="C177" s="44">
        <v>2.3420999999999998</v>
      </c>
      <c r="D177" s="44">
        <v>2.2686000000000002</v>
      </c>
      <c r="E177" s="44">
        <v>2.1905999999999999</v>
      </c>
      <c r="F177" s="44">
        <v>2.1497000000000002</v>
      </c>
      <c r="G177" s="44">
        <v>2.1071</v>
      </c>
      <c r="H177" s="44">
        <v>2.0629</v>
      </c>
      <c r="I177" s="44">
        <v>2.0165999999999999</v>
      </c>
      <c r="J177" s="44">
        <v>1.9681</v>
      </c>
      <c r="K177" s="44">
        <v>1.9168000000000001</v>
      </c>
      <c r="L177" s="42"/>
      <c r="M177" s="46"/>
      <c r="N177" s="46"/>
      <c r="O177" s="46"/>
      <c r="P177" s="46"/>
      <c r="Q177" s="46"/>
      <c r="R177" s="46"/>
      <c r="S177" s="46"/>
    </row>
    <row r="178" spans="2:19" s="40" customFormat="1" x14ac:dyDescent="0.35">
      <c r="B178" s="43">
        <v>19</v>
      </c>
      <c r="C178" s="44">
        <v>2.3079999999999998</v>
      </c>
      <c r="D178" s="44">
        <v>2.2341000000000002</v>
      </c>
      <c r="E178" s="44">
        <v>2.1555</v>
      </c>
      <c r="F178" s="44">
        <v>2.1141000000000001</v>
      </c>
      <c r="G178" s="44">
        <v>2.0712000000000002</v>
      </c>
      <c r="H178" s="44">
        <v>2.0264000000000002</v>
      </c>
      <c r="I178" s="44">
        <v>1.9795</v>
      </c>
      <c r="J178" s="44">
        <v>1.9301999999999999</v>
      </c>
      <c r="K178" s="44">
        <v>1.8779999999999999</v>
      </c>
      <c r="L178" s="42"/>
      <c r="M178" s="46"/>
      <c r="N178" s="46"/>
      <c r="O178" s="46"/>
      <c r="P178" s="46"/>
      <c r="Q178" s="46"/>
      <c r="R178" s="46"/>
      <c r="S178" s="46"/>
    </row>
    <row r="179" spans="2:19" s="40" customFormat="1" x14ac:dyDescent="0.35">
      <c r="B179" s="43">
        <v>20</v>
      </c>
      <c r="C179" s="44">
        <v>2.2776000000000001</v>
      </c>
      <c r="D179" s="44">
        <v>2.2033</v>
      </c>
      <c r="E179" s="44">
        <v>2.1242000000000001</v>
      </c>
      <c r="F179" s="44">
        <v>2.0825</v>
      </c>
      <c r="G179" s="44">
        <v>2.0390999999999999</v>
      </c>
      <c r="H179" s="44">
        <v>1.9938</v>
      </c>
      <c r="I179" s="44">
        <v>1.9463999999999999</v>
      </c>
      <c r="J179" s="44">
        <v>1.8963000000000001</v>
      </c>
      <c r="K179" s="44">
        <v>1.8431999999999999</v>
      </c>
      <c r="L179" s="42"/>
      <c r="M179" s="46"/>
      <c r="N179" s="46"/>
      <c r="O179" s="46"/>
      <c r="P179" s="46"/>
      <c r="Q179" s="46"/>
      <c r="R179" s="46"/>
      <c r="S179" s="46"/>
    </row>
    <row r="180" spans="2:19" s="40" customFormat="1" x14ac:dyDescent="0.35">
      <c r="B180" s="43">
        <v>21</v>
      </c>
      <c r="C180" s="44">
        <v>2.2504</v>
      </c>
      <c r="D180" s="44">
        <v>2.1757</v>
      </c>
      <c r="E180" s="44">
        <v>2.0960000000000001</v>
      </c>
      <c r="F180" s="44">
        <v>2.0539999999999998</v>
      </c>
      <c r="G180" s="44">
        <v>2.0102000000000002</v>
      </c>
      <c r="H180" s="44">
        <v>1.9644999999999999</v>
      </c>
      <c r="I180" s="44">
        <v>1.9165000000000001</v>
      </c>
      <c r="J180" s="44">
        <v>1.8656999999999999</v>
      </c>
      <c r="K180" s="44">
        <v>1.8117000000000001</v>
      </c>
      <c r="L180" s="42"/>
      <c r="M180" s="46"/>
      <c r="N180" s="46"/>
      <c r="O180" s="46"/>
      <c r="P180" s="46"/>
      <c r="Q180" s="46"/>
      <c r="R180" s="46"/>
      <c r="S180" s="46"/>
    </row>
    <row r="181" spans="2:19" s="40" customFormat="1" x14ac:dyDescent="0.35">
      <c r="B181" s="43">
        <v>22</v>
      </c>
      <c r="C181" s="44">
        <v>2.2258</v>
      </c>
      <c r="D181" s="44">
        <v>2.1507999999999998</v>
      </c>
      <c r="E181" s="44">
        <v>2.0707</v>
      </c>
      <c r="F181" s="44">
        <v>2.0283000000000002</v>
      </c>
      <c r="G181" s="44">
        <v>1.9842</v>
      </c>
      <c r="H181" s="44">
        <v>1.9379999999999999</v>
      </c>
      <c r="I181" s="44">
        <v>1.8894</v>
      </c>
      <c r="J181" s="44">
        <v>1.8380000000000001</v>
      </c>
      <c r="K181" s="44">
        <v>1.7830999999999999</v>
      </c>
      <c r="L181" s="42"/>
      <c r="M181" s="46"/>
      <c r="N181" s="46"/>
      <c r="O181" s="46"/>
      <c r="P181" s="46"/>
      <c r="Q181" s="46"/>
      <c r="R181" s="46"/>
      <c r="S181" s="46"/>
    </row>
    <row r="182" spans="2:19" s="40" customFormat="1" x14ac:dyDescent="0.35">
      <c r="B182" s="43">
        <v>23</v>
      </c>
      <c r="C182" s="44">
        <v>2.2035999999999998</v>
      </c>
      <c r="D182" s="44">
        <v>2.1282000000000001</v>
      </c>
      <c r="E182" s="44">
        <v>2.0476000000000001</v>
      </c>
      <c r="F182" s="44">
        <v>2.0049999999999999</v>
      </c>
      <c r="G182" s="44">
        <v>1.9604999999999999</v>
      </c>
      <c r="H182" s="44">
        <v>1.9138999999999999</v>
      </c>
      <c r="I182" s="44">
        <v>1.8648</v>
      </c>
      <c r="J182" s="44">
        <v>1.8128</v>
      </c>
      <c r="K182" s="44">
        <v>1.7569999999999999</v>
      </c>
      <c r="L182" s="42"/>
      <c r="M182" s="46"/>
      <c r="N182" s="46"/>
      <c r="O182" s="46"/>
      <c r="P182" s="46"/>
      <c r="Q182" s="46"/>
      <c r="R182" s="46"/>
      <c r="S182" s="46"/>
    </row>
    <row r="183" spans="2:19" s="40" customFormat="1" x14ac:dyDescent="0.35">
      <c r="B183" s="43">
        <v>24</v>
      </c>
      <c r="C183" s="44">
        <v>2.1833999999999998</v>
      </c>
      <c r="D183" s="44">
        <v>2.1076999999999999</v>
      </c>
      <c r="E183" s="44">
        <v>2.0266999999999999</v>
      </c>
      <c r="F183" s="44">
        <v>1.9838</v>
      </c>
      <c r="G183" s="44">
        <v>1.9390000000000001</v>
      </c>
      <c r="H183" s="44">
        <v>1.8919999999999999</v>
      </c>
      <c r="I183" s="44">
        <v>1.8424</v>
      </c>
      <c r="J183" s="44">
        <v>1.7896000000000001</v>
      </c>
      <c r="K183" s="44">
        <v>1.7330000000000001</v>
      </c>
      <c r="L183" s="42"/>
      <c r="M183" s="46"/>
      <c r="N183" s="46"/>
      <c r="O183" s="46"/>
      <c r="P183" s="46"/>
      <c r="Q183" s="46"/>
      <c r="R183" s="46"/>
      <c r="S183" s="46"/>
    </row>
    <row r="184" spans="2:19" s="40" customFormat="1" x14ac:dyDescent="0.35">
      <c r="B184" s="43">
        <v>25</v>
      </c>
      <c r="C184" s="44">
        <v>2.1648999999999998</v>
      </c>
      <c r="D184" s="44">
        <v>2.0889000000000002</v>
      </c>
      <c r="E184" s="44">
        <v>2.0074999999999998</v>
      </c>
      <c r="F184" s="44">
        <v>1.9642999999999999</v>
      </c>
      <c r="G184" s="44">
        <v>1.9192</v>
      </c>
      <c r="H184" s="44">
        <v>1.8717999999999999</v>
      </c>
      <c r="I184" s="44">
        <v>1.8217000000000001</v>
      </c>
      <c r="J184" s="44">
        <v>1.7684</v>
      </c>
      <c r="K184" s="44">
        <v>1.7110000000000001</v>
      </c>
      <c r="L184" s="42"/>
      <c r="M184" s="46"/>
      <c r="N184" s="46"/>
      <c r="O184" s="46"/>
      <c r="P184" s="46"/>
      <c r="Q184" s="46"/>
      <c r="R184" s="46"/>
      <c r="S184" s="46"/>
    </row>
    <row r="185" spans="2:19" s="40" customFormat="1" x14ac:dyDescent="0.35">
      <c r="B185" s="43">
        <v>26</v>
      </c>
      <c r="C185" s="44">
        <v>2.1478999999999999</v>
      </c>
      <c r="D185" s="44">
        <v>2.0716000000000001</v>
      </c>
      <c r="E185" s="44">
        <v>1.9898</v>
      </c>
      <c r="F185" s="44">
        <v>1.9463999999999999</v>
      </c>
      <c r="G185" s="44">
        <v>1.901</v>
      </c>
      <c r="H185" s="44">
        <v>1.8532999999999999</v>
      </c>
      <c r="I185" s="44">
        <v>1.8027</v>
      </c>
      <c r="J185" s="44">
        <v>1.7487999999999999</v>
      </c>
      <c r="K185" s="44">
        <v>1.6906000000000001</v>
      </c>
      <c r="L185" s="42"/>
      <c r="M185" s="46"/>
      <c r="N185" s="46"/>
      <c r="O185" s="46"/>
      <c r="P185" s="46"/>
      <c r="Q185" s="46"/>
      <c r="R185" s="46"/>
      <c r="S185" s="46"/>
    </row>
    <row r="186" spans="2:19" s="40" customFormat="1" x14ac:dyDescent="0.35">
      <c r="B186" s="43">
        <v>27</v>
      </c>
      <c r="C186" s="44">
        <v>2.1322999999999999</v>
      </c>
      <c r="D186" s="44">
        <v>2.0558000000000001</v>
      </c>
      <c r="E186" s="44">
        <v>1.9736</v>
      </c>
      <c r="F186" s="44">
        <v>1.9298999999999999</v>
      </c>
      <c r="G186" s="44">
        <v>1.8842000000000001</v>
      </c>
      <c r="H186" s="44">
        <v>1.8361000000000001</v>
      </c>
      <c r="I186" s="44">
        <v>1.7850999999999999</v>
      </c>
      <c r="J186" s="44">
        <v>1.7305999999999999</v>
      </c>
      <c r="K186" s="44">
        <v>1.6717</v>
      </c>
      <c r="L186" s="42"/>
      <c r="M186" s="46"/>
      <c r="N186" s="46"/>
      <c r="O186" s="46"/>
      <c r="P186" s="46"/>
      <c r="Q186" s="46"/>
      <c r="R186" s="46"/>
      <c r="S186" s="46"/>
    </row>
    <row r="187" spans="2:19" s="40" customFormat="1" x14ac:dyDescent="0.35">
      <c r="B187" s="43">
        <v>28</v>
      </c>
      <c r="C187" s="44">
        <v>2.1179000000000001</v>
      </c>
      <c r="D187" s="44">
        <v>2.0411000000000001</v>
      </c>
      <c r="E187" s="44">
        <v>1.9585999999999999</v>
      </c>
      <c r="F187" s="44">
        <v>1.9147000000000001</v>
      </c>
      <c r="G187" s="44">
        <v>1.8687</v>
      </c>
      <c r="H187" s="44">
        <v>1.8203</v>
      </c>
      <c r="I187" s="44">
        <v>1.7688999999999999</v>
      </c>
      <c r="J187" s="44">
        <v>1.7138</v>
      </c>
      <c r="K187" s="44">
        <v>1.6540999999999999</v>
      </c>
      <c r="L187" s="42"/>
      <c r="M187" s="46"/>
      <c r="N187" s="46"/>
      <c r="O187" s="46"/>
      <c r="P187" s="46"/>
      <c r="Q187" s="46"/>
      <c r="R187" s="46"/>
      <c r="S187" s="46"/>
    </row>
    <row r="188" spans="2:19" s="40" customFormat="1" x14ac:dyDescent="0.35">
      <c r="B188" s="43">
        <v>29</v>
      </c>
      <c r="C188" s="44">
        <v>2.1044999999999998</v>
      </c>
      <c r="D188" s="44">
        <v>2.0274999999999999</v>
      </c>
      <c r="E188" s="44">
        <v>1.9446000000000001</v>
      </c>
      <c r="F188" s="44">
        <v>1.9005000000000001</v>
      </c>
      <c r="G188" s="44">
        <v>1.8543000000000001</v>
      </c>
      <c r="H188" s="44">
        <v>1.8055000000000001</v>
      </c>
      <c r="I188" s="44">
        <v>1.7537</v>
      </c>
      <c r="J188" s="44">
        <v>1.6980999999999999</v>
      </c>
      <c r="K188" s="44">
        <v>1.6375999999999999</v>
      </c>
      <c r="L188" s="42"/>
      <c r="M188" s="46"/>
      <c r="N188" s="46"/>
      <c r="O188" s="46"/>
      <c r="P188" s="46"/>
      <c r="Q188" s="46"/>
      <c r="R188" s="46"/>
      <c r="S188" s="46"/>
    </row>
    <row r="189" spans="2:19" s="40" customFormat="1" x14ac:dyDescent="0.35">
      <c r="B189" s="43">
        <v>30</v>
      </c>
      <c r="C189" s="44">
        <v>2.0920999999999998</v>
      </c>
      <c r="D189" s="44">
        <v>2.0148000000000001</v>
      </c>
      <c r="E189" s="44">
        <v>1.9317</v>
      </c>
      <c r="F189" s="44">
        <v>1.8874</v>
      </c>
      <c r="G189" s="44">
        <v>1.8409</v>
      </c>
      <c r="H189" s="44">
        <v>1.7918000000000001</v>
      </c>
      <c r="I189" s="44">
        <v>1.7396</v>
      </c>
      <c r="J189" s="44">
        <v>1.6835</v>
      </c>
      <c r="K189" s="44">
        <v>1.6223000000000001</v>
      </c>
      <c r="L189" s="42"/>
      <c r="M189" s="46"/>
      <c r="N189" s="46"/>
      <c r="O189" s="46"/>
      <c r="P189" s="46"/>
      <c r="Q189" s="46"/>
      <c r="R189" s="46"/>
      <c r="S189" s="46"/>
    </row>
    <row r="190" spans="2:19" s="40" customFormat="1" x14ac:dyDescent="0.35">
      <c r="B190" s="43">
        <v>40</v>
      </c>
      <c r="C190" s="44">
        <v>2.0034999999999998</v>
      </c>
      <c r="D190" s="44">
        <v>1.9245000000000001</v>
      </c>
      <c r="E190" s="44">
        <v>1.8389</v>
      </c>
      <c r="F190" s="44">
        <v>1.7928999999999999</v>
      </c>
      <c r="G190" s="44">
        <v>1.7444</v>
      </c>
      <c r="H190" s="44">
        <v>1.6928000000000001</v>
      </c>
      <c r="I190" s="44">
        <v>1.6373</v>
      </c>
      <c r="J190" s="44">
        <v>1.5766</v>
      </c>
      <c r="K190" s="44">
        <v>1.5088999999999999</v>
      </c>
      <c r="L190" s="42"/>
      <c r="M190" s="46"/>
      <c r="N190" s="46"/>
      <c r="O190" s="46"/>
      <c r="P190" s="46"/>
      <c r="Q190" s="46"/>
      <c r="R190" s="46"/>
      <c r="S190" s="46"/>
    </row>
    <row r="191" spans="2:19" s="40" customFormat="1" x14ac:dyDescent="0.35">
      <c r="B191" s="43">
        <v>60</v>
      </c>
      <c r="C191" s="44">
        <v>1.9174</v>
      </c>
      <c r="D191" s="44">
        <v>1.8364</v>
      </c>
      <c r="E191" s="44">
        <v>1.748</v>
      </c>
      <c r="F191" s="44">
        <v>1.7000999999999999</v>
      </c>
      <c r="G191" s="44">
        <v>1.6491</v>
      </c>
      <c r="H191" s="44">
        <v>1.5943000000000001</v>
      </c>
      <c r="I191" s="44">
        <v>1.5343</v>
      </c>
      <c r="J191" s="44">
        <v>1.4673</v>
      </c>
      <c r="K191" s="44">
        <v>1.3893</v>
      </c>
      <c r="L191" s="42"/>
      <c r="M191" s="46"/>
      <c r="N191" s="46"/>
      <c r="O191" s="46"/>
      <c r="P191" s="46"/>
      <c r="Q191" s="46"/>
      <c r="R191" s="46"/>
      <c r="S191" s="46"/>
    </row>
    <row r="192" spans="2:19" s="40" customFormat="1" x14ac:dyDescent="0.35">
      <c r="B192" s="43">
        <v>120</v>
      </c>
      <c r="C192" s="44">
        <v>1.8337000000000001</v>
      </c>
      <c r="D192" s="44">
        <v>1.7504999999999999</v>
      </c>
      <c r="E192" s="44">
        <v>1.6587000000000001</v>
      </c>
      <c r="F192" s="44">
        <v>1.6084000000000001</v>
      </c>
      <c r="G192" s="44">
        <v>1.5543</v>
      </c>
      <c r="H192" s="44">
        <v>1.4952000000000001</v>
      </c>
      <c r="I192" s="44">
        <v>1.429</v>
      </c>
      <c r="J192" s="44">
        <v>1.3519000000000001</v>
      </c>
      <c r="K192" s="44">
        <v>1.2539</v>
      </c>
      <c r="L192" s="42"/>
      <c r="M192" s="46"/>
      <c r="N192" s="46"/>
      <c r="O192" s="46"/>
      <c r="P192" s="46"/>
      <c r="Q192" s="46"/>
      <c r="R192" s="46"/>
      <c r="S192" s="46"/>
    </row>
    <row r="193" spans="2:19" s="40" customFormat="1" x14ac:dyDescent="0.35">
      <c r="B193" s="43" t="s">
        <v>100</v>
      </c>
      <c r="C193" s="44">
        <v>1.7522</v>
      </c>
      <c r="D193" s="44">
        <v>1.6664000000000001</v>
      </c>
      <c r="E193" s="44">
        <v>1.5705</v>
      </c>
      <c r="F193" s="44">
        <v>1.5173000000000001</v>
      </c>
      <c r="G193" s="44">
        <v>1.4591000000000001</v>
      </c>
      <c r="H193" s="44">
        <v>1.3939999999999999</v>
      </c>
      <c r="I193" s="44">
        <v>1.3180000000000001</v>
      </c>
      <c r="J193" s="44">
        <v>1.2214</v>
      </c>
      <c r="K193" s="44">
        <v>1</v>
      </c>
      <c r="L193" s="42"/>
      <c r="M193" s="46"/>
      <c r="N193" s="46"/>
      <c r="O193" s="46"/>
      <c r="P193" s="46"/>
      <c r="Q193" s="46"/>
      <c r="R193" s="46"/>
      <c r="S193" s="46"/>
    </row>
    <row r="194" spans="2:19" s="40" customFormat="1" x14ac:dyDescent="0.35">
      <c r="B194" s="42"/>
      <c r="C194" s="42"/>
      <c r="D194" s="42"/>
      <c r="E194" s="42"/>
      <c r="F194" s="42"/>
      <c r="G194" s="42"/>
      <c r="H194" s="42"/>
      <c r="I194" s="42"/>
      <c r="J194" s="42"/>
      <c r="K194" s="42"/>
      <c r="L194" s="42"/>
      <c r="M194" s="46"/>
      <c r="N194" s="46"/>
      <c r="O194" s="46"/>
      <c r="P194" s="46"/>
      <c r="Q194" s="46"/>
      <c r="R194" s="46"/>
      <c r="S194" s="46"/>
    </row>
    <row r="195" spans="2:19" s="40" customFormat="1" ht="58" x14ac:dyDescent="0.35">
      <c r="B195" s="45" t="s">
        <v>96</v>
      </c>
      <c r="C195" s="42"/>
      <c r="D195" s="42"/>
      <c r="E195" s="42"/>
      <c r="F195" s="42"/>
      <c r="G195" s="42"/>
      <c r="H195" s="42"/>
      <c r="I195" s="42"/>
      <c r="J195" s="42"/>
      <c r="K195" s="42"/>
      <c r="L195" s="42"/>
      <c r="M195" s="46"/>
      <c r="N195" s="46"/>
      <c r="O195" s="46"/>
      <c r="P195" s="46"/>
      <c r="Q195" s="46"/>
      <c r="R195" s="46"/>
      <c r="S195" s="46"/>
    </row>
    <row r="196" spans="2:19" s="40" customFormat="1" ht="72.5" x14ac:dyDescent="0.35">
      <c r="B196" s="41" t="s">
        <v>98</v>
      </c>
      <c r="C196" s="42"/>
      <c r="D196" s="42"/>
      <c r="E196" s="42"/>
      <c r="F196" s="42"/>
      <c r="G196" s="42"/>
      <c r="H196" s="42"/>
      <c r="I196" s="42"/>
      <c r="J196" s="42"/>
      <c r="K196" s="42"/>
      <c r="L196" s="42"/>
      <c r="M196" s="46"/>
      <c r="N196" s="46"/>
      <c r="O196" s="46"/>
      <c r="P196" s="46"/>
      <c r="Q196" s="46"/>
      <c r="R196" s="46"/>
      <c r="S196" s="46"/>
    </row>
    <row r="197" spans="2:19" s="40" customFormat="1" x14ac:dyDescent="0.35">
      <c r="B197" s="43" t="s">
        <v>99</v>
      </c>
      <c r="C197" s="43">
        <v>1</v>
      </c>
      <c r="D197" s="43">
        <v>2</v>
      </c>
      <c r="E197" s="43">
        <v>3</v>
      </c>
      <c r="F197" s="43">
        <v>4</v>
      </c>
      <c r="G197" s="43">
        <v>5</v>
      </c>
      <c r="H197" s="43">
        <v>6</v>
      </c>
      <c r="I197" s="43">
        <v>7</v>
      </c>
      <c r="J197" s="43">
        <v>8</v>
      </c>
      <c r="K197" s="43">
        <v>9</v>
      </c>
      <c r="L197" s="43">
        <v>10</v>
      </c>
      <c r="M197" s="46"/>
      <c r="N197" s="46"/>
      <c r="O197" s="46"/>
      <c r="P197" s="46"/>
      <c r="Q197" s="46"/>
      <c r="R197" s="46"/>
      <c r="S197" s="46"/>
    </row>
    <row r="198" spans="2:19" s="40" customFormat="1" x14ac:dyDescent="0.35">
      <c r="B198" s="43">
        <v>1</v>
      </c>
      <c r="C198" s="44">
        <v>647.78899999999999</v>
      </c>
      <c r="D198" s="44">
        <v>799.5</v>
      </c>
      <c r="E198" s="44">
        <v>864.16300000000001</v>
      </c>
      <c r="F198" s="44">
        <v>899.58330000000001</v>
      </c>
      <c r="G198" s="44">
        <v>921.84789999999998</v>
      </c>
      <c r="H198" s="44">
        <v>937.11109999999996</v>
      </c>
      <c r="I198" s="44">
        <v>948.21690000000001</v>
      </c>
      <c r="J198" s="44">
        <v>956.65620000000001</v>
      </c>
      <c r="K198" s="44">
        <v>963.28459999999995</v>
      </c>
      <c r="L198" s="44">
        <v>968.62739999999997</v>
      </c>
      <c r="M198" s="46"/>
      <c r="N198" s="46"/>
      <c r="O198" s="46"/>
      <c r="P198" s="46"/>
      <c r="Q198" s="46"/>
      <c r="R198" s="46"/>
      <c r="S198" s="46"/>
    </row>
    <row r="199" spans="2:19" s="40" customFormat="1" x14ac:dyDescent="0.35">
      <c r="B199" s="43">
        <v>2</v>
      </c>
      <c r="C199" s="44">
        <v>38.506300000000003</v>
      </c>
      <c r="D199" s="44">
        <v>39</v>
      </c>
      <c r="E199" s="44">
        <v>39.165500000000002</v>
      </c>
      <c r="F199" s="44">
        <v>39.248399999999997</v>
      </c>
      <c r="G199" s="44">
        <v>39.298200000000001</v>
      </c>
      <c r="H199" s="44">
        <v>39.331499999999998</v>
      </c>
      <c r="I199" s="44">
        <v>39.355200000000004</v>
      </c>
      <c r="J199" s="44">
        <v>39.372999999999998</v>
      </c>
      <c r="K199" s="44">
        <v>39.386899999999997</v>
      </c>
      <c r="L199" s="44">
        <v>39.398000000000003</v>
      </c>
      <c r="M199" s="46"/>
      <c r="N199" s="46"/>
      <c r="O199" s="46"/>
      <c r="P199" s="46"/>
      <c r="Q199" s="46"/>
      <c r="R199" s="46"/>
      <c r="S199" s="46"/>
    </row>
    <row r="200" spans="2:19" s="40" customFormat="1" x14ac:dyDescent="0.35">
      <c r="B200" s="43">
        <v>3</v>
      </c>
      <c r="C200" s="44">
        <v>17.4434</v>
      </c>
      <c r="D200" s="44">
        <v>16.0441</v>
      </c>
      <c r="E200" s="44">
        <v>15.4392</v>
      </c>
      <c r="F200" s="44">
        <v>15.101000000000001</v>
      </c>
      <c r="G200" s="44">
        <v>14.8848</v>
      </c>
      <c r="H200" s="44">
        <v>14.7347</v>
      </c>
      <c r="I200" s="44">
        <v>14.6244</v>
      </c>
      <c r="J200" s="44">
        <v>14.539899999999999</v>
      </c>
      <c r="K200" s="44">
        <v>14.473100000000001</v>
      </c>
      <c r="L200" s="44">
        <v>14.418900000000001</v>
      </c>
      <c r="M200" s="46"/>
      <c r="N200" s="46"/>
      <c r="O200" s="46"/>
      <c r="P200" s="46"/>
      <c r="Q200" s="46"/>
      <c r="R200" s="46"/>
      <c r="S200" s="46"/>
    </row>
    <row r="201" spans="2:19" s="40" customFormat="1" x14ac:dyDescent="0.35">
      <c r="B201" s="43">
        <v>4</v>
      </c>
      <c r="C201" s="44">
        <v>12.2179</v>
      </c>
      <c r="D201" s="44">
        <v>10.649100000000001</v>
      </c>
      <c r="E201" s="44">
        <v>9.9792000000000005</v>
      </c>
      <c r="F201" s="44">
        <v>9.6044999999999998</v>
      </c>
      <c r="G201" s="44">
        <v>9.3644999999999996</v>
      </c>
      <c r="H201" s="44">
        <v>9.1973000000000003</v>
      </c>
      <c r="I201" s="44">
        <v>9.0740999999999996</v>
      </c>
      <c r="J201" s="44">
        <v>8.9795999999999996</v>
      </c>
      <c r="K201" s="44">
        <v>8.9047000000000001</v>
      </c>
      <c r="L201" s="44">
        <v>8.8438999999999997</v>
      </c>
      <c r="M201" s="46"/>
      <c r="N201" s="46"/>
      <c r="O201" s="46"/>
      <c r="P201" s="46"/>
      <c r="Q201" s="46"/>
      <c r="R201" s="46"/>
      <c r="S201" s="46"/>
    </row>
    <row r="202" spans="2:19" s="40" customFormat="1" x14ac:dyDescent="0.35">
      <c r="B202" s="43">
        <v>5</v>
      </c>
      <c r="C202" s="44">
        <v>10.007</v>
      </c>
      <c r="D202" s="44">
        <v>8.4336000000000002</v>
      </c>
      <c r="E202" s="44">
        <v>7.7636000000000003</v>
      </c>
      <c r="F202" s="44">
        <v>7.3879000000000001</v>
      </c>
      <c r="G202" s="44">
        <v>7.1463999999999999</v>
      </c>
      <c r="H202" s="44">
        <v>6.9776999999999996</v>
      </c>
      <c r="I202" s="44">
        <v>6.8531000000000004</v>
      </c>
      <c r="J202" s="44">
        <v>6.7572000000000001</v>
      </c>
      <c r="K202" s="44">
        <v>6.6810999999999998</v>
      </c>
      <c r="L202" s="44">
        <v>6.6192000000000002</v>
      </c>
      <c r="M202" s="46"/>
      <c r="N202" s="46"/>
      <c r="O202" s="46"/>
      <c r="P202" s="46"/>
      <c r="Q202" s="46"/>
      <c r="R202" s="46"/>
      <c r="S202" s="46"/>
    </row>
    <row r="203" spans="2:19" s="40" customFormat="1" x14ac:dyDescent="0.35">
      <c r="B203" s="43">
        <v>6</v>
      </c>
      <c r="C203" s="44">
        <v>8.8131000000000004</v>
      </c>
      <c r="D203" s="44">
        <v>7.2599</v>
      </c>
      <c r="E203" s="44">
        <v>6.5987999999999998</v>
      </c>
      <c r="F203" s="44">
        <v>6.2271999999999998</v>
      </c>
      <c r="G203" s="44">
        <v>5.9875999999999996</v>
      </c>
      <c r="H203" s="44">
        <v>5.8197999999999999</v>
      </c>
      <c r="I203" s="44">
        <v>5.6955</v>
      </c>
      <c r="J203" s="44">
        <v>5.5995999999999997</v>
      </c>
      <c r="K203" s="44">
        <v>5.5233999999999996</v>
      </c>
      <c r="L203" s="44">
        <v>5.4612999999999996</v>
      </c>
      <c r="M203" s="46"/>
      <c r="N203" s="46"/>
      <c r="O203" s="46"/>
      <c r="P203" s="46"/>
      <c r="Q203" s="46"/>
      <c r="R203" s="46"/>
      <c r="S203" s="46"/>
    </row>
    <row r="204" spans="2:19" s="40" customFormat="1" x14ac:dyDescent="0.35">
      <c r="B204" s="43">
        <v>7</v>
      </c>
      <c r="C204" s="44">
        <v>8.0726999999999993</v>
      </c>
      <c r="D204" s="44">
        <v>6.5415000000000001</v>
      </c>
      <c r="E204" s="44">
        <v>5.8898000000000001</v>
      </c>
      <c r="F204" s="44">
        <v>5.5225999999999997</v>
      </c>
      <c r="G204" s="44">
        <v>5.2851999999999997</v>
      </c>
      <c r="H204" s="44">
        <v>5.1185999999999998</v>
      </c>
      <c r="I204" s="44">
        <v>4.9949000000000003</v>
      </c>
      <c r="J204" s="44">
        <v>4.8993000000000002</v>
      </c>
      <c r="K204" s="44">
        <v>4.8231999999999999</v>
      </c>
      <c r="L204" s="44">
        <v>4.7610999999999999</v>
      </c>
      <c r="M204" s="46"/>
      <c r="N204" s="46"/>
      <c r="O204" s="46"/>
      <c r="P204" s="46"/>
      <c r="Q204" s="46"/>
      <c r="R204" s="46"/>
      <c r="S204" s="46"/>
    </row>
    <row r="205" spans="2:19" s="40" customFormat="1" x14ac:dyDescent="0.35">
      <c r="B205" s="43">
        <v>8</v>
      </c>
      <c r="C205" s="44">
        <v>7.5709</v>
      </c>
      <c r="D205" s="44">
        <v>6.0594999999999999</v>
      </c>
      <c r="E205" s="44">
        <v>5.4160000000000004</v>
      </c>
      <c r="F205" s="44">
        <v>5.0526</v>
      </c>
      <c r="G205" s="44">
        <v>4.8173000000000004</v>
      </c>
      <c r="H205" s="44">
        <v>4.6516999999999999</v>
      </c>
      <c r="I205" s="44">
        <v>4.5286</v>
      </c>
      <c r="J205" s="44">
        <v>4.4333</v>
      </c>
      <c r="K205" s="44">
        <v>4.3571999999999997</v>
      </c>
      <c r="L205" s="44">
        <v>4.2950999999999997</v>
      </c>
      <c r="M205" s="46"/>
      <c r="N205" s="46"/>
      <c r="O205" s="46"/>
      <c r="P205" s="46"/>
      <c r="Q205" s="46"/>
      <c r="R205" s="46"/>
      <c r="S205" s="46"/>
    </row>
    <row r="206" spans="2:19" s="40" customFormat="1" x14ac:dyDescent="0.35">
      <c r="B206" s="43">
        <v>9</v>
      </c>
      <c r="C206" s="44">
        <v>7.2092999999999998</v>
      </c>
      <c r="D206" s="44">
        <v>5.7146999999999997</v>
      </c>
      <c r="E206" s="44">
        <v>5.0781000000000001</v>
      </c>
      <c r="F206" s="44">
        <v>4.7180999999999997</v>
      </c>
      <c r="G206" s="44">
        <v>4.4843999999999999</v>
      </c>
      <c r="H206" s="44">
        <v>4.3197000000000001</v>
      </c>
      <c r="I206" s="44">
        <v>4.1970000000000001</v>
      </c>
      <c r="J206" s="44">
        <v>4.1020000000000003</v>
      </c>
      <c r="K206" s="44">
        <v>4.0259999999999998</v>
      </c>
      <c r="L206" s="44">
        <v>3.9639000000000002</v>
      </c>
      <c r="M206" s="46"/>
      <c r="N206" s="46"/>
      <c r="O206" s="46"/>
      <c r="P206" s="46"/>
      <c r="Q206" s="46"/>
      <c r="R206" s="46"/>
      <c r="S206" s="46"/>
    </row>
    <row r="207" spans="2:19" s="40" customFormat="1" x14ac:dyDescent="0.35">
      <c r="B207" s="43">
        <v>10</v>
      </c>
      <c r="C207" s="44">
        <v>6.9367000000000001</v>
      </c>
      <c r="D207" s="44">
        <v>5.4564000000000004</v>
      </c>
      <c r="E207" s="44">
        <v>4.8255999999999997</v>
      </c>
      <c r="F207" s="44">
        <v>4.4683000000000002</v>
      </c>
      <c r="G207" s="44">
        <v>4.2361000000000004</v>
      </c>
      <c r="H207" s="44">
        <v>4.0720999999999998</v>
      </c>
      <c r="I207" s="44">
        <v>3.9498000000000002</v>
      </c>
      <c r="J207" s="44">
        <v>3.8549000000000002</v>
      </c>
      <c r="K207" s="44">
        <v>3.7789999999999999</v>
      </c>
      <c r="L207" s="44">
        <v>3.7168000000000001</v>
      </c>
      <c r="M207" s="46"/>
      <c r="N207" s="46"/>
      <c r="O207" s="46"/>
      <c r="P207" s="46"/>
      <c r="Q207" s="46"/>
      <c r="R207" s="46"/>
      <c r="S207" s="46"/>
    </row>
    <row r="208" spans="2:19" s="40" customFormat="1" x14ac:dyDescent="0.35">
      <c r="B208" s="43">
        <v>11</v>
      </c>
      <c r="C208" s="44">
        <v>6.7241</v>
      </c>
      <c r="D208" s="44">
        <v>5.2558999999999996</v>
      </c>
      <c r="E208" s="44">
        <v>4.63</v>
      </c>
      <c r="F208" s="44">
        <v>4.2751000000000001</v>
      </c>
      <c r="G208" s="44">
        <v>4.0439999999999996</v>
      </c>
      <c r="H208" s="44">
        <v>3.8807</v>
      </c>
      <c r="I208" s="44">
        <v>3.7585999999999999</v>
      </c>
      <c r="J208" s="44">
        <v>3.6638000000000002</v>
      </c>
      <c r="K208" s="44">
        <v>3.5878999999999999</v>
      </c>
      <c r="L208" s="44">
        <v>3.5257000000000001</v>
      </c>
      <c r="M208" s="46"/>
      <c r="N208" s="46"/>
      <c r="O208" s="46"/>
      <c r="P208" s="46"/>
      <c r="Q208" s="46"/>
      <c r="R208" s="46"/>
      <c r="S208" s="46"/>
    </row>
    <row r="209" spans="2:19" s="40" customFormat="1" x14ac:dyDescent="0.35">
      <c r="B209" s="43">
        <v>12</v>
      </c>
      <c r="C209" s="44">
        <v>6.5537999999999998</v>
      </c>
      <c r="D209" s="44">
        <v>5.0959000000000003</v>
      </c>
      <c r="E209" s="44">
        <v>4.4741999999999997</v>
      </c>
      <c r="F209" s="44">
        <v>4.1212</v>
      </c>
      <c r="G209" s="44">
        <v>3.8910999999999998</v>
      </c>
      <c r="H209" s="44">
        <v>3.7282999999999999</v>
      </c>
      <c r="I209" s="44">
        <v>3.6065</v>
      </c>
      <c r="J209" s="44">
        <v>3.5118</v>
      </c>
      <c r="K209" s="44">
        <v>3.4358</v>
      </c>
      <c r="L209" s="44">
        <v>3.3736000000000002</v>
      </c>
      <c r="M209" s="46"/>
      <c r="N209" s="46"/>
      <c r="O209" s="46"/>
      <c r="P209" s="46"/>
      <c r="Q209" s="46"/>
      <c r="R209" s="46"/>
      <c r="S209" s="46"/>
    </row>
    <row r="210" spans="2:19" s="40" customFormat="1" x14ac:dyDescent="0.35">
      <c r="B210" s="43">
        <v>13</v>
      </c>
      <c r="C210" s="44">
        <v>6.4142999999999999</v>
      </c>
      <c r="D210" s="44">
        <v>4.9653</v>
      </c>
      <c r="E210" s="44">
        <v>4.3472</v>
      </c>
      <c r="F210" s="44">
        <v>3.9958999999999998</v>
      </c>
      <c r="G210" s="44">
        <v>3.7667000000000002</v>
      </c>
      <c r="H210" s="44">
        <v>3.6042999999999998</v>
      </c>
      <c r="I210" s="44">
        <v>3.4826999999999999</v>
      </c>
      <c r="J210" s="44">
        <v>3.3879999999999999</v>
      </c>
      <c r="K210" s="44">
        <v>3.3119999999999998</v>
      </c>
      <c r="L210" s="44">
        <v>3.2496999999999998</v>
      </c>
      <c r="M210" s="46"/>
      <c r="N210" s="46"/>
      <c r="O210" s="46"/>
      <c r="P210" s="46"/>
      <c r="Q210" s="46"/>
      <c r="R210" s="46"/>
      <c r="S210" s="46"/>
    </row>
    <row r="211" spans="2:19" s="40" customFormat="1" x14ac:dyDescent="0.35">
      <c r="B211" s="43">
        <v>14</v>
      </c>
      <c r="C211" s="44">
        <v>6.2979000000000003</v>
      </c>
      <c r="D211" s="44">
        <v>4.8567</v>
      </c>
      <c r="E211" s="44">
        <v>4.2416999999999998</v>
      </c>
      <c r="F211" s="44">
        <v>3.8919000000000001</v>
      </c>
      <c r="G211" s="44">
        <v>3.6634000000000002</v>
      </c>
      <c r="H211" s="44">
        <v>3.5013999999999998</v>
      </c>
      <c r="I211" s="44">
        <v>3.3799000000000001</v>
      </c>
      <c r="J211" s="44">
        <v>3.2852999999999999</v>
      </c>
      <c r="K211" s="44">
        <v>3.2092999999999998</v>
      </c>
      <c r="L211" s="44">
        <v>3.1469</v>
      </c>
      <c r="M211" s="46"/>
      <c r="N211" s="46"/>
      <c r="O211" s="46"/>
      <c r="P211" s="46"/>
      <c r="Q211" s="46"/>
      <c r="R211" s="46"/>
      <c r="S211" s="46"/>
    </row>
    <row r="212" spans="2:19" s="40" customFormat="1" x14ac:dyDescent="0.35">
      <c r="B212" s="43">
        <v>15</v>
      </c>
      <c r="C212" s="44">
        <v>6.1994999999999996</v>
      </c>
      <c r="D212" s="44">
        <v>4.7649999999999997</v>
      </c>
      <c r="E212" s="44">
        <v>4.1528</v>
      </c>
      <c r="F212" s="44">
        <v>3.8043</v>
      </c>
      <c r="G212" s="44">
        <v>3.5764</v>
      </c>
      <c r="H212" s="44">
        <v>3.4146999999999998</v>
      </c>
      <c r="I212" s="44">
        <v>3.2934000000000001</v>
      </c>
      <c r="J212" s="44">
        <v>3.1987000000000001</v>
      </c>
      <c r="K212" s="44">
        <v>3.1227</v>
      </c>
      <c r="L212" s="44">
        <v>3.0602</v>
      </c>
      <c r="M212" s="46"/>
      <c r="N212" s="46"/>
      <c r="O212" s="46"/>
      <c r="P212" s="46"/>
      <c r="Q212" s="46"/>
      <c r="R212" s="46"/>
      <c r="S212" s="46"/>
    </row>
    <row r="213" spans="2:19" s="40" customFormat="1" x14ac:dyDescent="0.35">
      <c r="B213" s="43">
        <v>16</v>
      </c>
      <c r="C213" s="44">
        <v>6.1151</v>
      </c>
      <c r="D213" s="44">
        <v>4.6867000000000001</v>
      </c>
      <c r="E213" s="44">
        <v>4.0768000000000004</v>
      </c>
      <c r="F213" s="44">
        <v>3.7294</v>
      </c>
      <c r="G213" s="44">
        <v>3.5021</v>
      </c>
      <c r="H213" s="44">
        <v>3.3405999999999998</v>
      </c>
      <c r="I213" s="44">
        <v>3.2193999999999998</v>
      </c>
      <c r="J213" s="44">
        <v>3.1248</v>
      </c>
      <c r="K213" s="44">
        <v>3.0488</v>
      </c>
      <c r="L213" s="44">
        <v>2.9862000000000002</v>
      </c>
      <c r="M213" s="46"/>
      <c r="N213" s="46"/>
      <c r="O213" s="46"/>
      <c r="P213" s="46"/>
      <c r="Q213" s="46"/>
      <c r="R213" s="46"/>
      <c r="S213" s="46"/>
    </row>
    <row r="214" spans="2:19" s="40" customFormat="1" x14ac:dyDescent="0.35">
      <c r="B214" s="43">
        <v>17</v>
      </c>
      <c r="C214" s="44">
        <v>6.0419999999999998</v>
      </c>
      <c r="D214" s="44">
        <v>4.6189</v>
      </c>
      <c r="E214" s="44">
        <v>4.0111999999999997</v>
      </c>
      <c r="F214" s="44">
        <v>3.6648000000000001</v>
      </c>
      <c r="G214" s="44">
        <v>3.4379</v>
      </c>
      <c r="H214" s="44">
        <v>3.2766999999999999</v>
      </c>
      <c r="I214" s="44">
        <v>3.1556000000000002</v>
      </c>
      <c r="J214" s="44">
        <v>3.0609999999999999</v>
      </c>
      <c r="K214" s="44">
        <v>2.9849000000000001</v>
      </c>
      <c r="L214" s="44">
        <v>2.9222000000000001</v>
      </c>
      <c r="M214" s="46"/>
      <c r="N214" s="46"/>
      <c r="O214" s="46"/>
      <c r="P214" s="46"/>
      <c r="Q214" s="46"/>
      <c r="R214" s="46"/>
      <c r="S214" s="46"/>
    </row>
    <row r="215" spans="2:19" s="40" customFormat="1" x14ac:dyDescent="0.35">
      <c r="B215" s="43">
        <v>18</v>
      </c>
      <c r="C215" s="44">
        <v>5.9781000000000004</v>
      </c>
      <c r="D215" s="44">
        <v>4.5597000000000003</v>
      </c>
      <c r="E215" s="44">
        <v>3.9539</v>
      </c>
      <c r="F215" s="44">
        <v>3.6082999999999998</v>
      </c>
      <c r="G215" s="44">
        <v>3.3820000000000001</v>
      </c>
      <c r="H215" s="44">
        <v>3.2208999999999999</v>
      </c>
      <c r="I215" s="44">
        <v>3.0998999999999999</v>
      </c>
      <c r="J215" s="44">
        <v>3.0053000000000001</v>
      </c>
      <c r="K215" s="44">
        <v>2.9291</v>
      </c>
      <c r="L215" s="44">
        <v>2.8664000000000001</v>
      </c>
      <c r="M215" s="46"/>
      <c r="N215" s="46"/>
      <c r="O215" s="46"/>
      <c r="P215" s="46"/>
      <c r="Q215" s="46"/>
      <c r="R215" s="46"/>
      <c r="S215" s="46"/>
    </row>
    <row r="216" spans="2:19" s="40" customFormat="1" x14ac:dyDescent="0.35">
      <c r="B216" s="43">
        <v>19</v>
      </c>
      <c r="C216" s="44">
        <v>5.9215999999999998</v>
      </c>
      <c r="D216" s="44">
        <v>4.5075000000000003</v>
      </c>
      <c r="E216" s="44">
        <v>3.9034</v>
      </c>
      <c r="F216" s="44">
        <v>3.5587</v>
      </c>
      <c r="G216" s="44">
        <v>3.3327</v>
      </c>
      <c r="H216" s="44">
        <v>3.1718000000000002</v>
      </c>
      <c r="I216" s="44">
        <v>3.0508999999999999</v>
      </c>
      <c r="J216" s="44">
        <v>2.9563000000000001</v>
      </c>
      <c r="K216" s="44">
        <v>2.8801000000000001</v>
      </c>
      <c r="L216" s="44">
        <v>2.8172000000000001</v>
      </c>
      <c r="M216" s="46"/>
      <c r="N216" s="46"/>
      <c r="O216" s="46"/>
      <c r="P216" s="46"/>
      <c r="Q216" s="46"/>
      <c r="R216" s="46"/>
      <c r="S216" s="46"/>
    </row>
    <row r="217" spans="2:19" s="40" customFormat="1" x14ac:dyDescent="0.35">
      <c r="B217" s="43">
        <v>20</v>
      </c>
      <c r="C217" s="44">
        <v>5.8715000000000002</v>
      </c>
      <c r="D217" s="44">
        <v>4.4612999999999996</v>
      </c>
      <c r="E217" s="44">
        <v>3.8586999999999998</v>
      </c>
      <c r="F217" s="44">
        <v>3.5146999999999999</v>
      </c>
      <c r="G217" s="44">
        <v>3.2890999999999999</v>
      </c>
      <c r="H217" s="44">
        <v>3.1282999999999999</v>
      </c>
      <c r="I217" s="44">
        <v>3.0074000000000001</v>
      </c>
      <c r="J217" s="44">
        <v>2.9127999999999998</v>
      </c>
      <c r="K217" s="44">
        <v>2.8365</v>
      </c>
      <c r="L217" s="44">
        <v>2.7736999999999998</v>
      </c>
      <c r="M217" s="46"/>
      <c r="N217" s="46"/>
      <c r="O217" s="46"/>
      <c r="P217" s="46"/>
      <c r="Q217" s="46"/>
      <c r="R217" s="46"/>
      <c r="S217" s="46"/>
    </row>
    <row r="218" spans="2:19" s="40" customFormat="1" x14ac:dyDescent="0.35">
      <c r="B218" s="43">
        <v>21</v>
      </c>
      <c r="C218" s="44">
        <v>5.8266</v>
      </c>
      <c r="D218" s="44">
        <v>4.4199000000000002</v>
      </c>
      <c r="E218" s="44">
        <v>3.8188</v>
      </c>
      <c r="F218" s="44">
        <v>3.4754</v>
      </c>
      <c r="G218" s="44">
        <v>3.2501000000000002</v>
      </c>
      <c r="H218" s="44">
        <v>3.0895000000000001</v>
      </c>
      <c r="I218" s="44">
        <v>2.9685999999999999</v>
      </c>
      <c r="J218" s="44">
        <v>2.8740000000000001</v>
      </c>
      <c r="K218" s="44">
        <v>2.7976999999999999</v>
      </c>
      <c r="L218" s="44">
        <v>2.7347999999999999</v>
      </c>
      <c r="M218" s="46"/>
      <c r="N218" s="46"/>
      <c r="O218" s="46"/>
      <c r="P218" s="46"/>
      <c r="Q218" s="46"/>
      <c r="R218" s="46"/>
      <c r="S218" s="46"/>
    </row>
    <row r="219" spans="2:19" s="40" customFormat="1" x14ac:dyDescent="0.35">
      <c r="B219" s="43">
        <v>22</v>
      </c>
      <c r="C219" s="44">
        <v>5.7862999999999998</v>
      </c>
      <c r="D219" s="44">
        <v>4.3827999999999996</v>
      </c>
      <c r="E219" s="44">
        <v>3.7829000000000002</v>
      </c>
      <c r="F219" s="44">
        <v>3.4401000000000002</v>
      </c>
      <c r="G219" s="44">
        <v>3.2151000000000001</v>
      </c>
      <c r="H219" s="44">
        <v>3.0546000000000002</v>
      </c>
      <c r="I219" s="44">
        <v>2.9338000000000002</v>
      </c>
      <c r="J219" s="44">
        <v>2.8391999999999999</v>
      </c>
      <c r="K219" s="44">
        <v>2.7627999999999999</v>
      </c>
      <c r="L219" s="44">
        <v>2.6998000000000002</v>
      </c>
      <c r="M219" s="46"/>
      <c r="N219" s="46"/>
      <c r="O219" s="46"/>
      <c r="P219" s="46"/>
      <c r="Q219" s="46"/>
      <c r="R219" s="46"/>
      <c r="S219" s="46"/>
    </row>
    <row r="220" spans="2:19" s="40" customFormat="1" x14ac:dyDescent="0.35">
      <c r="B220" s="43">
        <v>23</v>
      </c>
      <c r="C220" s="44">
        <v>5.7497999999999996</v>
      </c>
      <c r="D220" s="44">
        <v>4.3491999999999997</v>
      </c>
      <c r="E220" s="44">
        <v>3.7505000000000002</v>
      </c>
      <c r="F220" s="44">
        <v>3.4083000000000001</v>
      </c>
      <c r="G220" s="44">
        <v>3.1835</v>
      </c>
      <c r="H220" s="44">
        <v>3.0232000000000001</v>
      </c>
      <c r="I220" s="44">
        <v>2.9022999999999999</v>
      </c>
      <c r="J220" s="44">
        <v>2.8077000000000001</v>
      </c>
      <c r="K220" s="44">
        <v>2.7313000000000001</v>
      </c>
      <c r="L220" s="44">
        <v>2.6682000000000001</v>
      </c>
      <c r="M220" s="46"/>
      <c r="N220" s="46"/>
      <c r="O220" s="46"/>
      <c r="P220" s="46"/>
      <c r="Q220" s="46"/>
      <c r="R220" s="46"/>
      <c r="S220" s="46"/>
    </row>
    <row r="221" spans="2:19" s="40" customFormat="1" x14ac:dyDescent="0.35">
      <c r="B221" s="43">
        <v>24</v>
      </c>
      <c r="C221" s="44">
        <v>5.7165999999999997</v>
      </c>
      <c r="D221" s="44">
        <v>4.3186999999999998</v>
      </c>
      <c r="E221" s="44">
        <v>3.7210999999999999</v>
      </c>
      <c r="F221" s="44">
        <v>3.3794</v>
      </c>
      <c r="G221" s="44">
        <v>3.1547999999999998</v>
      </c>
      <c r="H221" s="44">
        <v>2.9946000000000002</v>
      </c>
      <c r="I221" s="44">
        <v>2.8738000000000001</v>
      </c>
      <c r="J221" s="44">
        <v>2.7791000000000001</v>
      </c>
      <c r="K221" s="44">
        <v>2.7027000000000001</v>
      </c>
      <c r="L221" s="44">
        <v>2.6396000000000002</v>
      </c>
      <c r="M221" s="46"/>
      <c r="N221" s="46"/>
      <c r="O221" s="46"/>
      <c r="P221" s="46"/>
      <c r="Q221" s="46"/>
      <c r="R221" s="46"/>
      <c r="S221" s="46"/>
    </row>
    <row r="222" spans="2:19" s="40" customFormat="1" x14ac:dyDescent="0.35">
      <c r="B222" s="43">
        <v>25</v>
      </c>
      <c r="C222" s="44">
        <v>5.6863999999999999</v>
      </c>
      <c r="D222" s="44">
        <v>4.2908999999999997</v>
      </c>
      <c r="E222" s="44">
        <v>3.6943000000000001</v>
      </c>
      <c r="F222" s="44">
        <v>3.3530000000000002</v>
      </c>
      <c r="G222" s="44">
        <v>3.1286999999999998</v>
      </c>
      <c r="H222" s="44">
        <v>2.9685000000000001</v>
      </c>
      <c r="I222" s="44">
        <v>2.8477999999999999</v>
      </c>
      <c r="J222" s="44">
        <v>2.7530999999999999</v>
      </c>
      <c r="K222" s="44">
        <v>2.6766000000000001</v>
      </c>
      <c r="L222" s="44">
        <v>2.6135000000000002</v>
      </c>
      <c r="M222" s="46"/>
      <c r="N222" s="46"/>
      <c r="O222" s="46"/>
      <c r="P222" s="46"/>
      <c r="Q222" s="46"/>
      <c r="R222" s="46"/>
      <c r="S222" s="46"/>
    </row>
    <row r="223" spans="2:19" s="40" customFormat="1" x14ac:dyDescent="0.35">
      <c r="B223" s="43">
        <v>26</v>
      </c>
      <c r="C223" s="44">
        <v>5.6585999999999999</v>
      </c>
      <c r="D223" s="44">
        <v>4.2655000000000003</v>
      </c>
      <c r="E223" s="44">
        <v>3.6697000000000002</v>
      </c>
      <c r="F223" s="44">
        <v>3.3289</v>
      </c>
      <c r="G223" s="44">
        <v>3.1048</v>
      </c>
      <c r="H223" s="44">
        <v>2.9447000000000001</v>
      </c>
      <c r="I223" s="44">
        <v>2.8239999999999998</v>
      </c>
      <c r="J223" s="44">
        <v>2.7292999999999998</v>
      </c>
      <c r="K223" s="44">
        <v>2.6528</v>
      </c>
      <c r="L223" s="44">
        <v>1.8779999999999999</v>
      </c>
      <c r="M223" s="46"/>
      <c r="N223" s="46"/>
      <c r="O223" s="46"/>
      <c r="P223" s="46"/>
      <c r="Q223" s="46"/>
      <c r="R223" s="46"/>
      <c r="S223" s="46"/>
    </row>
    <row r="224" spans="2:19" s="40" customFormat="1" x14ac:dyDescent="0.35">
      <c r="B224" s="43">
        <v>27</v>
      </c>
      <c r="C224" s="44">
        <v>5.6330999999999998</v>
      </c>
      <c r="D224" s="44">
        <v>4.2420999999999998</v>
      </c>
      <c r="E224" s="44">
        <v>3.6472000000000002</v>
      </c>
      <c r="F224" s="44">
        <v>3.3067000000000002</v>
      </c>
      <c r="G224" s="44">
        <v>3.0828000000000002</v>
      </c>
      <c r="H224" s="44">
        <v>2.9228000000000001</v>
      </c>
      <c r="I224" s="44">
        <v>2.8020999999999998</v>
      </c>
      <c r="J224" s="44">
        <v>2.7073999999999998</v>
      </c>
      <c r="K224" s="44">
        <v>2.6309</v>
      </c>
      <c r="L224" s="44">
        <v>2.5676000000000001</v>
      </c>
      <c r="M224" s="46"/>
      <c r="N224" s="46"/>
      <c r="O224" s="46"/>
      <c r="P224" s="46"/>
      <c r="Q224" s="46"/>
      <c r="R224" s="46"/>
      <c r="S224" s="46"/>
    </row>
    <row r="225" spans="2:19" s="40" customFormat="1" x14ac:dyDescent="0.35">
      <c r="B225" s="43">
        <v>28</v>
      </c>
      <c r="C225" s="44">
        <v>5.6096000000000004</v>
      </c>
      <c r="D225" s="44">
        <v>4.2205000000000004</v>
      </c>
      <c r="E225" s="44">
        <v>3.6263999999999998</v>
      </c>
      <c r="F225" s="44">
        <v>3.2863000000000002</v>
      </c>
      <c r="G225" s="44">
        <v>3.0626000000000002</v>
      </c>
      <c r="H225" s="44">
        <v>2.9026999999999998</v>
      </c>
      <c r="I225" s="44">
        <v>2.782</v>
      </c>
      <c r="J225" s="44">
        <v>2.6871999999999998</v>
      </c>
      <c r="K225" s="44">
        <v>2.6105999999999998</v>
      </c>
      <c r="L225" s="44">
        <v>2.5472999999999999</v>
      </c>
      <c r="M225" s="46"/>
      <c r="N225" s="46"/>
      <c r="O225" s="46"/>
      <c r="P225" s="46"/>
      <c r="Q225" s="46"/>
      <c r="R225" s="46"/>
      <c r="S225" s="46"/>
    </row>
    <row r="226" spans="2:19" s="40" customFormat="1" x14ac:dyDescent="0.35">
      <c r="B226" s="43">
        <v>29</v>
      </c>
      <c r="C226" s="44">
        <v>5.5877999999999997</v>
      </c>
      <c r="D226" s="44">
        <v>4.2005999999999997</v>
      </c>
      <c r="E226" s="44">
        <v>3.6072000000000002</v>
      </c>
      <c r="F226" s="44">
        <v>3.2673999999999999</v>
      </c>
      <c r="G226" s="44">
        <v>3.0438000000000001</v>
      </c>
      <c r="H226" s="44">
        <v>2.8839999999999999</v>
      </c>
      <c r="I226" s="44">
        <v>2.7633000000000001</v>
      </c>
      <c r="J226" s="44">
        <v>2.6686000000000001</v>
      </c>
      <c r="K226" s="44">
        <v>2.5918999999999999</v>
      </c>
      <c r="L226" s="44">
        <v>2.5286</v>
      </c>
      <c r="M226" s="46"/>
      <c r="N226" s="46"/>
      <c r="O226" s="46"/>
      <c r="P226" s="46"/>
      <c r="Q226" s="46"/>
      <c r="R226" s="46"/>
      <c r="S226" s="46"/>
    </row>
    <row r="227" spans="2:19" s="40" customFormat="1" x14ac:dyDescent="0.35">
      <c r="B227" s="43">
        <v>30</v>
      </c>
      <c r="C227" s="44">
        <v>5.5674999999999999</v>
      </c>
      <c r="D227" s="44">
        <v>4.1821000000000002</v>
      </c>
      <c r="E227" s="44">
        <v>3.5893999999999999</v>
      </c>
      <c r="F227" s="44">
        <v>3.2498999999999998</v>
      </c>
      <c r="G227" s="44">
        <v>3.0265</v>
      </c>
      <c r="H227" s="44">
        <v>2.8666999999999998</v>
      </c>
      <c r="I227" s="44">
        <v>2.746</v>
      </c>
      <c r="J227" s="44">
        <v>2.6513</v>
      </c>
      <c r="K227" s="44">
        <v>2.5746000000000002</v>
      </c>
      <c r="L227" s="44">
        <v>2.5112000000000001</v>
      </c>
      <c r="M227" s="46"/>
      <c r="N227" s="46"/>
      <c r="O227" s="46"/>
      <c r="P227" s="46"/>
      <c r="Q227" s="46"/>
      <c r="R227" s="46"/>
      <c r="S227" s="46"/>
    </row>
    <row r="228" spans="2:19" s="40" customFormat="1" x14ac:dyDescent="0.35">
      <c r="B228" s="43">
        <v>40</v>
      </c>
      <c r="C228" s="44">
        <v>5.4238999999999997</v>
      </c>
      <c r="D228" s="44">
        <v>4.0510000000000002</v>
      </c>
      <c r="E228" s="44">
        <v>3.4632999999999998</v>
      </c>
      <c r="F228" s="44">
        <v>3.1261000000000001</v>
      </c>
      <c r="G228" s="44">
        <v>2.9037000000000002</v>
      </c>
      <c r="H228" s="44">
        <v>2.7444000000000002</v>
      </c>
      <c r="I228" s="44">
        <v>2.6238000000000001</v>
      </c>
      <c r="J228" s="44">
        <v>2.5289000000000001</v>
      </c>
      <c r="K228" s="44">
        <v>2.4519000000000002</v>
      </c>
      <c r="L228" s="44">
        <v>2.3881999999999999</v>
      </c>
      <c r="M228" s="46"/>
      <c r="N228" s="46"/>
      <c r="O228" s="46"/>
      <c r="P228" s="46"/>
      <c r="Q228" s="46"/>
      <c r="R228" s="46"/>
      <c r="S228" s="46"/>
    </row>
    <row r="229" spans="2:19" s="40" customFormat="1" x14ac:dyDescent="0.35">
      <c r="B229" s="43">
        <v>60</v>
      </c>
      <c r="C229" s="44">
        <v>5.2855999999999996</v>
      </c>
      <c r="D229" s="44">
        <v>3.9253</v>
      </c>
      <c r="E229" s="44">
        <v>3.3424999999999998</v>
      </c>
      <c r="F229" s="44">
        <v>3.0076999999999998</v>
      </c>
      <c r="G229" s="44">
        <v>2.7863000000000002</v>
      </c>
      <c r="H229" s="44">
        <v>2.6274000000000002</v>
      </c>
      <c r="I229" s="44">
        <v>2.5068000000000001</v>
      </c>
      <c r="J229" s="44">
        <v>2.4117000000000002</v>
      </c>
      <c r="K229" s="44">
        <v>2.3344</v>
      </c>
      <c r="L229" s="44">
        <v>2.2702</v>
      </c>
      <c r="M229" s="46"/>
      <c r="N229" s="46"/>
      <c r="O229" s="46"/>
      <c r="P229" s="46"/>
      <c r="Q229" s="46"/>
      <c r="R229" s="46"/>
      <c r="S229" s="46"/>
    </row>
    <row r="230" spans="2:19" s="40" customFormat="1" x14ac:dyDescent="0.35">
      <c r="B230" s="43">
        <v>120</v>
      </c>
      <c r="C230" s="44">
        <v>5.1523000000000003</v>
      </c>
      <c r="D230" s="44">
        <v>3.8046000000000002</v>
      </c>
      <c r="E230" s="44">
        <v>3.2269000000000001</v>
      </c>
      <c r="F230" s="44">
        <v>2.8942999999999999</v>
      </c>
      <c r="G230" s="44">
        <v>2.6739999999999999</v>
      </c>
      <c r="H230" s="44">
        <v>2.5154000000000001</v>
      </c>
      <c r="I230" s="44">
        <v>2.3948</v>
      </c>
      <c r="J230" s="44">
        <v>2.2993999999999999</v>
      </c>
      <c r="K230" s="44">
        <v>2.2216999999999998</v>
      </c>
      <c r="L230" s="44">
        <v>2.157</v>
      </c>
      <c r="M230" s="46"/>
      <c r="N230" s="46"/>
      <c r="O230" s="46"/>
      <c r="P230" s="46"/>
      <c r="Q230" s="46"/>
      <c r="R230" s="46"/>
      <c r="S230" s="46"/>
    </row>
    <row r="231" spans="2:19" s="40" customFormat="1" x14ac:dyDescent="0.35">
      <c r="B231" s="43" t="s">
        <v>100</v>
      </c>
      <c r="C231" s="44">
        <v>5.0239000000000003</v>
      </c>
      <c r="D231" s="44">
        <v>3.6888999999999998</v>
      </c>
      <c r="E231" s="44">
        <v>3.1160999999999999</v>
      </c>
      <c r="F231" s="44">
        <v>2.7858000000000001</v>
      </c>
      <c r="G231" s="44">
        <v>2.5665</v>
      </c>
      <c r="H231" s="44">
        <v>2.4081999999999999</v>
      </c>
      <c r="I231" s="44">
        <v>2.2875000000000001</v>
      </c>
      <c r="J231" s="44">
        <v>2.1918000000000002</v>
      </c>
      <c r="K231" s="44">
        <v>2.1135999999999999</v>
      </c>
      <c r="L231" s="44">
        <v>2.0482999999999998</v>
      </c>
      <c r="M231" s="46"/>
      <c r="N231" s="46"/>
      <c r="O231" s="46"/>
      <c r="P231" s="46"/>
      <c r="Q231" s="46"/>
      <c r="R231" s="46"/>
      <c r="S231" s="46"/>
    </row>
    <row r="232" spans="2:19" s="40" customFormat="1" x14ac:dyDescent="0.35">
      <c r="B232" s="42"/>
      <c r="C232" s="42"/>
      <c r="D232" s="42"/>
      <c r="E232" s="42"/>
      <c r="F232" s="42"/>
      <c r="G232" s="42"/>
      <c r="H232" s="42"/>
      <c r="I232" s="42"/>
      <c r="J232" s="42"/>
      <c r="K232" s="42"/>
      <c r="L232" s="42"/>
      <c r="M232" s="46"/>
      <c r="N232" s="46"/>
      <c r="O232" s="46"/>
      <c r="P232" s="46"/>
      <c r="Q232" s="46"/>
      <c r="R232" s="46"/>
      <c r="S232" s="46"/>
    </row>
    <row r="233" spans="2:19" s="40" customFormat="1" x14ac:dyDescent="0.35">
      <c r="B233" s="43" t="s">
        <v>99</v>
      </c>
      <c r="C233" s="43">
        <v>12</v>
      </c>
      <c r="D233" s="43">
        <v>15</v>
      </c>
      <c r="E233" s="43">
        <v>20</v>
      </c>
      <c r="F233" s="43">
        <v>24</v>
      </c>
      <c r="G233" s="43">
        <v>30</v>
      </c>
      <c r="H233" s="43">
        <v>40</v>
      </c>
      <c r="I233" s="43">
        <v>60</v>
      </c>
      <c r="J233" s="43">
        <v>120</v>
      </c>
      <c r="K233" s="43" t="s">
        <v>100</v>
      </c>
      <c r="L233" s="42"/>
      <c r="M233" s="46"/>
      <c r="N233" s="46"/>
      <c r="O233" s="46"/>
      <c r="P233" s="46"/>
      <c r="Q233" s="46"/>
      <c r="R233" s="46"/>
      <c r="S233" s="46"/>
    </row>
    <row r="234" spans="2:19" s="40" customFormat="1" x14ac:dyDescent="0.35">
      <c r="B234" s="43">
        <v>1</v>
      </c>
      <c r="C234" s="44">
        <v>976.7079</v>
      </c>
      <c r="D234" s="44">
        <v>984.86680000000001</v>
      </c>
      <c r="E234" s="44">
        <v>993.1028</v>
      </c>
      <c r="F234" s="44">
        <v>997.24919999999997</v>
      </c>
      <c r="G234" s="44">
        <v>1001.414</v>
      </c>
      <c r="H234" s="44">
        <v>1005.598</v>
      </c>
      <c r="I234" s="44">
        <v>1009.8</v>
      </c>
      <c r="J234" s="44">
        <v>1014.02</v>
      </c>
      <c r="K234" s="44">
        <v>1018.258</v>
      </c>
      <c r="L234" s="42"/>
      <c r="M234" s="46"/>
      <c r="N234" s="46"/>
      <c r="O234" s="46"/>
      <c r="P234" s="46"/>
      <c r="Q234" s="46"/>
      <c r="R234" s="46"/>
      <c r="S234" s="46"/>
    </row>
    <row r="235" spans="2:19" s="40" customFormat="1" x14ac:dyDescent="0.35">
      <c r="B235" s="43">
        <v>2</v>
      </c>
      <c r="C235" s="44">
        <v>39.4146</v>
      </c>
      <c r="D235" s="44">
        <v>39.4313</v>
      </c>
      <c r="E235" s="44">
        <v>39.447899999999997</v>
      </c>
      <c r="F235" s="44">
        <v>39.456200000000003</v>
      </c>
      <c r="G235" s="44">
        <v>39.465000000000003</v>
      </c>
      <c r="H235" s="44">
        <v>39.472999999999999</v>
      </c>
      <c r="I235" s="44">
        <v>39.481000000000002</v>
      </c>
      <c r="J235" s="44">
        <v>39.49</v>
      </c>
      <c r="K235" s="44">
        <v>39.497999999999998</v>
      </c>
      <c r="L235" s="42"/>
      <c r="M235" s="46"/>
      <c r="N235" s="46"/>
      <c r="O235" s="46"/>
      <c r="P235" s="46"/>
      <c r="Q235" s="46"/>
      <c r="R235" s="46"/>
      <c r="S235" s="46"/>
    </row>
    <row r="236" spans="2:19" s="40" customFormat="1" x14ac:dyDescent="0.35">
      <c r="B236" s="43">
        <v>3</v>
      </c>
      <c r="C236" s="44">
        <v>14.336600000000001</v>
      </c>
      <c r="D236" s="44">
        <v>14.252700000000001</v>
      </c>
      <c r="E236" s="44">
        <v>14.167400000000001</v>
      </c>
      <c r="F236" s="44">
        <v>14.1241</v>
      </c>
      <c r="G236" s="44">
        <v>14.081</v>
      </c>
      <c r="H236" s="44">
        <v>14.037000000000001</v>
      </c>
      <c r="I236" s="44">
        <v>13.992000000000001</v>
      </c>
      <c r="J236" s="44">
        <v>13.946999999999999</v>
      </c>
      <c r="K236" s="44">
        <v>13.901999999999999</v>
      </c>
      <c r="L236" s="42"/>
      <c r="M236" s="46"/>
      <c r="N236" s="46"/>
      <c r="O236" s="46"/>
      <c r="P236" s="46"/>
      <c r="Q236" s="46"/>
      <c r="R236" s="46"/>
      <c r="S236" s="46"/>
    </row>
    <row r="237" spans="2:19" s="40" customFormat="1" x14ac:dyDescent="0.35">
      <c r="B237" s="43">
        <v>4</v>
      </c>
      <c r="C237" s="44">
        <v>8.7512000000000008</v>
      </c>
      <c r="D237" s="44">
        <v>8.6564999999999994</v>
      </c>
      <c r="E237" s="44">
        <v>8.5599000000000007</v>
      </c>
      <c r="F237" s="44">
        <v>8.5108999999999995</v>
      </c>
      <c r="G237" s="44">
        <v>8.4610000000000003</v>
      </c>
      <c r="H237" s="44">
        <v>8.4109999999999996</v>
      </c>
      <c r="I237" s="44">
        <v>8.36</v>
      </c>
      <c r="J237" s="44">
        <v>8.3089999999999993</v>
      </c>
      <c r="K237" s="44">
        <v>8.2569999999999997</v>
      </c>
      <c r="L237" s="42"/>
      <c r="M237" s="46"/>
      <c r="N237" s="46"/>
      <c r="O237" s="46"/>
      <c r="P237" s="46"/>
      <c r="Q237" s="46"/>
      <c r="R237" s="46"/>
      <c r="S237" s="46"/>
    </row>
    <row r="238" spans="2:19" s="40" customFormat="1" x14ac:dyDescent="0.35">
      <c r="B238" s="43">
        <v>5</v>
      </c>
      <c r="C238" s="44">
        <v>6.5244999999999997</v>
      </c>
      <c r="D238" s="44">
        <v>6.4276999999999997</v>
      </c>
      <c r="E238" s="44">
        <v>6.3285999999999998</v>
      </c>
      <c r="F238" s="44">
        <v>6.2779999999999996</v>
      </c>
      <c r="G238" s="44">
        <v>6.2270000000000003</v>
      </c>
      <c r="H238" s="44">
        <v>6.1749999999999998</v>
      </c>
      <c r="I238" s="44">
        <v>6.1230000000000002</v>
      </c>
      <c r="J238" s="44">
        <v>6.069</v>
      </c>
      <c r="K238" s="44">
        <v>6.0149999999999997</v>
      </c>
      <c r="L238" s="42"/>
      <c r="M238" s="46"/>
      <c r="N238" s="46"/>
      <c r="O238" s="46"/>
      <c r="P238" s="46"/>
      <c r="Q238" s="46"/>
      <c r="R238" s="46"/>
      <c r="S238" s="46"/>
    </row>
    <row r="239" spans="2:19" s="40" customFormat="1" x14ac:dyDescent="0.35">
      <c r="B239" s="43">
        <v>6</v>
      </c>
      <c r="C239" s="44">
        <v>5.3662000000000001</v>
      </c>
      <c r="D239" s="44">
        <v>5.2686999999999999</v>
      </c>
      <c r="E239" s="44">
        <v>5.1684000000000001</v>
      </c>
      <c r="F239" s="44">
        <v>5.1172000000000004</v>
      </c>
      <c r="G239" s="44">
        <v>5.0650000000000004</v>
      </c>
      <c r="H239" s="44">
        <v>5.0119999999999996</v>
      </c>
      <c r="I239" s="44">
        <v>4.9589999999999996</v>
      </c>
      <c r="J239" s="44">
        <v>4.9039999999999999</v>
      </c>
      <c r="K239" s="44">
        <v>4.8490000000000002</v>
      </c>
      <c r="L239" s="42"/>
      <c r="M239" s="46"/>
      <c r="N239" s="46"/>
      <c r="O239" s="46"/>
      <c r="P239" s="46"/>
      <c r="Q239" s="46"/>
      <c r="R239" s="46"/>
      <c r="S239" s="46"/>
    </row>
    <row r="240" spans="2:19" s="40" customFormat="1" x14ac:dyDescent="0.35">
      <c r="B240" s="43">
        <v>7</v>
      </c>
      <c r="C240" s="44">
        <v>4.6657999999999999</v>
      </c>
      <c r="D240" s="44">
        <v>4.5678000000000001</v>
      </c>
      <c r="E240" s="44">
        <v>4.4667000000000003</v>
      </c>
      <c r="F240" s="44">
        <v>4.415</v>
      </c>
      <c r="G240" s="44">
        <v>4.3620000000000001</v>
      </c>
      <c r="H240" s="44">
        <v>4.3090000000000002</v>
      </c>
      <c r="I240" s="44">
        <v>4.2539999999999996</v>
      </c>
      <c r="J240" s="44">
        <v>4.1989999999999998</v>
      </c>
      <c r="K240" s="44">
        <v>4.1420000000000003</v>
      </c>
      <c r="L240" s="42"/>
      <c r="M240" s="46"/>
      <c r="N240" s="46"/>
      <c r="O240" s="46"/>
      <c r="P240" s="46"/>
      <c r="Q240" s="46"/>
      <c r="R240" s="46"/>
      <c r="S240" s="46"/>
    </row>
    <row r="241" spans="2:19" s="40" customFormat="1" x14ac:dyDescent="0.35">
      <c r="B241" s="43">
        <v>8</v>
      </c>
      <c r="C241" s="44">
        <v>4.1997</v>
      </c>
      <c r="D241" s="44">
        <v>4.1012000000000004</v>
      </c>
      <c r="E241" s="44">
        <v>3.9994999999999998</v>
      </c>
      <c r="F241" s="44">
        <v>3.9472</v>
      </c>
      <c r="G241" s="44">
        <v>3.8940000000000001</v>
      </c>
      <c r="H241" s="44">
        <v>3.84</v>
      </c>
      <c r="I241" s="44">
        <v>3.7839999999999998</v>
      </c>
      <c r="J241" s="44">
        <v>3.7280000000000002</v>
      </c>
      <c r="K241" s="44">
        <v>3.67</v>
      </c>
      <c r="L241" s="42"/>
      <c r="M241" s="46"/>
      <c r="N241" s="46"/>
      <c r="O241" s="46"/>
      <c r="P241" s="46"/>
      <c r="Q241" s="46"/>
      <c r="R241" s="46"/>
      <c r="S241" s="46"/>
    </row>
    <row r="242" spans="2:19" s="40" customFormat="1" x14ac:dyDescent="0.35">
      <c r="B242" s="43">
        <v>9</v>
      </c>
      <c r="C242" s="44">
        <v>3.8681999999999999</v>
      </c>
      <c r="D242" s="44">
        <v>3.7694000000000001</v>
      </c>
      <c r="E242" s="44">
        <v>3.6669</v>
      </c>
      <c r="F242" s="44">
        <v>3.6141999999999999</v>
      </c>
      <c r="G242" s="44">
        <v>3.56</v>
      </c>
      <c r="H242" s="44">
        <v>3.5049999999999999</v>
      </c>
      <c r="I242" s="44">
        <v>3.4489999999999998</v>
      </c>
      <c r="J242" s="44">
        <v>3.3919999999999999</v>
      </c>
      <c r="K242" s="44">
        <v>3.3330000000000002</v>
      </c>
      <c r="L242" s="42"/>
      <c r="M242" s="46"/>
      <c r="N242" s="46"/>
      <c r="O242" s="46"/>
      <c r="P242" s="46"/>
      <c r="Q242" s="46"/>
      <c r="R242" s="46"/>
      <c r="S242" s="46"/>
    </row>
    <row r="243" spans="2:19" s="40" customFormat="1" x14ac:dyDescent="0.35">
      <c r="B243" s="43">
        <v>10</v>
      </c>
      <c r="C243" s="44">
        <v>3.6208999999999998</v>
      </c>
      <c r="D243" s="44">
        <v>3.5217000000000001</v>
      </c>
      <c r="E243" s="44">
        <v>3.4184999999999999</v>
      </c>
      <c r="F243" s="44">
        <v>3.3654000000000002</v>
      </c>
      <c r="G243" s="44">
        <v>3.3109999999999999</v>
      </c>
      <c r="H243" s="44">
        <v>3.2549999999999999</v>
      </c>
      <c r="I243" s="44">
        <v>3.198</v>
      </c>
      <c r="J243" s="44">
        <v>3.14</v>
      </c>
      <c r="K243" s="44">
        <v>3.08</v>
      </c>
      <c r="L243" s="42"/>
      <c r="M243" s="46"/>
      <c r="N243" s="46"/>
      <c r="O243" s="46"/>
      <c r="P243" s="46"/>
      <c r="Q243" s="46"/>
      <c r="R243" s="46"/>
      <c r="S243" s="46"/>
    </row>
    <row r="244" spans="2:19" s="40" customFormat="1" x14ac:dyDescent="0.35">
      <c r="B244" s="43">
        <v>11</v>
      </c>
      <c r="C244" s="44">
        <v>3.4296000000000002</v>
      </c>
      <c r="D244" s="44">
        <v>3.3298999999999999</v>
      </c>
      <c r="E244" s="44">
        <v>3.2261000000000002</v>
      </c>
      <c r="F244" s="44">
        <v>3.1724999999999999</v>
      </c>
      <c r="G244" s="44">
        <v>3.1179999999999999</v>
      </c>
      <c r="H244" s="44">
        <v>3.0609999999999999</v>
      </c>
      <c r="I244" s="44">
        <v>3.004</v>
      </c>
      <c r="J244" s="44">
        <v>2.944</v>
      </c>
      <c r="K244" s="44">
        <v>2.883</v>
      </c>
      <c r="L244" s="42"/>
      <c r="M244" s="46"/>
      <c r="N244" s="46"/>
      <c r="O244" s="46"/>
      <c r="P244" s="46"/>
      <c r="Q244" s="46"/>
      <c r="R244" s="46"/>
      <c r="S244" s="46"/>
    </row>
    <row r="245" spans="2:19" s="40" customFormat="1" x14ac:dyDescent="0.35">
      <c r="B245" s="43">
        <v>12</v>
      </c>
      <c r="C245" s="44">
        <v>3.2772999999999999</v>
      </c>
      <c r="D245" s="44">
        <v>3.1772</v>
      </c>
      <c r="E245" s="44">
        <v>3.0728</v>
      </c>
      <c r="F245" s="44">
        <v>3.0186999999999999</v>
      </c>
      <c r="G245" s="44">
        <v>2.9630000000000001</v>
      </c>
      <c r="H245" s="44">
        <v>2.9060000000000001</v>
      </c>
      <c r="I245" s="44">
        <v>2.8479999999999999</v>
      </c>
      <c r="J245" s="44">
        <v>2.7869999999999999</v>
      </c>
      <c r="K245" s="44">
        <v>2.7250000000000001</v>
      </c>
      <c r="L245" s="42"/>
      <c r="M245" s="46"/>
      <c r="N245" s="46"/>
      <c r="O245" s="46"/>
      <c r="P245" s="46"/>
      <c r="Q245" s="46"/>
      <c r="R245" s="46"/>
      <c r="S245" s="46"/>
    </row>
    <row r="246" spans="2:19" s="40" customFormat="1" x14ac:dyDescent="0.35">
      <c r="B246" s="43">
        <v>13</v>
      </c>
      <c r="C246" s="44">
        <v>3.1532</v>
      </c>
      <c r="D246" s="44">
        <v>3.0527000000000002</v>
      </c>
      <c r="E246" s="44">
        <v>2.9477000000000002</v>
      </c>
      <c r="F246" s="44">
        <v>2.8932000000000002</v>
      </c>
      <c r="G246" s="44">
        <v>2.8370000000000002</v>
      </c>
      <c r="H246" s="44">
        <v>2.78</v>
      </c>
      <c r="I246" s="44">
        <v>2.72</v>
      </c>
      <c r="J246" s="44">
        <v>2.6589999999999998</v>
      </c>
      <c r="K246" s="44">
        <v>2.5950000000000002</v>
      </c>
      <c r="L246" s="42"/>
      <c r="M246" s="46"/>
      <c r="N246" s="46"/>
      <c r="O246" s="46"/>
      <c r="P246" s="46"/>
      <c r="Q246" s="46"/>
      <c r="R246" s="46"/>
      <c r="S246" s="46"/>
    </row>
    <row r="247" spans="2:19" s="40" customFormat="1" x14ac:dyDescent="0.35">
      <c r="B247" s="43">
        <v>14</v>
      </c>
      <c r="C247" s="44">
        <v>3.0501999999999998</v>
      </c>
      <c r="D247" s="44">
        <v>2.9493</v>
      </c>
      <c r="E247" s="44">
        <v>2.8437000000000001</v>
      </c>
      <c r="F247" s="44">
        <v>2.7888000000000002</v>
      </c>
      <c r="G247" s="44">
        <v>2.7320000000000002</v>
      </c>
      <c r="H247" s="44">
        <v>2.6739999999999999</v>
      </c>
      <c r="I247" s="44">
        <v>2.6139999999999999</v>
      </c>
      <c r="J247" s="44">
        <v>2.552</v>
      </c>
      <c r="K247" s="44">
        <v>2.4870000000000001</v>
      </c>
      <c r="L247" s="42"/>
      <c r="M247" s="46"/>
      <c r="N247" s="46"/>
      <c r="O247" s="46"/>
      <c r="P247" s="46"/>
      <c r="Q247" s="46"/>
      <c r="R247" s="46"/>
      <c r="S247" s="46"/>
    </row>
    <row r="248" spans="2:19" s="40" customFormat="1" x14ac:dyDescent="0.35">
      <c r="B248" s="43">
        <v>15</v>
      </c>
      <c r="C248" s="44">
        <v>2.9632999999999998</v>
      </c>
      <c r="D248" s="44">
        <v>2.8620999999999999</v>
      </c>
      <c r="E248" s="44">
        <v>2.7559</v>
      </c>
      <c r="F248" s="44">
        <v>2.7006000000000001</v>
      </c>
      <c r="G248" s="44">
        <v>2.6440000000000001</v>
      </c>
      <c r="H248" s="44">
        <v>2.585</v>
      </c>
      <c r="I248" s="44">
        <v>2.524</v>
      </c>
      <c r="J248" s="44">
        <v>2.4609999999999999</v>
      </c>
      <c r="K248" s="44">
        <v>2.395</v>
      </c>
      <c r="L248" s="42"/>
      <c r="M248" s="46"/>
      <c r="N248" s="46"/>
      <c r="O248" s="46"/>
      <c r="P248" s="46"/>
      <c r="Q248" s="46"/>
      <c r="R248" s="46"/>
      <c r="S248" s="46"/>
    </row>
    <row r="249" spans="2:19" s="40" customFormat="1" x14ac:dyDescent="0.35">
      <c r="B249" s="43">
        <v>16</v>
      </c>
      <c r="C249" s="44">
        <v>2.8889999999999998</v>
      </c>
      <c r="D249" s="44">
        <v>2.7875000000000001</v>
      </c>
      <c r="E249" s="44">
        <v>2.6808000000000001</v>
      </c>
      <c r="F249" s="44">
        <v>2.6252</v>
      </c>
      <c r="G249" s="44">
        <v>2.5680000000000001</v>
      </c>
      <c r="H249" s="44">
        <v>2.5089999999999999</v>
      </c>
      <c r="I249" s="44">
        <v>2.4470000000000001</v>
      </c>
      <c r="J249" s="44">
        <v>2.383</v>
      </c>
      <c r="K249" s="44">
        <v>2.3159999999999998</v>
      </c>
      <c r="L249" s="42"/>
      <c r="M249" s="46"/>
      <c r="N249" s="46"/>
      <c r="O249" s="46"/>
      <c r="P249" s="46"/>
      <c r="Q249" s="46"/>
      <c r="R249" s="46"/>
      <c r="S249" s="46"/>
    </row>
    <row r="250" spans="2:19" s="40" customFormat="1" x14ac:dyDescent="0.35">
      <c r="B250" s="43">
        <v>17</v>
      </c>
      <c r="C250" s="44">
        <v>2.8249</v>
      </c>
      <c r="D250" s="44">
        <v>2.7229999999999999</v>
      </c>
      <c r="E250" s="44">
        <v>2.6158000000000001</v>
      </c>
      <c r="F250" s="44">
        <v>2.5598000000000001</v>
      </c>
      <c r="G250" s="44">
        <v>2.5019999999999998</v>
      </c>
      <c r="H250" s="44">
        <v>2.4420000000000002</v>
      </c>
      <c r="I250" s="44">
        <v>2.38</v>
      </c>
      <c r="J250" s="44">
        <v>2.3149999999999999</v>
      </c>
      <c r="K250" s="44">
        <v>2.2469999999999999</v>
      </c>
      <c r="L250" s="42"/>
      <c r="M250" s="46"/>
      <c r="N250" s="46"/>
      <c r="O250" s="46"/>
      <c r="P250" s="46"/>
      <c r="Q250" s="46"/>
      <c r="R250" s="46"/>
      <c r="S250" s="46"/>
    </row>
    <row r="251" spans="2:19" s="40" customFormat="1" x14ac:dyDescent="0.35">
      <c r="B251" s="43">
        <v>18</v>
      </c>
      <c r="C251" s="44">
        <v>2.7688999999999999</v>
      </c>
      <c r="D251" s="44">
        <v>2.6667000000000001</v>
      </c>
      <c r="E251" s="44">
        <v>2.5590000000000002</v>
      </c>
      <c r="F251" s="44">
        <v>2.5026999999999999</v>
      </c>
      <c r="G251" s="44">
        <v>2.4449999999999998</v>
      </c>
      <c r="H251" s="44">
        <v>2.3839999999999999</v>
      </c>
      <c r="I251" s="44">
        <v>2.3210000000000002</v>
      </c>
      <c r="J251" s="44">
        <v>2.2559999999999998</v>
      </c>
      <c r="K251" s="44">
        <v>2.1869999999999998</v>
      </c>
      <c r="L251" s="42"/>
      <c r="M251" s="46"/>
      <c r="N251" s="46"/>
      <c r="O251" s="46"/>
      <c r="P251" s="46"/>
      <c r="Q251" s="46"/>
      <c r="R251" s="46"/>
      <c r="S251" s="46"/>
    </row>
    <row r="252" spans="2:19" s="40" customFormat="1" x14ac:dyDescent="0.35">
      <c r="B252" s="43">
        <v>19</v>
      </c>
      <c r="C252" s="44">
        <v>2.7195999999999998</v>
      </c>
      <c r="D252" s="44">
        <v>2.6171000000000002</v>
      </c>
      <c r="E252" s="44">
        <v>2.5089000000000001</v>
      </c>
      <c r="F252" s="44">
        <v>2.4523000000000001</v>
      </c>
      <c r="G252" s="44">
        <v>2.3940000000000001</v>
      </c>
      <c r="H252" s="44">
        <v>2.3330000000000002</v>
      </c>
      <c r="I252" s="44">
        <v>2.27</v>
      </c>
      <c r="J252" s="44">
        <v>2.2029999999999998</v>
      </c>
      <c r="K252" s="44">
        <v>2.133</v>
      </c>
      <c r="L252" s="42"/>
      <c r="M252" s="46"/>
      <c r="N252" s="46"/>
      <c r="O252" s="46"/>
      <c r="P252" s="46"/>
      <c r="Q252" s="46"/>
      <c r="R252" s="46"/>
      <c r="S252" s="46"/>
    </row>
    <row r="253" spans="2:19" s="40" customFormat="1" x14ac:dyDescent="0.35">
      <c r="B253" s="43">
        <v>20</v>
      </c>
      <c r="C253" s="44">
        <v>2.6758000000000002</v>
      </c>
      <c r="D253" s="44">
        <v>2.5731000000000002</v>
      </c>
      <c r="E253" s="44">
        <v>2.4645000000000001</v>
      </c>
      <c r="F253" s="44">
        <v>2.4076</v>
      </c>
      <c r="G253" s="44">
        <v>2.3490000000000002</v>
      </c>
      <c r="H253" s="44">
        <v>2.2869999999999999</v>
      </c>
      <c r="I253" s="44">
        <v>2.2229999999999999</v>
      </c>
      <c r="J253" s="44">
        <v>2.1560000000000001</v>
      </c>
      <c r="K253" s="44">
        <v>2.085</v>
      </c>
      <c r="L253" s="42"/>
      <c r="M253" s="46"/>
      <c r="N253" s="46"/>
      <c r="O253" s="46"/>
      <c r="P253" s="46"/>
      <c r="Q253" s="46"/>
      <c r="R253" s="46"/>
      <c r="S253" s="46"/>
    </row>
    <row r="254" spans="2:19" s="40" customFormat="1" x14ac:dyDescent="0.35">
      <c r="B254" s="43">
        <v>21</v>
      </c>
      <c r="C254" s="44">
        <v>2.6368</v>
      </c>
      <c r="D254" s="44">
        <v>2.5337999999999998</v>
      </c>
      <c r="E254" s="44">
        <v>2.4247000000000001</v>
      </c>
      <c r="F254" s="44">
        <v>2.3675000000000002</v>
      </c>
      <c r="G254" s="44">
        <v>2.3079999999999998</v>
      </c>
      <c r="H254" s="44">
        <v>2.246</v>
      </c>
      <c r="I254" s="44">
        <v>2.1819999999999999</v>
      </c>
      <c r="J254" s="44">
        <v>2.1139999999999999</v>
      </c>
      <c r="K254" s="44">
        <v>2.0419999999999998</v>
      </c>
      <c r="L254" s="42"/>
      <c r="M254" s="46"/>
      <c r="N254" s="46"/>
      <c r="O254" s="46"/>
      <c r="P254" s="46"/>
      <c r="Q254" s="46"/>
      <c r="R254" s="46"/>
      <c r="S254" s="46"/>
    </row>
    <row r="255" spans="2:19" s="40" customFormat="1" x14ac:dyDescent="0.35">
      <c r="B255" s="43">
        <v>22</v>
      </c>
      <c r="C255" s="44">
        <v>2.6017000000000001</v>
      </c>
      <c r="D255" s="44">
        <v>2.4984000000000002</v>
      </c>
      <c r="E255" s="44">
        <v>2.3889999999999998</v>
      </c>
      <c r="F255" s="44">
        <v>2.3315000000000001</v>
      </c>
      <c r="G255" s="44">
        <v>2.2719999999999998</v>
      </c>
      <c r="H255" s="44">
        <v>2.21</v>
      </c>
      <c r="I255" s="44">
        <v>2.145</v>
      </c>
      <c r="J255" s="44">
        <v>2.0760000000000001</v>
      </c>
      <c r="K255" s="44">
        <v>2.0030000000000001</v>
      </c>
      <c r="L255" s="42"/>
      <c r="M255" s="46"/>
      <c r="N255" s="46"/>
      <c r="O255" s="46"/>
      <c r="P255" s="46"/>
      <c r="Q255" s="46"/>
      <c r="R255" s="46"/>
      <c r="S255" s="46"/>
    </row>
    <row r="256" spans="2:19" s="40" customFormat="1" x14ac:dyDescent="0.35">
      <c r="B256" s="43">
        <v>23</v>
      </c>
      <c r="C256" s="44">
        <v>2.5699000000000001</v>
      </c>
      <c r="D256" s="44">
        <v>2.4664999999999999</v>
      </c>
      <c r="E256" s="44">
        <v>2.3567</v>
      </c>
      <c r="F256" s="44">
        <v>2.2989000000000002</v>
      </c>
      <c r="G256" s="44">
        <v>2.2389999999999999</v>
      </c>
      <c r="H256" s="44">
        <v>2.1760000000000002</v>
      </c>
      <c r="I256" s="44">
        <v>2.1110000000000002</v>
      </c>
      <c r="J256" s="44">
        <v>2.0409999999999999</v>
      </c>
      <c r="K256" s="44">
        <v>1.968</v>
      </c>
      <c r="L256" s="42"/>
      <c r="M256" s="46"/>
      <c r="N256" s="46"/>
      <c r="O256" s="46"/>
      <c r="P256" s="46"/>
      <c r="Q256" s="46"/>
      <c r="R256" s="46"/>
      <c r="S256" s="46"/>
    </row>
    <row r="257" spans="2:19" s="40" customFormat="1" x14ac:dyDescent="0.35">
      <c r="B257" s="43">
        <v>24</v>
      </c>
      <c r="C257" s="44">
        <v>2.5411000000000001</v>
      </c>
      <c r="D257" s="44">
        <v>2.4373999999999998</v>
      </c>
      <c r="E257" s="44">
        <v>2.3273000000000001</v>
      </c>
      <c r="F257" s="44">
        <v>2.2692999999999999</v>
      </c>
      <c r="G257" s="44">
        <v>2.2090000000000001</v>
      </c>
      <c r="H257" s="44">
        <v>2.1459999999999999</v>
      </c>
      <c r="I257" s="44">
        <v>2.08</v>
      </c>
      <c r="J257" s="44">
        <v>2.0099999999999998</v>
      </c>
      <c r="K257" s="44">
        <v>1.9350000000000001</v>
      </c>
      <c r="L257" s="42"/>
      <c r="M257" s="46"/>
      <c r="N257" s="46"/>
      <c r="O257" s="46"/>
      <c r="P257" s="46"/>
      <c r="Q257" s="46"/>
      <c r="R257" s="46"/>
      <c r="S257" s="46"/>
    </row>
    <row r="258" spans="2:19" s="40" customFormat="1" x14ac:dyDescent="0.35">
      <c r="B258" s="43">
        <v>25</v>
      </c>
      <c r="C258" s="44">
        <v>2.5148999999999999</v>
      </c>
      <c r="D258" s="44">
        <v>2.411</v>
      </c>
      <c r="E258" s="44">
        <v>2.3005</v>
      </c>
      <c r="F258" s="44">
        <v>2.2422</v>
      </c>
      <c r="G258" s="44">
        <v>2.1819999999999999</v>
      </c>
      <c r="H258" s="44">
        <v>2.1179999999999999</v>
      </c>
      <c r="I258" s="44">
        <v>2.052</v>
      </c>
      <c r="J258" s="44">
        <v>1.9810000000000001</v>
      </c>
      <c r="K258" s="44">
        <v>1.9059999999999999</v>
      </c>
      <c r="L258" s="42"/>
      <c r="M258" s="46"/>
      <c r="N258" s="46"/>
      <c r="O258" s="46"/>
      <c r="P258" s="46"/>
      <c r="Q258" s="46"/>
      <c r="R258" s="46"/>
      <c r="S258" s="46"/>
    </row>
    <row r="259" spans="2:19" s="40" customFormat="1" x14ac:dyDescent="0.35">
      <c r="B259" s="43">
        <v>26</v>
      </c>
      <c r="C259" s="44">
        <v>2.4908000000000001</v>
      </c>
      <c r="D259" s="44">
        <v>2.3866999999999998</v>
      </c>
      <c r="E259" s="44">
        <v>2.2759</v>
      </c>
      <c r="F259" s="44">
        <v>2.2174</v>
      </c>
      <c r="G259" s="44">
        <v>2.157</v>
      </c>
      <c r="H259" s="44">
        <v>2.093</v>
      </c>
      <c r="I259" s="44">
        <v>2.0259999999999998</v>
      </c>
      <c r="J259" s="44">
        <v>1.954</v>
      </c>
      <c r="K259" s="44">
        <v>1.8779999999999999</v>
      </c>
      <c r="L259" s="42"/>
      <c r="M259" s="46"/>
      <c r="N259" s="46"/>
      <c r="O259" s="46"/>
      <c r="P259" s="46"/>
      <c r="Q259" s="46"/>
      <c r="R259" s="46"/>
      <c r="S259" s="46"/>
    </row>
    <row r="260" spans="2:19" s="40" customFormat="1" x14ac:dyDescent="0.35">
      <c r="B260" s="43">
        <v>27</v>
      </c>
      <c r="C260" s="44">
        <v>2.4687999999999999</v>
      </c>
      <c r="D260" s="44">
        <v>2.3643999999999998</v>
      </c>
      <c r="E260" s="44">
        <v>2.2532999999999999</v>
      </c>
      <c r="F260" s="44">
        <v>2.1945999999999999</v>
      </c>
      <c r="G260" s="44">
        <v>2.133</v>
      </c>
      <c r="H260" s="44">
        <v>2.069</v>
      </c>
      <c r="I260" s="44">
        <v>2.0019999999999998</v>
      </c>
      <c r="J260" s="44">
        <v>1.93</v>
      </c>
      <c r="K260" s="44">
        <v>1.853</v>
      </c>
      <c r="L260" s="42"/>
      <c r="M260" s="46"/>
      <c r="N260" s="46"/>
      <c r="O260" s="46"/>
      <c r="P260" s="46"/>
      <c r="Q260" s="46"/>
      <c r="R260" s="46"/>
      <c r="S260" s="46"/>
    </row>
    <row r="261" spans="2:19" s="40" customFormat="1" x14ac:dyDescent="0.35">
      <c r="B261" s="43">
        <v>28</v>
      </c>
      <c r="C261" s="44">
        <v>2.4483999999999999</v>
      </c>
      <c r="D261" s="44">
        <v>2.3437999999999999</v>
      </c>
      <c r="E261" s="44">
        <v>2.2324000000000002</v>
      </c>
      <c r="F261" s="44">
        <v>2.1735000000000002</v>
      </c>
      <c r="G261" s="44">
        <v>2.1120000000000001</v>
      </c>
      <c r="H261" s="44">
        <v>2.048</v>
      </c>
      <c r="I261" s="44">
        <v>1.98</v>
      </c>
      <c r="J261" s="44">
        <v>1.907</v>
      </c>
      <c r="K261" s="44">
        <v>1.829</v>
      </c>
      <c r="L261" s="42"/>
      <c r="M261" s="46"/>
      <c r="N261" s="46"/>
      <c r="O261" s="46"/>
      <c r="P261" s="46"/>
      <c r="Q261" s="46"/>
      <c r="R261" s="46"/>
      <c r="S261" s="46"/>
    </row>
    <row r="262" spans="2:19" s="40" customFormat="1" x14ac:dyDescent="0.35">
      <c r="B262" s="43">
        <v>29</v>
      </c>
      <c r="C262" s="44">
        <v>2.4295</v>
      </c>
      <c r="D262" s="44">
        <v>2.3248000000000002</v>
      </c>
      <c r="E262" s="44">
        <v>2.2130999999999998</v>
      </c>
      <c r="F262" s="44">
        <v>2.1539999999999999</v>
      </c>
      <c r="G262" s="44">
        <v>2.0920000000000001</v>
      </c>
      <c r="H262" s="44">
        <v>2.028</v>
      </c>
      <c r="I262" s="44">
        <v>1.9590000000000001</v>
      </c>
      <c r="J262" s="44">
        <v>1.8859999999999999</v>
      </c>
      <c r="K262" s="44">
        <v>1.8069999999999999</v>
      </c>
      <c r="L262" s="42"/>
      <c r="M262" s="46"/>
      <c r="N262" s="46"/>
      <c r="O262" s="46"/>
      <c r="P262" s="46"/>
      <c r="Q262" s="46"/>
      <c r="R262" s="46"/>
      <c r="S262" s="46"/>
    </row>
    <row r="263" spans="2:19" s="40" customFormat="1" x14ac:dyDescent="0.35">
      <c r="B263" s="43">
        <v>30</v>
      </c>
      <c r="C263" s="44">
        <v>2.4119999999999999</v>
      </c>
      <c r="D263" s="44">
        <v>2.3071999999999999</v>
      </c>
      <c r="E263" s="44">
        <v>2.1951999999999998</v>
      </c>
      <c r="F263" s="44">
        <v>2.1358999999999999</v>
      </c>
      <c r="G263" s="44">
        <v>2.0739999999999998</v>
      </c>
      <c r="H263" s="44">
        <v>2.0089999999999999</v>
      </c>
      <c r="I263" s="44">
        <v>1.94</v>
      </c>
      <c r="J263" s="44">
        <v>1.8660000000000001</v>
      </c>
      <c r="K263" s="44">
        <v>1.7869999999999999</v>
      </c>
      <c r="L263" s="42"/>
      <c r="M263" s="46"/>
      <c r="N263" s="46"/>
      <c r="O263" s="46"/>
      <c r="P263" s="46"/>
      <c r="Q263" s="46"/>
      <c r="R263" s="46"/>
      <c r="S263" s="46"/>
    </row>
    <row r="264" spans="2:19" s="40" customFormat="1" x14ac:dyDescent="0.35">
      <c r="B264" s="43">
        <v>40</v>
      </c>
      <c r="C264" s="44">
        <v>2.2881999999999998</v>
      </c>
      <c r="D264" s="44">
        <v>2.1819000000000002</v>
      </c>
      <c r="E264" s="44">
        <v>2.0676999999999999</v>
      </c>
      <c r="F264" s="44">
        <v>2.0068999999999999</v>
      </c>
      <c r="G264" s="44">
        <v>1.9430000000000001</v>
      </c>
      <c r="H264" s="44">
        <v>1.875</v>
      </c>
      <c r="I264" s="44">
        <v>1.8029999999999999</v>
      </c>
      <c r="J264" s="44">
        <v>1.724</v>
      </c>
      <c r="K264" s="44">
        <v>1.637</v>
      </c>
      <c r="L264" s="42"/>
      <c r="M264" s="46"/>
      <c r="N264" s="46"/>
      <c r="O264" s="46"/>
      <c r="P264" s="46"/>
      <c r="Q264" s="46"/>
      <c r="R264" s="46"/>
      <c r="S264" s="46"/>
    </row>
    <row r="265" spans="2:19" s="40" customFormat="1" x14ac:dyDescent="0.35">
      <c r="B265" s="43">
        <v>60</v>
      </c>
      <c r="C265" s="44">
        <v>2.1692</v>
      </c>
      <c r="D265" s="44">
        <v>2.0613000000000001</v>
      </c>
      <c r="E265" s="44">
        <v>1.9444999999999999</v>
      </c>
      <c r="F265" s="44">
        <v>1.8816999999999999</v>
      </c>
      <c r="G265" s="44">
        <v>1.8149999999999999</v>
      </c>
      <c r="H265" s="44">
        <v>1.744</v>
      </c>
      <c r="I265" s="44">
        <v>1.667</v>
      </c>
      <c r="J265" s="44">
        <v>1.581</v>
      </c>
      <c r="K265" s="44">
        <v>1.482</v>
      </c>
      <c r="L265" s="42"/>
      <c r="M265" s="46"/>
      <c r="N265" s="46"/>
      <c r="O265" s="46"/>
      <c r="P265" s="46"/>
      <c r="Q265" s="46"/>
      <c r="R265" s="46"/>
      <c r="S265" s="46"/>
    </row>
    <row r="266" spans="2:19" s="40" customFormat="1" x14ac:dyDescent="0.35">
      <c r="B266" s="43">
        <v>120</v>
      </c>
      <c r="C266" s="44">
        <v>2.0548000000000002</v>
      </c>
      <c r="D266" s="44">
        <v>1.9450000000000001</v>
      </c>
      <c r="E266" s="44">
        <v>1.8249</v>
      </c>
      <c r="F266" s="44">
        <v>1.7597</v>
      </c>
      <c r="G266" s="44">
        <v>1.69</v>
      </c>
      <c r="H266" s="44">
        <v>1.6140000000000001</v>
      </c>
      <c r="I266" s="44">
        <v>1.53</v>
      </c>
      <c r="J266" s="44">
        <v>1.4330000000000001</v>
      </c>
      <c r="K266" s="44">
        <v>1.31</v>
      </c>
      <c r="L266" s="42"/>
      <c r="M266" s="46"/>
      <c r="N266" s="46"/>
      <c r="O266" s="46"/>
      <c r="P266" s="46"/>
      <c r="Q266" s="46"/>
      <c r="R266" s="46"/>
      <c r="S266" s="46"/>
    </row>
    <row r="267" spans="2:19" s="40" customFormat="1" x14ac:dyDescent="0.35">
      <c r="B267" s="43" t="s">
        <v>100</v>
      </c>
      <c r="C267" s="44">
        <v>1.9447000000000001</v>
      </c>
      <c r="D267" s="44">
        <v>1.8326</v>
      </c>
      <c r="E267" s="44">
        <v>1.7084999999999999</v>
      </c>
      <c r="F267" s="44">
        <v>1.6402000000000001</v>
      </c>
      <c r="G267" s="44">
        <v>1.5660000000000001</v>
      </c>
      <c r="H267" s="44">
        <v>1.484</v>
      </c>
      <c r="I267" s="44">
        <v>1.3879999999999999</v>
      </c>
      <c r="J267" s="44">
        <v>1.268</v>
      </c>
      <c r="K267" s="44">
        <v>1</v>
      </c>
      <c r="L267" s="42"/>
      <c r="M267" s="46"/>
      <c r="N267" s="46"/>
      <c r="O267" s="46"/>
      <c r="P267" s="46"/>
      <c r="Q267" s="46"/>
      <c r="R267" s="46"/>
      <c r="S267" s="46"/>
    </row>
    <row r="268" spans="2:19" s="40" customFormat="1" x14ac:dyDescent="0.35">
      <c r="B268" s="42"/>
      <c r="C268" s="42"/>
      <c r="D268" s="42"/>
      <c r="E268" s="42"/>
      <c r="F268" s="42"/>
      <c r="G268" s="42"/>
      <c r="H268" s="42"/>
      <c r="I268" s="42"/>
      <c r="J268" s="42"/>
      <c r="K268" s="42"/>
      <c r="L268" s="42"/>
      <c r="M268" s="46"/>
      <c r="N268" s="46"/>
      <c r="O268" s="46"/>
      <c r="P268" s="46"/>
      <c r="Q268" s="46"/>
      <c r="R268" s="46"/>
      <c r="S268" s="46"/>
    </row>
    <row r="269" spans="2:19" s="40" customFormat="1" ht="58" x14ac:dyDescent="0.35">
      <c r="B269" s="45" t="s">
        <v>97</v>
      </c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6"/>
      <c r="N269" s="46"/>
      <c r="O269" s="46"/>
      <c r="P269" s="46"/>
      <c r="Q269" s="46"/>
      <c r="R269" s="46"/>
      <c r="S269" s="46"/>
    </row>
    <row r="270" spans="2:19" s="40" customFormat="1" ht="58" x14ac:dyDescent="0.35">
      <c r="B270" s="41" t="s">
        <v>102</v>
      </c>
      <c r="C270" s="42"/>
      <c r="D270" s="42"/>
      <c r="E270" s="42"/>
      <c r="F270" s="42"/>
      <c r="G270" s="42"/>
      <c r="H270" s="42"/>
      <c r="I270" s="42"/>
      <c r="J270" s="42"/>
      <c r="K270" s="42"/>
      <c r="L270" s="42"/>
      <c r="M270" s="46"/>
      <c r="N270" s="46"/>
      <c r="O270" s="46"/>
      <c r="P270" s="46"/>
      <c r="Q270" s="46"/>
      <c r="R270" s="46"/>
      <c r="S270" s="46"/>
    </row>
    <row r="271" spans="2:19" s="40" customFormat="1" x14ac:dyDescent="0.35">
      <c r="B271" s="43" t="s">
        <v>103</v>
      </c>
      <c r="C271" s="43">
        <v>1</v>
      </c>
      <c r="D271" s="43">
        <v>2</v>
      </c>
      <c r="E271" s="43">
        <v>3</v>
      </c>
      <c r="F271" s="43">
        <v>4</v>
      </c>
      <c r="G271" s="43">
        <v>5</v>
      </c>
      <c r="H271" s="43">
        <v>6</v>
      </c>
      <c r="I271" s="43">
        <v>7</v>
      </c>
      <c r="J271" s="43">
        <v>8</v>
      </c>
      <c r="K271" s="43">
        <v>9</v>
      </c>
      <c r="L271" s="43">
        <v>10</v>
      </c>
      <c r="M271" s="46"/>
      <c r="N271" s="46"/>
      <c r="O271" s="46"/>
      <c r="P271" s="46"/>
      <c r="Q271" s="46"/>
      <c r="R271" s="46"/>
      <c r="S271" s="46"/>
    </row>
    <row r="272" spans="2:19" s="40" customFormat="1" x14ac:dyDescent="0.35">
      <c r="B272" s="43">
        <v>1</v>
      </c>
      <c r="C272" s="44">
        <v>4052.181</v>
      </c>
      <c r="D272" s="44">
        <v>4999.5</v>
      </c>
      <c r="E272" s="44">
        <v>5403.3519999999999</v>
      </c>
      <c r="F272" s="44">
        <v>5624.5829999999996</v>
      </c>
      <c r="G272" s="44">
        <v>5763.65</v>
      </c>
      <c r="H272" s="44">
        <v>5858.9859999999999</v>
      </c>
      <c r="I272" s="44">
        <v>5928.3559999999998</v>
      </c>
      <c r="J272" s="44">
        <v>5981.07</v>
      </c>
      <c r="K272" s="44">
        <v>6022.473</v>
      </c>
      <c r="L272" s="44">
        <v>6055.8469999999998</v>
      </c>
      <c r="M272" s="46"/>
      <c r="N272" s="46"/>
      <c r="O272" s="46"/>
      <c r="P272" s="46"/>
      <c r="Q272" s="46"/>
      <c r="R272" s="46"/>
      <c r="S272" s="46"/>
    </row>
    <row r="273" spans="2:19" s="40" customFormat="1" x14ac:dyDescent="0.35">
      <c r="B273" s="43">
        <v>2</v>
      </c>
      <c r="C273" s="44">
        <v>98.503</v>
      </c>
      <c r="D273" s="44">
        <v>99</v>
      </c>
      <c r="E273" s="44">
        <v>99.165999999999997</v>
      </c>
      <c r="F273" s="44">
        <v>99.248999999999995</v>
      </c>
      <c r="G273" s="44">
        <v>99.299000000000007</v>
      </c>
      <c r="H273" s="44">
        <v>99.332999999999998</v>
      </c>
      <c r="I273" s="44">
        <v>99.355999999999995</v>
      </c>
      <c r="J273" s="44">
        <v>99.373999999999995</v>
      </c>
      <c r="K273" s="44">
        <v>99.388000000000005</v>
      </c>
      <c r="L273" s="44">
        <v>99.399000000000001</v>
      </c>
      <c r="M273" s="46"/>
      <c r="N273" s="46"/>
      <c r="O273" s="46"/>
      <c r="P273" s="46"/>
      <c r="Q273" s="46"/>
      <c r="R273" s="46"/>
      <c r="S273" s="46"/>
    </row>
    <row r="274" spans="2:19" s="40" customFormat="1" x14ac:dyDescent="0.35">
      <c r="B274" s="43">
        <v>3</v>
      </c>
      <c r="C274" s="44">
        <v>34.116</v>
      </c>
      <c r="D274" s="44">
        <v>30.817</v>
      </c>
      <c r="E274" s="44">
        <v>29.457000000000001</v>
      </c>
      <c r="F274" s="44">
        <v>28.71</v>
      </c>
      <c r="G274" s="44">
        <v>28.236999999999998</v>
      </c>
      <c r="H274" s="44">
        <v>27.911000000000001</v>
      </c>
      <c r="I274" s="44">
        <v>27.672000000000001</v>
      </c>
      <c r="J274" s="44">
        <v>27.489000000000001</v>
      </c>
      <c r="K274" s="44">
        <v>27.344999999999999</v>
      </c>
      <c r="L274" s="44">
        <v>27.228999999999999</v>
      </c>
      <c r="M274" s="46"/>
      <c r="N274" s="46"/>
      <c r="O274" s="46"/>
      <c r="P274" s="46"/>
      <c r="Q274" s="46"/>
      <c r="R274" s="46"/>
      <c r="S274" s="46"/>
    </row>
    <row r="275" spans="2:19" s="40" customFormat="1" x14ac:dyDescent="0.35">
      <c r="B275" s="43">
        <v>4</v>
      </c>
      <c r="C275" s="44">
        <v>21.198</v>
      </c>
      <c r="D275" s="44">
        <v>18</v>
      </c>
      <c r="E275" s="44">
        <v>16.693999999999999</v>
      </c>
      <c r="F275" s="44">
        <v>15.977</v>
      </c>
      <c r="G275" s="44">
        <v>15.522</v>
      </c>
      <c r="H275" s="44">
        <v>15.207000000000001</v>
      </c>
      <c r="I275" s="44">
        <v>14.976000000000001</v>
      </c>
      <c r="J275" s="44">
        <v>14.798999999999999</v>
      </c>
      <c r="K275" s="44">
        <v>14.659000000000001</v>
      </c>
      <c r="L275" s="44">
        <v>14.545999999999999</v>
      </c>
      <c r="M275" s="46"/>
      <c r="N275" s="46"/>
      <c r="O275" s="46"/>
      <c r="P275" s="46"/>
      <c r="Q275" s="46"/>
      <c r="R275" s="46"/>
      <c r="S275" s="46"/>
    </row>
    <row r="276" spans="2:19" s="40" customFormat="1" x14ac:dyDescent="0.35">
      <c r="B276" s="43">
        <v>5</v>
      </c>
      <c r="C276" s="44">
        <v>16.257999999999999</v>
      </c>
      <c r="D276" s="44">
        <v>13.273999999999999</v>
      </c>
      <c r="E276" s="44">
        <v>12.06</v>
      </c>
      <c r="F276" s="44">
        <v>11.391999999999999</v>
      </c>
      <c r="G276" s="44">
        <v>10.967000000000001</v>
      </c>
      <c r="H276" s="44">
        <v>10.672000000000001</v>
      </c>
      <c r="I276" s="44">
        <v>10.456</v>
      </c>
      <c r="J276" s="44">
        <v>10.289</v>
      </c>
      <c r="K276" s="44">
        <v>10.157999999999999</v>
      </c>
      <c r="L276" s="44">
        <v>10.051</v>
      </c>
      <c r="M276" s="46"/>
      <c r="N276" s="46"/>
      <c r="O276" s="46"/>
      <c r="P276" s="46"/>
      <c r="Q276" s="46"/>
      <c r="R276" s="46"/>
      <c r="S276" s="46"/>
    </row>
    <row r="277" spans="2:19" s="40" customFormat="1" x14ac:dyDescent="0.35">
      <c r="B277" s="43">
        <v>6</v>
      </c>
      <c r="C277" s="44">
        <v>13.744999999999999</v>
      </c>
      <c r="D277" s="44">
        <v>10.925000000000001</v>
      </c>
      <c r="E277" s="44">
        <v>9.7799999999999994</v>
      </c>
      <c r="F277" s="44">
        <v>9.1479999999999997</v>
      </c>
      <c r="G277" s="44">
        <v>8.7460000000000004</v>
      </c>
      <c r="H277" s="44">
        <v>8.4659999999999993</v>
      </c>
      <c r="I277" s="44">
        <v>8.26</v>
      </c>
      <c r="J277" s="44">
        <v>8.1020000000000003</v>
      </c>
      <c r="K277" s="44">
        <v>7.976</v>
      </c>
      <c r="L277" s="44">
        <v>7.8739999999999997</v>
      </c>
      <c r="M277" s="46"/>
      <c r="N277" s="46"/>
      <c r="O277" s="46"/>
      <c r="P277" s="46"/>
      <c r="Q277" s="46"/>
      <c r="R277" s="46"/>
      <c r="S277" s="46"/>
    </row>
    <row r="278" spans="2:19" s="40" customFormat="1" x14ac:dyDescent="0.35">
      <c r="B278" s="43">
        <v>7</v>
      </c>
      <c r="C278" s="44">
        <v>12.246</v>
      </c>
      <c r="D278" s="44">
        <v>9.5470000000000006</v>
      </c>
      <c r="E278" s="44">
        <v>8.4510000000000005</v>
      </c>
      <c r="F278" s="44">
        <v>7.8470000000000004</v>
      </c>
      <c r="G278" s="44">
        <v>7.46</v>
      </c>
      <c r="H278" s="44">
        <v>7.1909999999999998</v>
      </c>
      <c r="I278" s="44">
        <v>6.9930000000000003</v>
      </c>
      <c r="J278" s="44">
        <v>6.84</v>
      </c>
      <c r="K278" s="44">
        <v>6.7190000000000003</v>
      </c>
      <c r="L278" s="44">
        <v>6.62</v>
      </c>
      <c r="M278" s="46"/>
      <c r="N278" s="46"/>
      <c r="O278" s="46"/>
      <c r="P278" s="46"/>
      <c r="Q278" s="46"/>
      <c r="R278" s="46"/>
      <c r="S278" s="46"/>
    </row>
    <row r="279" spans="2:19" s="40" customFormat="1" x14ac:dyDescent="0.35">
      <c r="B279" s="43">
        <v>8</v>
      </c>
      <c r="C279" s="44">
        <v>11.259</v>
      </c>
      <c r="D279" s="44">
        <v>8.6489999999999991</v>
      </c>
      <c r="E279" s="44">
        <v>7.5910000000000002</v>
      </c>
      <c r="F279" s="44">
        <v>7.0060000000000002</v>
      </c>
      <c r="G279" s="44">
        <v>6.6319999999999997</v>
      </c>
      <c r="H279" s="44">
        <v>6.3710000000000004</v>
      </c>
      <c r="I279" s="44">
        <v>6.1779999999999999</v>
      </c>
      <c r="J279" s="44">
        <v>6.0289999999999999</v>
      </c>
      <c r="K279" s="44">
        <v>5.9109999999999996</v>
      </c>
      <c r="L279" s="44">
        <v>5.8140000000000001</v>
      </c>
      <c r="M279" s="46"/>
      <c r="N279" s="46"/>
      <c r="O279" s="46"/>
      <c r="P279" s="46"/>
      <c r="Q279" s="46"/>
      <c r="R279" s="46"/>
      <c r="S279" s="46"/>
    </row>
    <row r="280" spans="2:19" s="40" customFormat="1" x14ac:dyDescent="0.35">
      <c r="B280" s="43">
        <v>9</v>
      </c>
      <c r="C280" s="44">
        <v>10.561</v>
      </c>
      <c r="D280" s="44">
        <v>8.0220000000000002</v>
      </c>
      <c r="E280" s="44">
        <v>6.992</v>
      </c>
      <c r="F280" s="44">
        <v>6.4219999999999997</v>
      </c>
      <c r="G280" s="44">
        <v>6.0570000000000004</v>
      </c>
      <c r="H280" s="44">
        <v>5.8019999999999996</v>
      </c>
      <c r="I280" s="44">
        <v>5.6130000000000004</v>
      </c>
      <c r="J280" s="44">
        <v>5.4669999999999996</v>
      </c>
      <c r="K280" s="44">
        <v>5.351</v>
      </c>
      <c r="L280" s="44">
        <v>5.2569999999999997</v>
      </c>
      <c r="M280" s="46"/>
      <c r="N280" s="46"/>
      <c r="O280" s="46"/>
      <c r="P280" s="46"/>
      <c r="Q280" s="46"/>
      <c r="R280" s="46"/>
      <c r="S280" s="46"/>
    </row>
    <row r="281" spans="2:19" s="40" customFormat="1" x14ac:dyDescent="0.35">
      <c r="B281" s="43">
        <v>10</v>
      </c>
      <c r="C281" s="44">
        <v>10.044</v>
      </c>
      <c r="D281" s="44">
        <v>7.5590000000000002</v>
      </c>
      <c r="E281" s="44">
        <v>6.5519999999999996</v>
      </c>
      <c r="F281" s="44">
        <v>5.9939999999999998</v>
      </c>
      <c r="G281" s="44">
        <v>5.6360000000000001</v>
      </c>
      <c r="H281" s="44">
        <v>5.3860000000000001</v>
      </c>
      <c r="I281" s="44">
        <v>5.2</v>
      </c>
      <c r="J281" s="44">
        <v>5.0570000000000004</v>
      </c>
      <c r="K281" s="44">
        <v>4.9420000000000002</v>
      </c>
      <c r="L281" s="44">
        <v>4.8490000000000002</v>
      </c>
      <c r="M281" s="46"/>
      <c r="N281" s="46"/>
      <c r="O281" s="46"/>
      <c r="P281" s="46"/>
      <c r="Q281" s="46"/>
      <c r="R281" s="46"/>
      <c r="S281" s="46"/>
    </row>
    <row r="282" spans="2:19" s="40" customFormat="1" x14ac:dyDescent="0.35">
      <c r="B282" s="43">
        <v>11</v>
      </c>
      <c r="C282" s="44">
        <v>9.6460000000000008</v>
      </c>
      <c r="D282" s="44">
        <v>7.2060000000000004</v>
      </c>
      <c r="E282" s="44">
        <v>6.2169999999999996</v>
      </c>
      <c r="F282" s="44">
        <v>5.6680000000000001</v>
      </c>
      <c r="G282" s="44">
        <v>5.3159999999999998</v>
      </c>
      <c r="H282" s="44">
        <v>5.069</v>
      </c>
      <c r="I282" s="44">
        <v>4.8860000000000001</v>
      </c>
      <c r="J282" s="44">
        <v>4.7439999999999998</v>
      </c>
      <c r="K282" s="44">
        <v>4.6319999999999997</v>
      </c>
      <c r="L282" s="44">
        <v>4.5389999999999997</v>
      </c>
      <c r="M282" s="46"/>
      <c r="N282" s="46"/>
      <c r="O282" s="46"/>
      <c r="P282" s="46"/>
      <c r="Q282" s="46"/>
      <c r="R282" s="46"/>
      <c r="S282" s="46"/>
    </row>
    <row r="283" spans="2:19" s="40" customFormat="1" x14ac:dyDescent="0.35">
      <c r="B283" s="43">
        <v>12</v>
      </c>
      <c r="C283" s="44">
        <v>9.33</v>
      </c>
      <c r="D283" s="44">
        <v>6.9269999999999996</v>
      </c>
      <c r="E283" s="44">
        <v>5.9530000000000003</v>
      </c>
      <c r="F283" s="44">
        <v>5.4119999999999999</v>
      </c>
      <c r="G283" s="44">
        <v>5.0640000000000001</v>
      </c>
      <c r="H283" s="44">
        <v>4.8209999999999997</v>
      </c>
      <c r="I283" s="44">
        <v>4.6399999999999997</v>
      </c>
      <c r="J283" s="44">
        <v>4.4989999999999997</v>
      </c>
      <c r="K283" s="44">
        <v>4.3879999999999999</v>
      </c>
      <c r="L283" s="44">
        <v>4.2960000000000003</v>
      </c>
      <c r="M283" s="46"/>
      <c r="N283" s="46"/>
      <c r="O283" s="46"/>
      <c r="P283" s="46"/>
      <c r="Q283" s="46"/>
      <c r="R283" s="46"/>
      <c r="S283" s="46"/>
    </row>
    <row r="284" spans="2:19" s="40" customFormat="1" x14ac:dyDescent="0.35">
      <c r="B284" s="43">
        <v>13</v>
      </c>
      <c r="C284" s="44">
        <v>9.0739999999999998</v>
      </c>
      <c r="D284" s="44">
        <v>6.7009999999999996</v>
      </c>
      <c r="E284" s="44">
        <v>5.7389999999999999</v>
      </c>
      <c r="F284" s="44">
        <v>5.2050000000000001</v>
      </c>
      <c r="G284" s="44">
        <v>4.8620000000000001</v>
      </c>
      <c r="H284" s="44">
        <v>4.62</v>
      </c>
      <c r="I284" s="44">
        <v>4.4409999999999998</v>
      </c>
      <c r="J284" s="44">
        <v>4.3019999999999996</v>
      </c>
      <c r="K284" s="44">
        <v>4.1909999999999998</v>
      </c>
      <c r="L284" s="44">
        <v>4.0999999999999996</v>
      </c>
      <c r="M284" s="46"/>
      <c r="N284" s="46"/>
      <c r="O284" s="46"/>
      <c r="P284" s="46"/>
      <c r="Q284" s="46"/>
      <c r="R284" s="46"/>
      <c r="S284" s="46"/>
    </row>
    <row r="285" spans="2:19" s="40" customFormat="1" x14ac:dyDescent="0.35">
      <c r="B285" s="43">
        <v>14</v>
      </c>
      <c r="C285" s="44">
        <v>8.8620000000000001</v>
      </c>
      <c r="D285" s="44">
        <v>6.5149999999999997</v>
      </c>
      <c r="E285" s="44">
        <v>5.5640000000000001</v>
      </c>
      <c r="F285" s="44">
        <v>5.0350000000000001</v>
      </c>
      <c r="G285" s="44">
        <v>4.6950000000000003</v>
      </c>
      <c r="H285" s="44">
        <v>4.4560000000000004</v>
      </c>
      <c r="I285" s="44">
        <v>4.2779999999999996</v>
      </c>
      <c r="J285" s="44">
        <v>4.1399999999999997</v>
      </c>
      <c r="K285" s="44">
        <v>4.03</v>
      </c>
      <c r="L285" s="44">
        <v>3.9390000000000001</v>
      </c>
      <c r="M285" s="46"/>
      <c r="N285" s="46"/>
      <c r="O285" s="46"/>
      <c r="P285" s="46"/>
      <c r="Q285" s="46"/>
      <c r="R285" s="46"/>
      <c r="S285" s="46"/>
    </row>
    <row r="286" spans="2:19" s="40" customFormat="1" x14ac:dyDescent="0.35">
      <c r="B286" s="43">
        <v>15</v>
      </c>
      <c r="C286" s="44">
        <v>8.6829999999999998</v>
      </c>
      <c r="D286" s="44">
        <v>6.359</v>
      </c>
      <c r="E286" s="44">
        <v>5.4169999999999998</v>
      </c>
      <c r="F286" s="44">
        <v>4.8929999999999998</v>
      </c>
      <c r="G286" s="44">
        <v>4.556</v>
      </c>
      <c r="H286" s="44">
        <v>4.3179999999999996</v>
      </c>
      <c r="I286" s="44">
        <v>4.1420000000000003</v>
      </c>
      <c r="J286" s="44">
        <v>4.0039999999999996</v>
      </c>
      <c r="K286" s="44">
        <v>3.895</v>
      </c>
      <c r="L286" s="44">
        <v>3.8050000000000002</v>
      </c>
      <c r="M286" s="46"/>
      <c r="N286" s="46"/>
      <c r="O286" s="46"/>
      <c r="P286" s="46"/>
      <c r="Q286" s="46"/>
      <c r="R286" s="46"/>
      <c r="S286" s="46"/>
    </row>
    <row r="287" spans="2:19" s="40" customFormat="1" x14ac:dyDescent="0.35">
      <c r="B287" s="43">
        <v>16</v>
      </c>
      <c r="C287" s="44">
        <v>8.5310000000000006</v>
      </c>
      <c r="D287" s="44">
        <v>6.226</v>
      </c>
      <c r="E287" s="44">
        <v>5.2919999999999998</v>
      </c>
      <c r="F287" s="44">
        <v>4.7729999999999997</v>
      </c>
      <c r="G287" s="44">
        <v>4.4370000000000003</v>
      </c>
      <c r="H287" s="44">
        <v>4.202</v>
      </c>
      <c r="I287" s="44">
        <v>4.0259999999999998</v>
      </c>
      <c r="J287" s="44">
        <v>3.89</v>
      </c>
      <c r="K287" s="44">
        <v>3.78</v>
      </c>
      <c r="L287" s="44">
        <v>3.6909999999999998</v>
      </c>
      <c r="M287" s="46"/>
      <c r="N287" s="46"/>
      <c r="O287" s="46"/>
      <c r="P287" s="46"/>
      <c r="Q287" s="46"/>
      <c r="R287" s="46"/>
      <c r="S287" s="46"/>
    </row>
    <row r="288" spans="2:19" s="40" customFormat="1" x14ac:dyDescent="0.35">
      <c r="B288" s="43">
        <v>17</v>
      </c>
      <c r="C288" s="44">
        <v>8.4</v>
      </c>
      <c r="D288" s="44">
        <v>6.1120000000000001</v>
      </c>
      <c r="E288" s="44">
        <v>5.1849999999999996</v>
      </c>
      <c r="F288" s="44">
        <v>4.6689999999999996</v>
      </c>
      <c r="G288" s="44">
        <v>4.3360000000000003</v>
      </c>
      <c r="H288" s="44">
        <v>4.1020000000000003</v>
      </c>
      <c r="I288" s="44">
        <v>3.927</v>
      </c>
      <c r="J288" s="44">
        <v>3.7909999999999999</v>
      </c>
      <c r="K288" s="44">
        <v>3.6819999999999999</v>
      </c>
      <c r="L288" s="44">
        <v>3.593</v>
      </c>
      <c r="M288" s="46"/>
      <c r="N288" s="46"/>
      <c r="O288" s="46"/>
      <c r="P288" s="46"/>
      <c r="Q288" s="46"/>
      <c r="R288" s="46"/>
      <c r="S288" s="46"/>
    </row>
    <row r="289" spans="2:19" s="40" customFormat="1" x14ac:dyDescent="0.35">
      <c r="B289" s="43">
        <v>18</v>
      </c>
      <c r="C289" s="44">
        <v>8.2850000000000001</v>
      </c>
      <c r="D289" s="44">
        <v>6.0129999999999999</v>
      </c>
      <c r="E289" s="44">
        <v>5.0919999999999996</v>
      </c>
      <c r="F289" s="44">
        <v>4.5789999999999997</v>
      </c>
      <c r="G289" s="44">
        <v>4.2480000000000002</v>
      </c>
      <c r="H289" s="44">
        <v>4.0149999999999997</v>
      </c>
      <c r="I289" s="44">
        <v>3.8410000000000002</v>
      </c>
      <c r="J289" s="44">
        <v>3.7050000000000001</v>
      </c>
      <c r="K289" s="44">
        <v>3.597</v>
      </c>
      <c r="L289" s="44">
        <v>3.508</v>
      </c>
      <c r="M289" s="46"/>
      <c r="N289" s="46"/>
      <c r="O289" s="46"/>
      <c r="P289" s="46"/>
      <c r="Q289" s="46"/>
      <c r="R289" s="46"/>
      <c r="S289" s="46"/>
    </row>
    <row r="290" spans="2:19" s="40" customFormat="1" x14ac:dyDescent="0.35">
      <c r="B290" s="43">
        <v>19</v>
      </c>
      <c r="C290" s="44">
        <v>8.1850000000000005</v>
      </c>
      <c r="D290" s="44">
        <v>5.9260000000000002</v>
      </c>
      <c r="E290" s="44">
        <v>5.01</v>
      </c>
      <c r="F290" s="44">
        <v>4.5</v>
      </c>
      <c r="G290" s="44">
        <v>4.1710000000000003</v>
      </c>
      <c r="H290" s="44">
        <v>3.9390000000000001</v>
      </c>
      <c r="I290" s="44">
        <v>3.7650000000000001</v>
      </c>
      <c r="J290" s="44">
        <v>3.6309999999999998</v>
      </c>
      <c r="K290" s="44">
        <v>3.5230000000000001</v>
      </c>
      <c r="L290" s="44">
        <v>3.4340000000000002</v>
      </c>
      <c r="M290" s="46"/>
      <c r="N290" s="46"/>
      <c r="O290" s="46"/>
      <c r="P290" s="46"/>
      <c r="Q290" s="46"/>
      <c r="R290" s="46"/>
      <c r="S290" s="46"/>
    </row>
    <row r="291" spans="2:19" s="40" customFormat="1" x14ac:dyDescent="0.35">
      <c r="B291" s="43">
        <v>20</v>
      </c>
      <c r="C291" s="44">
        <v>8.0960000000000001</v>
      </c>
      <c r="D291" s="44">
        <v>5.8490000000000002</v>
      </c>
      <c r="E291" s="44">
        <v>4.9379999999999997</v>
      </c>
      <c r="F291" s="44">
        <v>4.431</v>
      </c>
      <c r="G291" s="44">
        <v>4.1029999999999998</v>
      </c>
      <c r="H291" s="44">
        <v>3.871</v>
      </c>
      <c r="I291" s="44">
        <v>3.6989999999999998</v>
      </c>
      <c r="J291" s="44">
        <v>3.5640000000000001</v>
      </c>
      <c r="K291" s="44">
        <v>3.4569999999999999</v>
      </c>
      <c r="L291" s="44">
        <v>3.3679999999999999</v>
      </c>
      <c r="M291" s="46"/>
      <c r="N291" s="46"/>
      <c r="O291" s="46"/>
      <c r="P291" s="46"/>
      <c r="Q291" s="46"/>
      <c r="R291" s="46"/>
      <c r="S291" s="46"/>
    </row>
    <row r="292" spans="2:19" s="40" customFormat="1" x14ac:dyDescent="0.35">
      <c r="B292" s="43">
        <v>21</v>
      </c>
      <c r="C292" s="44">
        <v>8.0169999999999995</v>
      </c>
      <c r="D292" s="44">
        <v>5.78</v>
      </c>
      <c r="E292" s="44">
        <v>4.8739999999999997</v>
      </c>
      <c r="F292" s="44">
        <v>4.3689999999999998</v>
      </c>
      <c r="G292" s="44">
        <v>4.0419999999999998</v>
      </c>
      <c r="H292" s="44">
        <v>3.8119999999999998</v>
      </c>
      <c r="I292" s="44">
        <v>3.64</v>
      </c>
      <c r="J292" s="44">
        <v>3.5059999999999998</v>
      </c>
      <c r="K292" s="44">
        <v>3.3980000000000001</v>
      </c>
      <c r="L292" s="44">
        <v>3.31</v>
      </c>
      <c r="M292" s="46"/>
      <c r="N292" s="46"/>
      <c r="O292" s="46"/>
      <c r="P292" s="46"/>
      <c r="Q292" s="46"/>
      <c r="R292" s="46"/>
      <c r="S292" s="46"/>
    </row>
    <row r="293" spans="2:19" s="40" customFormat="1" x14ac:dyDescent="0.35">
      <c r="B293" s="43">
        <v>22</v>
      </c>
      <c r="C293" s="44">
        <v>7.9450000000000003</v>
      </c>
      <c r="D293" s="44">
        <v>5.7190000000000003</v>
      </c>
      <c r="E293" s="44">
        <v>4.8170000000000002</v>
      </c>
      <c r="F293" s="44">
        <v>4.3129999999999997</v>
      </c>
      <c r="G293" s="44">
        <v>3.988</v>
      </c>
      <c r="H293" s="44">
        <v>3.758</v>
      </c>
      <c r="I293" s="44">
        <v>3.5870000000000002</v>
      </c>
      <c r="J293" s="44">
        <v>3.4529999999999998</v>
      </c>
      <c r="K293" s="44">
        <v>3.3460000000000001</v>
      </c>
      <c r="L293" s="44">
        <v>3.258</v>
      </c>
      <c r="M293" s="46"/>
      <c r="N293" s="46"/>
      <c r="O293" s="46"/>
      <c r="P293" s="46"/>
      <c r="Q293" s="46"/>
      <c r="R293" s="46"/>
      <c r="S293" s="46"/>
    </row>
    <row r="294" spans="2:19" s="40" customFormat="1" x14ac:dyDescent="0.35">
      <c r="B294" s="43">
        <v>23</v>
      </c>
      <c r="C294" s="44">
        <v>7.8810000000000002</v>
      </c>
      <c r="D294" s="44">
        <v>5.6639999999999997</v>
      </c>
      <c r="E294" s="44">
        <v>4.7649999999999997</v>
      </c>
      <c r="F294" s="44">
        <v>4.2640000000000002</v>
      </c>
      <c r="G294" s="44">
        <v>3.9390000000000001</v>
      </c>
      <c r="H294" s="44">
        <v>3.71</v>
      </c>
      <c r="I294" s="44">
        <v>3.5390000000000001</v>
      </c>
      <c r="J294" s="44">
        <v>3.4060000000000001</v>
      </c>
      <c r="K294" s="44">
        <v>3.2989999999999999</v>
      </c>
      <c r="L294" s="44">
        <v>3.2109999999999999</v>
      </c>
      <c r="M294" s="46"/>
      <c r="N294" s="46"/>
      <c r="O294" s="46"/>
      <c r="P294" s="46"/>
      <c r="Q294" s="46"/>
      <c r="R294" s="46"/>
      <c r="S294" s="46"/>
    </row>
    <row r="295" spans="2:19" s="40" customFormat="1" x14ac:dyDescent="0.35">
      <c r="B295" s="43">
        <v>24</v>
      </c>
      <c r="C295" s="44">
        <v>7.8230000000000004</v>
      </c>
      <c r="D295" s="44">
        <v>5.6139999999999999</v>
      </c>
      <c r="E295" s="44">
        <v>4.718</v>
      </c>
      <c r="F295" s="44">
        <v>4.218</v>
      </c>
      <c r="G295" s="44">
        <v>3.895</v>
      </c>
      <c r="H295" s="44">
        <v>3.6669999999999998</v>
      </c>
      <c r="I295" s="44">
        <v>3.496</v>
      </c>
      <c r="J295" s="44">
        <v>3.363</v>
      </c>
      <c r="K295" s="44">
        <v>3.2559999999999998</v>
      </c>
      <c r="L295" s="44">
        <v>3.1680000000000001</v>
      </c>
      <c r="M295" s="46"/>
      <c r="N295" s="46"/>
      <c r="O295" s="46"/>
      <c r="P295" s="46"/>
      <c r="Q295" s="46"/>
      <c r="R295" s="46"/>
      <c r="S295" s="46"/>
    </row>
    <row r="296" spans="2:19" s="40" customFormat="1" x14ac:dyDescent="0.35">
      <c r="B296" s="43">
        <v>25</v>
      </c>
      <c r="C296" s="44">
        <v>7.77</v>
      </c>
      <c r="D296" s="44">
        <v>5.5679999999999996</v>
      </c>
      <c r="E296" s="44">
        <v>4.6749999999999998</v>
      </c>
      <c r="F296" s="44">
        <v>4.1769999999999996</v>
      </c>
      <c r="G296" s="44">
        <v>3.855</v>
      </c>
      <c r="H296" s="44">
        <v>3.6269999999999998</v>
      </c>
      <c r="I296" s="44">
        <v>3.4569999999999999</v>
      </c>
      <c r="J296" s="44">
        <v>3.3239999999999998</v>
      </c>
      <c r="K296" s="44">
        <v>3.2170000000000001</v>
      </c>
      <c r="L296" s="44">
        <v>3.129</v>
      </c>
      <c r="M296" s="46"/>
      <c r="N296" s="46"/>
      <c r="O296" s="46"/>
      <c r="P296" s="46"/>
      <c r="Q296" s="46"/>
      <c r="R296" s="46"/>
      <c r="S296" s="46"/>
    </row>
    <row r="297" spans="2:19" s="40" customFormat="1" x14ac:dyDescent="0.35">
      <c r="B297" s="43">
        <v>26</v>
      </c>
      <c r="C297" s="44">
        <v>7.7210000000000001</v>
      </c>
      <c r="D297" s="44">
        <v>5.5259999999999998</v>
      </c>
      <c r="E297" s="44">
        <v>4.6369999999999996</v>
      </c>
      <c r="F297" s="44">
        <v>4.1399999999999997</v>
      </c>
      <c r="G297" s="44">
        <v>3.8180000000000001</v>
      </c>
      <c r="H297" s="44">
        <v>3.5910000000000002</v>
      </c>
      <c r="I297" s="44">
        <v>3.4209999999999998</v>
      </c>
      <c r="J297" s="44">
        <v>3.2879999999999998</v>
      </c>
      <c r="K297" s="44">
        <v>3.1819999999999999</v>
      </c>
      <c r="L297" s="44">
        <v>3.0939999999999999</v>
      </c>
      <c r="M297" s="46"/>
      <c r="N297" s="46"/>
      <c r="O297" s="46"/>
      <c r="P297" s="46"/>
      <c r="Q297" s="46"/>
      <c r="R297" s="46"/>
      <c r="S297" s="46"/>
    </row>
    <row r="298" spans="2:19" s="40" customFormat="1" x14ac:dyDescent="0.35">
      <c r="B298" s="43">
        <v>27</v>
      </c>
      <c r="C298" s="44">
        <v>7.6769999999999996</v>
      </c>
      <c r="D298" s="44">
        <v>5.4880000000000004</v>
      </c>
      <c r="E298" s="44">
        <v>4.601</v>
      </c>
      <c r="F298" s="44">
        <v>4.1059999999999999</v>
      </c>
      <c r="G298" s="44">
        <v>3.7850000000000001</v>
      </c>
      <c r="H298" s="44">
        <v>3.5579999999999998</v>
      </c>
      <c r="I298" s="44">
        <v>3.3879999999999999</v>
      </c>
      <c r="J298" s="44">
        <v>3.2559999999999998</v>
      </c>
      <c r="K298" s="44">
        <v>3.149</v>
      </c>
      <c r="L298" s="44">
        <v>3.0619999999999998</v>
      </c>
      <c r="M298" s="46"/>
      <c r="N298" s="46"/>
      <c r="O298" s="46"/>
      <c r="P298" s="46"/>
      <c r="Q298" s="46"/>
      <c r="R298" s="46"/>
      <c r="S298" s="46"/>
    </row>
    <row r="299" spans="2:19" s="40" customFormat="1" x14ac:dyDescent="0.35">
      <c r="B299" s="43">
        <v>28</v>
      </c>
      <c r="C299" s="44">
        <v>7.6360000000000001</v>
      </c>
      <c r="D299" s="44">
        <v>5.4530000000000003</v>
      </c>
      <c r="E299" s="44">
        <v>4.5679999999999996</v>
      </c>
      <c r="F299" s="44">
        <v>4.0739999999999998</v>
      </c>
      <c r="G299" s="44">
        <v>3.754</v>
      </c>
      <c r="H299" s="44">
        <v>3.528</v>
      </c>
      <c r="I299" s="44">
        <v>3.3580000000000001</v>
      </c>
      <c r="J299" s="44">
        <v>3.226</v>
      </c>
      <c r="K299" s="44">
        <v>3.12</v>
      </c>
      <c r="L299" s="44">
        <v>3.032</v>
      </c>
      <c r="M299" s="46"/>
      <c r="N299" s="46"/>
      <c r="O299" s="46"/>
      <c r="P299" s="46"/>
      <c r="Q299" s="46"/>
      <c r="R299" s="46"/>
      <c r="S299" s="46"/>
    </row>
    <row r="300" spans="2:19" s="40" customFormat="1" x14ac:dyDescent="0.35">
      <c r="B300" s="43">
        <v>29</v>
      </c>
      <c r="C300" s="44">
        <v>7.5979999999999999</v>
      </c>
      <c r="D300" s="44">
        <v>5.42</v>
      </c>
      <c r="E300" s="44">
        <v>4.5380000000000003</v>
      </c>
      <c r="F300" s="44">
        <v>4.0449999999999999</v>
      </c>
      <c r="G300" s="44">
        <v>3.7250000000000001</v>
      </c>
      <c r="H300" s="44">
        <v>3.4990000000000001</v>
      </c>
      <c r="I300" s="44">
        <v>3.33</v>
      </c>
      <c r="J300" s="44">
        <v>3.198</v>
      </c>
      <c r="K300" s="44">
        <v>3.0920000000000001</v>
      </c>
      <c r="L300" s="44">
        <v>3.0049999999999999</v>
      </c>
      <c r="M300" s="46"/>
      <c r="N300" s="46"/>
      <c r="O300" s="46"/>
      <c r="P300" s="46"/>
      <c r="Q300" s="46"/>
      <c r="R300" s="46"/>
      <c r="S300" s="46"/>
    </row>
    <row r="301" spans="2:19" s="40" customFormat="1" x14ac:dyDescent="0.35">
      <c r="B301" s="43">
        <v>30</v>
      </c>
      <c r="C301" s="44">
        <v>7.5620000000000003</v>
      </c>
      <c r="D301" s="44">
        <v>5.39</v>
      </c>
      <c r="E301" s="44">
        <v>4.51</v>
      </c>
      <c r="F301" s="44">
        <v>4.0179999999999998</v>
      </c>
      <c r="G301" s="44">
        <v>3.6989999999999998</v>
      </c>
      <c r="H301" s="44">
        <v>3.4729999999999999</v>
      </c>
      <c r="I301" s="44">
        <v>3.3039999999999998</v>
      </c>
      <c r="J301" s="44">
        <v>3.173</v>
      </c>
      <c r="K301" s="44">
        <v>3.0670000000000002</v>
      </c>
      <c r="L301" s="44">
        <v>2.9790000000000001</v>
      </c>
      <c r="M301" s="46"/>
      <c r="N301" s="46"/>
      <c r="O301" s="46"/>
      <c r="P301" s="46"/>
      <c r="Q301" s="46"/>
      <c r="R301" s="46"/>
      <c r="S301" s="46"/>
    </row>
    <row r="302" spans="2:19" s="40" customFormat="1" x14ac:dyDescent="0.35">
      <c r="B302" s="43">
        <v>40</v>
      </c>
      <c r="C302" s="44">
        <v>7.3140000000000001</v>
      </c>
      <c r="D302" s="44">
        <v>5.1790000000000003</v>
      </c>
      <c r="E302" s="44">
        <v>4.3129999999999997</v>
      </c>
      <c r="F302" s="44">
        <v>3.8279999999999998</v>
      </c>
      <c r="G302" s="44">
        <v>3.5139999999999998</v>
      </c>
      <c r="H302" s="44">
        <v>3.2909999999999999</v>
      </c>
      <c r="I302" s="44">
        <v>3.1240000000000001</v>
      </c>
      <c r="J302" s="44">
        <v>2.9929999999999999</v>
      </c>
      <c r="K302" s="44">
        <v>2.8879999999999999</v>
      </c>
      <c r="L302" s="44">
        <v>2.8010000000000002</v>
      </c>
      <c r="M302" s="46"/>
      <c r="N302" s="46"/>
      <c r="O302" s="46"/>
      <c r="P302" s="46"/>
      <c r="Q302" s="46"/>
      <c r="R302" s="46"/>
      <c r="S302" s="46"/>
    </row>
    <row r="303" spans="2:19" s="40" customFormat="1" x14ac:dyDescent="0.35">
      <c r="B303" s="43">
        <v>60</v>
      </c>
      <c r="C303" s="44">
        <v>7.077</v>
      </c>
      <c r="D303" s="44">
        <v>4.9770000000000003</v>
      </c>
      <c r="E303" s="44">
        <v>4.1260000000000003</v>
      </c>
      <c r="F303" s="44">
        <v>3.649</v>
      </c>
      <c r="G303" s="44">
        <v>3.339</v>
      </c>
      <c r="H303" s="44">
        <v>3.1190000000000002</v>
      </c>
      <c r="I303" s="44">
        <v>2.9529999999999998</v>
      </c>
      <c r="J303" s="44">
        <v>2.823</v>
      </c>
      <c r="K303" s="44">
        <v>2.718</v>
      </c>
      <c r="L303" s="44">
        <v>2.6320000000000001</v>
      </c>
      <c r="M303" s="46"/>
      <c r="N303" s="46"/>
      <c r="O303" s="46"/>
      <c r="P303" s="46"/>
      <c r="Q303" s="46"/>
      <c r="R303" s="46"/>
      <c r="S303" s="46"/>
    </row>
    <row r="304" spans="2:19" s="40" customFormat="1" x14ac:dyDescent="0.35">
      <c r="B304" s="43">
        <v>120</v>
      </c>
      <c r="C304" s="44">
        <v>6.851</v>
      </c>
      <c r="D304" s="44">
        <v>4.7869999999999999</v>
      </c>
      <c r="E304" s="44">
        <v>3.9489999999999998</v>
      </c>
      <c r="F304" s="44">
        <v>3.48</v>
      </c>
      <c r="G304" s="44">
        <v>3.1739999999999999</v>
      </c>
      <c r="H304" s="44">
        <v>2.956</v>
      </c>
      <c r="I304" s="44">
        <v>2.7919999999999998</v>
      </c>
      <c r="J304" s="44">
        <v>2.6629999999999998</v>
      </c>
      <c r="K304" s="44">
        <v>2.5590000000000002</v>
      </c>
      <c r="L304" s="44">
        <v>2.472</v>
      </c>
      <c r="M304" s="46"/>
      <c r="N304" s="46"/>
      <c r="O304" s="46"/>
      <c r="P304" s="46"/>
      <c r="Q304" s="46"/>
      <c r="R304" s="46"/>
      <c r="S304" s="46"/>
    </row>
    <row r="305" spans="2:19" s="40" customFormat="1" x14ac:dyDescent="0.35">
      <c r="B305" s="43" t="s">
        <v>100</v>
      </c>
      <c r="C305" s="44">
        <v>6.6349999999999998</v>
      </c>
      <c r="D305" s="44">
        <v>4.6050000000000004</v>
      </c>
      <c r="E305" s="44">
        <v>3.782</v>
      </c>
      <c r="F305" s="44">
        <v>3.319</v>
      </c>
      <c r="G305" s="44">
        <v>3.0169999999999999</v>
      </c>
      <c r="H305" s="44">
        <v>2.802</v>
      </c>
      <c r="I305" s="44">
        <v>2.6389999999999998</v>
      </c>
      <c r="J305" s="44">
        <v>2.5110000000000001</v>
      </c>
      <c r="K305" s="44">
        <v>2.407</v>
      </c>
      <c r="L305" s="44">
        <v>2.3210000000000002</v>
      </c>
      <c r="M305" s="46"/>
      <c r="N305" s="46"/>
      <c r="O305" s="46"/>
      <c r="P305" s="46"/>
      <c r="Q305" s="46"/>
      <c r="R305" s="46"/>
      <c r="S305" s="46"/>
    </row>
    <row r="306" spans="2:19" s="40" customFormat="1" x14ac:dyDescent="0.35">
      <c r="B306" s="41"/>
      <c r="C306" s="42"/>
      <c r="D306" s="42"/>
      <c r="E306" s="42"/>
      <c r="F306" s="42"/>
      <c r="G306" s="42"/>
      <c r="H306" s="42"/>
      <c r="I306" s="42"/>
      <c r="J306" s="42"/>
      <c r="K306" s="42"/>
      <c r="L306" s="42"/>
      <c r="M306" s="46"/>
      <c r="N306" s="46"/>
      <c r="O306" s="46"/>
      <c r="P306" s="46"/>
      <c r="Q306" s="46"/>
      <c r="R306" s="46"/>
      <c r="S306" s="46"/>
    </row>
    <row r="307" spans="2:19" s="40" customFormat="1" x14ac:dyDescent="0.35">
      <c r="B307" s="43" t="s">
        <v>99</v>
      </c>
      <c r="C307" s="43">
        <v>12</v>
      </c>
      <c r="D307" s="43">
        <v>15</v>
      </c>
      <c r="E307" s="43">
        <v>20</v>
      </c>
      <c r="F307" s="43">
        <v>24</v>
      </c>
      <c r="G307" s="43">
        <v>30</v>
      </c>
      <c r="H307" s="43">
        <v>40</v>
      </c>
      <c r="I307" s="43">
        <v>60</v>
      </c>
      <c r="J307" s="43">
        <v>120</v>
      </c>
      <c r="K307" s="43" t="s">
        <v>100</v>
      </c>
      <c r="L307" s="42"/>
      <c r="M307" s="46"/>
      <c r="N307" s="46"/>
      <c r="O307" s="46"/>
      <c r="P307" s="46"/>
      <c r="Q307" s="46"/>
      <c r="R307" s="46"/>
      <c r="S307" s="46"/>
    </row>
    <row r="308" spans="2:19" s="40" customFormat="1" x14ac:dyDescent="0.35">
      <c r="B308" s="43">
        <v>1</v>
      </c>
      <c r="C308" s="44">
        <v>6106.3209999999999</v>
      </c>
      <c r="D308" s="44">
        <v>6157.2849999999999</v>
      </c>
      <c r="E308" s="44">
        <v>6208.73</v>
      </c>
      <c r="F308" s="44">
        <v>6234.6310000000003</v>
      </c>
      <c r="G308" s="44">
        <v>6260.6490000000003</v>
      </c>
      <c r="H308" s="44">
        <v>6286.7820000000002</v>
      </c>
      <c r="I308" s="44">
        <v>6313.03</v>
      </c>
      <c r="J308" s="44">
        <v>6339.3909999999996</v>
      </c>
      <c r="K308" s="44">
        <v>6365.8639999999996</v>
      </c>
      <c r="L308" s="42"/>
      <c r="M308" s="46"/>
      <c r="N308" s="46"/>
      <c r="O308" s="46"/>
      <c r="P308" s="46"/>
      <c r="Q308" s="46"/>
      <c r="R308" s="46"/>
      <c r="S308" s="46"/>
    </row>
    <row r="309" spans="2:19" s="40" customFormat="1" x14ac:dyDescent="0.35">
      <c r="B309" s="43">
        <v>2</v>
      </c>
      <c r="C309" s="44">
        <v>99.415999999999997</v>
      </c>
      <c r="D309" s="44">
        <v>99.433000000000007</v>
      </c>
      <c r="E309" s="44">
        <v>99.448999999999998</v>
      </c>
      <c r="F309" s="44">
        <v>99.457999999999998</v>
      </c>
      <c r="G309" s="44">
        <v>99.465999999999994</v>
      </c>
      <c r="H309" s="44">
        <v>99.474000000000004</v>
      </c>
      <c r="I309" s="44">
        <v>99.481999999999999</v>
      </c>
      <c r="J309" s="44">
        <v>99.491</v>
      </c>
      <c r="K309" s="44">
        <v>99.498999999999995</v>
      </c>
      <c r="L309" s="42"/>
      <c r="M309" s="46"/>
      <c r="N309" s="46"/>
      <c r="O309" s="46"/>
      <c r="P309" s="46"/>
      <c r="Q309" s="46"/>
      <c r="R309" s="46"/>
      <c r="S309" s="46"/>
    </row>
    <row r="310" spans="2:19" s="40" customFormat="1" x14ac:dyDescent="0.35">
      <c r="B310" s="43">
        <v>3</v>
      </c>
      <c r="C310" s="44">
        <v>27.052</v>
      </c>
      <c r="D310" s="44">
        <v>26.872</v>
      </c>
      <c r="E310" s="44">
        <v>26.69</v>
      </c>
      <c r="F310" s="44">
        <v>26.597999999999999</v>
      </c>
      <c r="G310" s="44">
        <v>26.504999999999999</v>
      </c>
      <c r="H310" s="44">
        <v>26.411000000000001</v>
      </c>
      <c r="I310" s="44">
        <v>26.315999999999999</v>
      </c>
      <c r="J310" s="44">
        <v>26.221</v>
      </c>
      <c r="K310" s="44">
        <v>26.125</v>
      </c>
      <c r="L310" s="42"/>
      <c r="M310" s="46"/>
      <c r="N310" s="46"/>
      <c r="O310" s="46"/>
      <c r="P310" s="46"/>
      <c r="Q310" s="46"/>
      <c r="R310" s="46"/>
      <c r="S310" s="46"/>
    </row>
    <row r="311" spans="2:19" s="40" customFormat="1" x14ac:dyDescent="0.35">
      <c r="B311" s="43">
        <v>4</v>
      </c>
      <c r="C311" s="44">
        <v>14.374000000000001</v>
      </c>
      <c r="D311" s="44">
        <v>14.198</v>
      </c>
      <c r="E311" s="44">
        <v>14.02</v>
      </c>
      <c r="F311" s="44">
        <v>13.929</v>
      </c>
      <c r="G311" s="44">
        <v>13.837999999999999</v>
      </c>
      <c r="H311" s="44">
        <v>13.744999999999999</v>
      </c>
      <c r="I311" s="44">
        <v>13.651999999999999</v>
      </c>
      <c r="J311" s="44">
        <v>13.558</v>
      </c>
      <c r="K311" s="44">
        <v>13.462999999999999</v>
      </c>
      <c r="L311" s="42"/>
      <c r="M311" s="46"/>
      <c r="N311" s="46"/>
      <c r="O311" s="46"/>
      <c r="P311" s="46"/>
      <c r="Q311" s="46"/>
      <c r="R311" s="46"/>
      <c r="S311" s="46"/>
    </row>
    <row r="312" spans="2:19" s="40" customFormat="1" x14ac:dyDescent="0.35">
      <c r="B312" s="43">
        <v>5</v>
      </c>
      <c r="C312" s="44">
        <v>9.8879999999999999</v>
      </c>
      <c r="D312" s="44">
        <v>9.7219999999999995</v>
      </c>
      <c r="E312" s="44">
        <v>9.5530000000000008</v>
      </c>
      <c r="F312" s="44">
        <v>9.4659999999999993</v>
      </c>
      <c r="G312" s="44">
        <v>9.3789999999999996</v>
      </c>
      <c r="H312" s="44">
        <v>9.2910000000000004</v>
      </c>
      <c r="I312" s="44">
        <v>9.202</v>
      </c>
      <c r="J312" s="44">
        <v>9.1120000000000001</v>
      </c>
      <c r="K312" s="44">
        <v>9.02</v>
      </c>
      <c r="L312" s="42"/>
      <c r="M312" s="46"/>
      <c r="N312" s="46"/>
      <c r="O312" s="46"/>
      <c r="P312" s="46"/>
      <c r="Q312" s="46"/>
      <c r="R312" s="46"/>
      <c r="S312" s="46"/>
    </row>
    <row r="313" spans="2:19" s="40" customFormat="1" x14ac:dyDescent="0.35">
      <c r="B313" s="43">
        <v>6</v>
      </c>
      <c r="C313" s="44">
        <v>7.718</v>
      </c>
      <c r="D313" s="44">
        <v>7.5590000000000002</v>
      </c>
      <c r="E313" s="44">
        <v>7.3959999999999999</v>
      </c>
      <c r="F313" s="44">
        <v>7.3129999999999997</v>
      </c>
      <c r="G313" s="44">
        <v>7.2290000000000001</v>
      </c>
      <c r="H313" s="44">
        <v>7.1429999999999998</v>
      </c>
      <c r="I313" s="44">
        <v>7.0570000000000004</v>
      </c>
      <c r="J313" s="44">
        <v>6.9690000000000003</v>
      </c>
      <c r="K313" s="44">
        <v>6.88</v>
      </c>
      <c r="L313" s="42"/>
      <c r="M313" s="46"/>
      <c r="N313" s="46"/>
      <c r="O313" s="46"/>
      <c r="P313" s="46"/>
      <c r="Q313" s="46"/>
      <c r="R313" s="46"/>
      <c r="S313" s="46"/>
    </row>
    <row r="314" spans="2:19" s="40" customFormat="1" x14ac:dyDescent="0.35">
      <c r="B314" s="43">
        <v>7</v>
      </c>
      <c r="C314" s="44">
        <v>6.4690000000000003</v>
      </c>
      <c r="D314" s="44">
        <v>6.3140000000000001</v>
      </c>
      <c r="E314" s="44">
        <v>6.1550000000000002</v>
      </c>
      <c r="F314" s="44">
        <v>6.0739999999999998</v>
      </c>
      <c r="G314" s="44">
        <v>5.992</v>
      </c>
      <c r="H314" s="44">
        <v>5.9080000000000004</v>
      </c>
      <c r="I314" s="44">
        <v>5.8239999999999998</v>
      </c>
      <c r="J314" s="44">
        <v>5.7370000000000001</v>
      </c>
      <c r="K314" s="44">
        <v>5.65</v>
      </c>
      <c r="L314" s="42"/>
      <c r="M314" s="46"/>
      <c r="N314" s="46"/>
      <c r="O314" s="46"/>
      <c r="P314" s="46"/>
      <c r="Q314" s="46"/>
      <c r="R314" s="46"/>
      <c r="S314" s="46"/>
    </row>
    <row r="315" spans="2:19" s="40" customFormat="1" x14ac:dyDescent="0.35">
      <c r="B315" s="43">
        <v>8</v>
      </c>
      <c r="C315" s="44">
        <v>5.6669999999999998</v>
      </c>
      <c r="D315" s="44">
        <v>5.5149999999999997</v>
      </c>
      <c r="E315" s="44">
        <v>5.359</v>
      </c>
      <c r="F315" s="44">
        <v>5.2789999999999999</v>
      </c>
      <c r="G315" s="44">
        <v>5.1980000000000004</v>
      </c>
      <c r="H315" s="44">
        <v>5.1159999999999997</v>
      </c>
      <c r="I315" s="44">
        <v>5.032</v>
      </c>
      <c r="J315" s="44">
        <v>4.9459999999999997</v>
      </c>
      <c r="K315" s="44">
        <v>4.859</v>
      </c>
      <c r="L315" s="42"/>
      <c r="M315" s="46"/>
      <c r="N315" s="46"/>
      <c r="O315" s="46"/>
      <c r="P315" s="46"/>
      <c r="Q315" s="46"/>
      <c r="R315" s="46"/>
      <c r="S315" s="46"/>
    </row>
    <row r="316" spans="2:19" s="40" customFormat="1" x14ac:dyDescent="0.35">
      <c r="B316" s="43">
        <v>9</v>
      </c>
      <c r="C316" s="44">
        <v>5.1109999999999998</v>
      </c>
      <c r="D316" s="44">
        <v>4.9619999999999997</v>
      </c>
      <c r="E316" s="44">
        <v>4.8079999999999998</v>
      </c>
      <c r="F316" s="44">
        <v>4.7290000000000001</v>
      </c>
      <c r="G316" s="44">
        <v>4.649</v>
      </c>
      <c r="H316" s="44">
        <v>4.5670000000000002</v>
      </c>
      <c r="I316" s="44">
        <v>4.4829999999999997</v>
      </c>
      <c r="J316" s="44">
        <v>4.3979999999999997</v>
      </c>
      <c r="K316" s="44">
        <v>4.3109999999999999</v>
      </c>
      <c r="L316" s="42"/>
      <c r="M316" s="46"/>
      <c r="N316" s="46"/>
      <c r="O316" s="46"/>
      <c r="P316" s="46"/>
      <c r="Q316" s="46"/>
      <c r="R316" s="46"/>
      <c r="S316" s="46"/>
    </row>
    <row r="317" spans="2:19" s="40" customFormat="1" x14ac:dyDescent="0.35">
      <c r="B317" s="43">
        <v>10</v>
      </c>
      <c r="C317" s="44">
        <v>4.7060000000000004</v>
      </c>
      <c r="D317" s="44">
        <v>4.5579999999999998</v>
      </c>
      <c r="E317" s="44">
        <v>4.4050000000000002</v>
      </c>
      <c r="F317" s="44">
        <v>4.327</v>
      </c>
      <c r="G317" s="44">
        <v>4.2469999999999999</v>
      </c>
      <c r="H317" s="44">
        <v>4.165</v>
      </c>
      <c r="I317" s="44">
        <v>4.0819999999999999</v>
      </c>
      <c r="J317" s="44">
        <v>3.996</v>
      </c>
      <c r="K317" s="44">
        <v>3.9089999999999998</v>
      </c>
      <c r="L317" s="42"/>
      <c r="M317" s="46"/>
      <c r="N317" s="46"/>
      <c r="O317" s="46"/>
      <c r="P317" s="46"/>
      <c r="Q317" s="46"/>
      <c r="R317" s="46"/>
      <c r="S317" s="46"/>
    </row>
    <row r="318" spans="2:19" s="40" customFormat="1" x14ac:dyDescent="0.35">
      <c r="B318" s="43">
        <v>11</v>
      </c>
      <c r="C318" s="44">
        <v>4.3970000000000002</v>
      </c>
      <c r="D318" s="44">
        <v>4.2510000000000003</v>
      </c>
      <c r="E318" s="44">
        <v>4.0990000000000002</v>
      </c>
      <c r="F318" s="44">
        <v>4.0209999999999999</v>
      </c>
      <c r="G318" s="44">
        <v>3.9409999999999998</v>
      </c>
      <c r="H318" s="44">
        <v>3.86</v>
      </c>
      <c r="I318" s="44">
        <v>3.7759999999999998</v>
      </c>
      <c r="J318" s="44">
        <v>3.69</v>
      </c>
      <c r="K318" s="44">
        <v>3.6019999999999999</v>
      </c>
      <c r="L318" s="42"/>
      <c r="M318" s="46"/>
      <c r="N318" s="46"/>
      <c r="O318" s="46"/>
      <c r="P318" s="46"/>
      <c r="Q318" s="46"/>
      <c r="R318" s="46"/>
      <c r="S318" s="46"/>
    </row>
    <row r="319" spans="2:19" s="40" customFormat="1" x14ac:dyDescent="0.35">
      <c r="B319" s="43">
        <v>12</v>
      </c>
      <c r="C319" s="44">
        <v>4.1550000000000002</v>
      </c>
      <c r="D319" s="44">
        <v>4.01</v>
      </c>
      <c r="E319" s="44">
        <v>3.8580000000000001</v>
      </c>
      <c r="F319" s="44">
        <v>3.78</v>
      </c>
      <c r="G319" s="44">
        <v>3.7010000000000001</v>
      </c>
      <c r="H319" s="44">
        <v>3.6190000000000002</v>
      </c>
      <c r="I319" s="44">
        <v>3.5350000000000001</v>
      </c>
      <c r="J319" s="44">
        <v>3.4489999999999998</v>
      </c>
      <c r="K319" s="44">
        <v>3.3610000000000002</v>
      </c>
      <c r="L319" s="42"/>
      <c r="M319" s="46"/>
      <c r="N319" s="46"/>
      <c r="O319" s="46"/>
      <c r="P319" s="46"/>
      <c r="Q319" s="46"/>
      <c r="R319" s="46"/>
      <c r="S319" s="46"/>
    </row>
    <row r="320" spans="2:19" s="40" customFormat="1" x14ac:dyDescent="0.35">
      <c r="B320" s="43">
        <v>13</v>
      </c>
      <c r="C320" s="44">
        <v>3.8149999999999999</v>
      </c>
      <c r="D320" s="44">
        <v>3.665</v>
      </c>
      <c r="E320" s="44">
        <v>3.5870000000000002</v>
      </c>
      <c r="F320" s="44">
        <v>3.5070000000000001</v>
      </c>
      <c r="G320" s="44">
        <v>3.4249999999999998</v>
      </c>
      <c r="H320" s="44">
        <v>3.3410000000000002</v>
      </c>
      <c r="I320" s="44">
        <v>3.2549999999999999</v>
      </c>
      <c r="J320" s="44">
        <v>3.165</v>
      </c>
      <c r="K320" s="42"/>
      <c r="L320" s="42"/>
      <c r="M320" s="46"/>
      <c r="N320" s="46"/>
      <c r="O320" s="46"/>
      <c r="P320" s="46"/>
      <c r="Q320" s="46"/>
      <c r="R320" s="46"/>
      <c r="S320" s="46"/>
    </row>
    <row r="321" spans="2:19" s="40" customFormat="1" x14ac:dyDescent="0.35">
      <c r="B321" s="43">
        <v>14</v>
      </c>
      <c r="C321" s="44">
        <v>3.8</v>
      </c>
      <c r="D321" s="44">
        <v>3.6560000000000001</v>
      </c>
      <c r="E321" s="44">
        <v>3.5049999999999999</v>
      </c>
      <c r="F321" s="44">
        <v>3.427</v>
      </c>
      <c r="G321" s="44">
        <v>3.3479999999999999</v>
      </c>
      <c r="H321" s="44">
        <v>3.266</v>
      </c>
      <c r="I321" s="44">
        <v>3.181</v>
      </c>
      <c r="J321" s="44">
        <v>3.0939999999999999</v>
      </c>
      <c r="K321" s="44">
        <v>3.004</v>
      </c>
      <c r="L321" s="42"/>
      <c r="M321" s="46"/>
      <c r="N321" s="46"/>
      <c r="O321" s="46"/>
      <c r="P321" s="46"/>
      <c r="Q321" s="46"/>
      <c r="R321" s="46"/>
      <c r="S321" s="46"/>
    </row>
    <row r="322" spans="2:19" s="40" customFormat="1" x14ac:dyDescent="0.35">
      <c r="B322" s="43">
        <v>15</v>
      </c>
      <c r="C322" s="44">
        <v>3.6659999999999999</v>
      </c>
      <c r="D322" s="44">
        <v>3.5219999999999998</v>
      </c>
      <c r="E322" s="44">
        <v>3.3719999999999999</v>
      </c>
      <c r="F322" s="44">
        <v>3.294</v>
      </c>
      <c r="G322" s="44">
        <v>3.214</v>
      </c>
      <c r="H322" s="44">
        <v>3.1320000000000001</v>
      </c>
      <c r="I322" s="44">
        <v>3.0470000000000002</v>
      </c>
      <c r="J322" s="44">
        <v>2.9590000000000001</v>
      </c>
      <c r="K322" s="44">
        <v>2.8679999999999999</v>
      </c>
      <c r="L322" s="42"/>
      <c r="M322" s="46"/>
      <c r="N322" s="46"/>
      <c r="O322" s="46"/>
      <c r="P322" s="46"/>
      <c r="Q322" s="46"/>
      <c r="R322" s="46"/>
      <c r="S322" s="46"/>
    </row>
    <row r="323" spans="2:19" s="40" customFormat="1" x14ac:dyDescent="0.35">
      <c r="B323" s="43">
        <v>16</v>
      </c>
      <c r="C323" s="44">
        <v>3.5529999999999999</v>
      </c>
      <c r="D323" s="44">
        <v>3.4089999999999998</v>
      </c>
      <c r="E323" s="44">
        <v>3.2589999999999999</v>
      </c>
      <c r="F323" s="44">
        <v>3.181</v>
      </c>
      <c r="G323" s="44">
        <v>3.101</v>
      </c>
      <c r="H323" s="44">
        <v>3.0179999999999998</v>
      </c>
      <c r="I323" s="44">
        <v>2.9329999999999998</v>
      </c>
      <c r="J323" s="44">
        <v>2.8450000000000002</v>
      </c>
      <c r="K323" s="44">
        <v>2.7530000000000001</v>
      </c>
      <c r="L323" s="42"/>
      <c r="M323" s="46"/>
      <c r="N323" s="46"/>
      <c r="O323" s="46"/>
      <c r="P323" s="46"/>
      <c r="Q323" s="46"/>
      <c r="R323" s="46"/>
      <c r="S323" s="46"/>
    </row>
    <row r="324" spans="2:19" s="40" customFormat="1" x14ac:dyDescent="0.35">
      <c r="B324" s="43">
        <v>17</v>
      </c>
      <c r="C324" s="44">
        <v>3.4550000000000001</v>
      </c>
      <c r="D324" s="44">
        <v>3.3119999999999998</v>
      </c>
      <c r="E324" s="44">
        <v>3.1619999999999999</v>
      </c>
      <c r="F324" s="44">
        <v>3.0840000000000001</v>
      </c>
      <c r="G324" s="44">
        <v>3.0030000000000001</v>
      </c>
      <c r="H324" s="44">
        <v>2.92</v>
      </c>
      <c r="I324" s="44">
        <v>2.835</v>
      </c>
      <c r="J324" s="44">
        <v>2.746</v>
      </c>
      <c r="K324" s="44">
        <v>2.653</v>
      </c>
      <c r="L324" s="42"/>
      <c r="M324" s="46"/>
      <c r="N324" s="46"/>
      <c r="O324" s="46"/>
      <c r="P324" s="46"/>
      <c r="Q324" s="46"/>
      <c r="R324" s="46"/>
      <c r="S324" s="46"/>
    </row>
    <row r="325" spans="2:19" s="40" customFormat="1" x14ac:dyDescent="0.35">
      <c r="B325" s="43">
        <v>18</v>
      </c>
      <c r="C325" s="44">
        <v>3.371</v>
      </c>
      <c r="D325" s="44">
        <v>3.2269999999999999</v>
      </c>
      <c r="E325" s="44">
        <v>3.077</v>
      </c>
      <c r="F325" s="44">
        <v>2.9990000000000001</v>
      </c>
      <c r="G325" s="44">
        <v>2.919</v>
      </c>
      <c r="H325" s="44">
        <v>2.835</v>
      </c>
      <c r="I325" s="44">
        <v>2.7490000000000001</v>
      </c>
      <c r="J325" s="44">
        <v>2.66</v>
      </c>
      <c r="K325" s="44">
        <v>2.5659999999999998</v>
      </c>
      <c r="L325" s="42"/>
      <c r="M325" s="46"/>
      <c r="N325" s="46"/>
      <c r="O325" s="46"/>
      <c r="P325" s="46"/>
      <c r="Q325" s="46"/>
      <c r="R325" s="46"/>
      <c r="S325" s="46"/>
    </row>
    <row r="326" spans="2:19" s="40" customFormat="1" x14ac:dyDescent="0.35">
      <c r="B326" s="43">
        <v>19</v>
      </c>
      <c r="C326" s="44">
        <v>3.2970000000000002</v>
      </c>
      <c r="D326" s="44">
        <v>3.153</v>
      </c>
      <c r="E326" s="44">
        <v>3.0030000000000001</v>
      </c>
      <c r="F326" s="44">
        <v>2.9249999999999998</v>
      </c>
      <c r="G326" s="44">
        <v>2.8439999999999999</v>
      </c>
      <c r="H326" s="44">
        <v>2.7610000000000001</v>
      </c>
      <c r="I326" s="44">
        <v>2.6739999999999999</v>
      </c>
      <c r="J326" s="44">
        <v>2.5840000000000001</v>
      </c>
      <c r="K326" s="44">
        <v>2.4889999999999999</v>
      </c>
      <c r="L326" s="42"/>
      <c r="M326" s="46"/>
      <c r="N326" s="46"/>
      <c r="O326" s="46"/>
      <c r="P326" s="46"/>
      <c r="Q326" s="46"/>
      <c r="R326" s="46"/>
      <c r="S326" s="46"/>
    </row>
    <row r="327" spans="2:19" s="40" customFormat="1" x14ac:dyDescent="0.35">
      <c r="B327" s="43">
        <v>20</v>
      </c>
      <c r="C327" s="44">
        <v>3.2309999999999999</v>
      </c>
      <c r="D327" s="44">
        <v>3.0880000000000001</v>
      </c>
      <c r="E327" s="44">
        <v>2.9380000000000002</v>
      </c>
      <c r="F327" s="44">
        <v>2.859</v>
      </c>
      <c r="G327" s="44">
        <v>2.778</v>
      </c>
      <c r="H327" s="44">
        <v>2.6949999999999998</v>
      </c>
      <c r="I327" s="44">
        <v>2.6080000000000001</v>
      </c>
      <c r="J327" s="44">
        <v>2.5169999999999999</v>
      </c>
      <c r="K327" s="44">
        <v>2.4209999999999998</v>
      </c>
      <c r="L327" s="42"/>
      <c r="M327" s="46"/>
      <c r="N327" s="46"/>
      <c r="O327" s="46"/>
      <c r="P327" s="46"/>
      <c r="Q327" s="46"/>
      <c r="R327" s="46"/>
      <c r="S327" s="46"/>
    </row>
    <row r="328" spans="2:19" s="40" customFormat="1" x14ac:dyDescent="0.35">
      <c r="B328" s="43">
        <v>21</v>
      </c>
      <c r="C328" s="44">
        <v>3.173</v>
      </c>
      <c r="D328" s="44">
        <v>3.03</v>
      </c>
      <c r="E328" s="44">
        <v>2.88</v>
      </c>
      <c r="F328" s="44">
        <v>2.8010000000000002</v>
      </c>
      <c r="G328" s="44">
        <v>2.72</v>
      </c>
      <c r="H328" s="44">
        <v>2.6360000000000001</v>
      </c>
      <c r="I328" s="44">
        <v>2.548</v>
      </c>
      <c r="J328" s="44">
        <v>2.4569999999999999</v>
      </c>
      <c r="K328" s="44">
        <v>2.36</v>
      </c>
      <c r="L328" s="42"/>
      <c r="M328" s="46"/>
      <c r="N328" s="46"/>
      <c r="O328" s="46"/>
      <c r="P328" s="46"/>
      <c r="Q328" s="46"/>
      <c r="R328" s="46"/>
      <c r="S328" s="46"/>
    </row>
    <row r="329" spans="2:19" s="40" customFormat="1" x14ac:dyDescent="0.35">
      <c r="B329" s="43">
        <v>22</v>
      </c>
      <c r="C329" s="44">
        <v>3.121</v>
      </c>
      <c r="D329" s="44">
        <v>2.9780000000000002</v>
      </c>
      <c r="E329" s="44">
        <v>2.827</v>
      </c>
      <c r="F329" s="44">
        <v>2.7490000000000001</v>
      </c>
      <c r="G329" s="44">
        <v>2.6669999999999998</v>
      </c>
      <c r="H329" s="44">
        <v>2.5830000000000002</v>
      </c>
      <c r="I329" s="44">
        <v>2.4950000000000001</v>
      </c>
      <c r="J329" s="44">
        <v>2.403</v>
      </c>
      <c r="K329" s="44">
        <v>2.3050000000000002</v>
      </c>
      <c r="L329" s="42"/>
      <c r="M329" s="46"/>
      <c r="N329" s="46"/>
      <c r="O329" s="46"/>
      <c r="P329" s="46"/>
      <c r="Q329" s="46"/>
      <c r="R329" s="46"/>
      <c r="S329" s="46"/>
    </row>
    <row r="330" spans="2:19" s="40" customFormat="1" x14ac:dyDescent="0.35">
      <c r="B330" s="43">
        <v>23</v>
      </c>
      <c r="C330" s="44">
        <v>3.0739999999999998</v>
      </c>
      <c r="D330" s="44">
        <v>2.931</v>
      </c>
      <c r="E330" s="44">
        <v>2.7810000000000001</v>
      </c>
      <c r="F330" s="44">
        <v>2.702</v>
      </c>
      <c r="G330" s="44">
        <v>2.62</v>
      </c>
      <c r="H330" s="44">
        <v>2.5350000000000001</v>
      </c>
      <c r="I330" s="44">
        <v>2.4470000000000001</v>
      </c>
      <c r="J330" s="44">
        <v>2.3540000000000001</v>
      </c>
      <c r="K330" s="44">
        <v>2.2559999999999998</v>
      </c>
      <c r="L330" s="42"/>
      <c r="M330" s="46"/>
      <c r="N330" s="46"/>
      <c r="O330" s="46"/>
      <c r="P330" s="46"/>
      <c r="Q330" s="46"/>
      <c r="R330" s="46"/>
      <c r="S330" s="46"/>
    </row>
    <row r="331" spans="2:19" s="40" customFormat="1" x14ac:dyDescent="0.35">
      <c r="B331" s="43">
        <v>24</v>
      </c>
      <c r="C331" s="44">
        <v>3.032</v>
      </c>
      <c r="D331" s="44">
        <v>2.8889999999999998</v>
      </c>
      <c r="E331" s="44">
        <v>2.738</v>
      </c>
      <c r="F331" s="44">
        <v>2.6589999999999998</v>
      </c>
      <c r="G331" s="44">
        <v>2.577</v>
      </c>
      <c r="H331" s="44">
        <v>2.492</v>
      </c>
      <c r="I331" s="44">
        <v>2.403</v>
      </c>
      <c r="J331" s="44">
        <v>2.31</v>
      </c>
      <c r="K331" s="44">
        <v>2.2109999999999999</v>
      </c>
      <c r="L331" s="42"/>
      <c r="M331" s="46"/>
      <c r="N331" s="46"/>
      <c r="O331" s="46"/>
      <c r="P331" s="46"/>
      <c r="Q331" s="46"/>
      <c r="R331" s="46"/>
      <c r="S331" s="46"/>
    </row>
    <row r="332" spans="2:19" s="40" customFormat="1" x14ac:dyDescent="0.35">
      <c r="B332" s="43">
        <v>25</v>
      </c>
      <c r="C332" s="44">
        <v>2.9929999999999999</v>
      </c>
      <c r="D332" s="44">
        <v>2.85</v>
      </c>
      <c r="E332" s="44">
        <v>2.6989999999999998</v>
      </c>
      <c r="F332" s="44">
        <v>2.62</v>
      </c>
      <c r="G332" s="44">
        <v>2.5379999999999998</v>
      </c>
      <c r="H332" s="44">
        <v>2.4529999999999998</v>
      </c>
      <c r="I332" s="44">
        <v>2.3639999999999999</v>
      </c>
      <c r="J332" s="44">
        <v>2.27</v>
      </c>
      <c r="K332" s="44">
        <v>2.169</v>
      </c>
      <c r="L332" s="42"/>
      <c r="M332" s="46"/>
      <c r="N332" s="46"/>
      <c r="O332" s="46"/>
      <c r="P332" s="46"/>
      <c r="Q332" s="46"/>
      <c r="R332" s="46"/>
      <c r="S332" s="46"/>
    </row>
    <row r="333" spans="2:19" s="40" customFormat="1" x14ac:dyDescent="0.35">
      <c r="B333" s="43">
        <v>26</v>
      </c>
      <c r="C333" s="44">
        <v>2.9580000000000002</v>
      </c>
      <c r="D333" s="44">
        <v>2.8149999999999999</v>
      </c>
      <c r="E333" s="44">
        <v>2.6640000000000001</v>
      </c>
      <c r="F333" s="44">
        <v>2.585</v>
      </c>
      <c r="G333" s="44">
        <v>2.5030000000000001</v>
      </c>
      <c r="H333" s="44">
        <v>2.4169999999999998</v>
      </c>
      <c r="I333" s="44">
        <v>2.327</v>
      </c>
      <c r="J333" s="44">
        <v>2.2330000000000001</v>
      </c>
      <c r="K333" s="44">
        <v>2.1309999999999998</v>
      </c>
      <c r="L333" s="42"/>
      <c r="M333" s="46"/>
      <c r="N333" s="46"/>
      <c r="O333" s="46"/>
      <c r="P333" s="46"/>
      <c r="Q333" s="46"/>
      <c r="R333" s="46"/>
      <c r="S333" s="46"/>
    </row>
    <row r="334" spans="2:19" s="40" customFormat="1" x14ac:dyDescent="0.35">
      <c r="B334" s="43">
        <v>27</v>
      </c>
      <c r="C334" s="44">
        <v>2.9260000000000002</v>
      </c>
      <c r="D334" s="44">
        <v>2.7829999999999999</v>
      </c>
      <c r="E334" s="44">
        <v>2.6320000000000001</v>
      </c>
      <c r="F334" s="44">
        <v>2.552</v>
      </c>
      <c r="G334" s="44">
        <v>2.4700000000000002</v>
      </c>
      <c r="H334" s="44">
        <v>2.3839999999999999</v>
      </c>
      <c r="I334" s="44">
        <v>2.294</v>
      </c>
      <c r="J334" s="44">
        <v>2.198</v>
      </c>
      <c r="K334" s="44">
        <v>2.097</v>
      </c>
      <c r="L334" s="42"/>
      <c r="M334" s="46"/>
      <c r="N334" s="46"/>
      <c r="O334" s="46"/>
      <c r="P334" s="46"/>
      <c r="Q334" s="46"/>
      <c r="R334" s="46"/>
      <c r="S334" s="46"/>
    </row>
    <row r="335" spans="2:19" s="40" customFormat="1" x14ac:dyDescent="0.35">
      <c r="B335" s="43">
        <v>28</v>
      </c>
      <c r="C335" s="44">
        <v>2.8959999999999999</v>
      </c>
      <c r="D335" s="44">
        <v>2.7530000000000001</v>
      </c>
      <c r="E335" s="44">
        <v>2.6019999999999999</v>
      </c>
      <c r="F335" s="44">
        <v>2.5219999999999998</v>
      </c>
      <c r="G335" s="44">
        <v>2.44</v>
      </c>
      <c r="H335" s="44">
        <v>2.3540000000000001</v>
      </c>
      <c r="I335" s="44">
        <v>2.2629999999999999</v>
      </c>
      <c r="J335" s="44">
        <v>2.1669999999999998</v>
      </c>
      <c r="K335" s="44">
        <v>2.0640000000000001</v>
      </c>
      <c r="L335" s="42"/>
      <c r="M335" s="46"/>
      <c r="N335" s="46"/>
      <c r="O335" s="46"/>
      <c r="P335" s="46"/>
      <c r="Q335" s="46"/>
      <c r="R335" s="46"/>
      <c r="S335" s="46"/>
    </row>
    <row r="336" spans="2:19" s="40" customFormat="1" x14ac:dyDescent="0.35">
      <c r="B336" s="43">
        <v>29</v>
      </c>
      <c r="C336" s="44">
        <v>2.8679999999999999</v>
      </c>
      <c r="D336" s="44">
        <v>2.726</v>
      </c>
      <c r="E336" s="44">
        <v>2.5739999999999998</v>
      </c>
      <c r="F336" s="44">
        <v>2.4950000000000001</v>
      </c>
      <c r="G336" s="44">
        <v>2.4119999999999999</v>
      </c>
      <c r="H336" s="44">
        <v>2.3250000000000002</v>
      </c>
      <c r="I336" s="44">
        <v>2.234</v>
      </c>
      <c r="J336" s="44">
        <v>2.1379999999999999</v>
      </c>
      <c r="K336" s="44">
        <v>2.0339999999999998</v>
      </c>
      <c r="L336" s="42"/>
      <c r="M336" s="46"/>
      <c r="N336" s="46"/>
      <c r="O336" s="46"/>
      <c r="P336" s="46"/>
      <c r="Q336" s="46"/>
      <c r="R336" s="46"/>
      <c r="S336" s="46"/>
    </row>
    <row r="337" spans="2:19" s="40" customFormat="1" x14ac:dyDescent="0.35">
      <c r="B337" s="43">
        <v>30</v>
      </c>
      <c r="C337" s="44">
        <v>2.843</v>
      </c>
      <c r="D337" s="44">
        <v>2.7</v>
      </c>
      <c r="E337" s="44">
        <v>2.5489999999999999</v>
      </c>
      <c r="F337" s="44">
        <v>2.4689999999999999</v>
      </c>
      <c r="G337" s="44">
        <v>2.3860000000000001</v>
      </c>
      <c r="H337" s="44">
        <v>2.2989999999999999</v>
      </c>
      <c r="I337" s="44">
        <v>2.2080000000000002</v>
      </c>
      <c r="J337" s="44">
        <v>2.1110000000000002</v>
      </c>
      <c r="K337" s="44">
        <v>2.0059999999999998</v>
      </c>
      <c r="L337" s="42"/>
      <c r="M337" s="46"/>
      <c r="N337" s="46"/>
      <c r="O337" s="46"/>
      <c r="P337" s="46"/>
      <c r="Q337" s="46"/>
      <c r="R337" s="46"/>
      <c r="S337" s="46"/>
    </row>
    <row r="338" spans="2:19" s="40" customFormat="1" x14ac:dyDescent="0.35">
      <c r="B338" s="43">
        <v>40</v>
      </c>
      <c r="C338" s="44">
        <v>2.665</v>
      </c>
      <c r="D338" s="44">
        <v>2.5219999999999998</v>
      </c>
      <c r="E338" s="44">
        <v>2.3690000000000002</v>
      </c>
      <c r="F338" s="44">
        <v>2.2879999999999998</v>
      </c>
      <c r="G338" s="44">
        <v>2.2029999999999998</v>
      </c>
      <c r="H338" s="44">
        <v>2.1139999999999999</v>
      </c>
      <c r="I338" s="44">
        <v>2.0190000000000001</v>
      </c>
      <c r="J338" s="44">
        <v>1.917</v>
      </c>
      <c r="K338" s="44">
        <v>1.8049999999999999</v>
      </c>
      <c r="L338" s="42"/>
      <c r="M338" s="46"/>
      <c r="N338" s="46"/>
      <c r="O338" s="46"/>
      <c r="P338" s="46"/>
      <c r="Q338" s="46"/>
      <c r="R338" s="46"/>
      <c r="S338" s="46"/>
    </row>
    <row r="339" spans="2:19" s="40" customFormat="1" x14ac:dyDescent="0.35">
      <c r="B339" s="43">
        <v>60</v>
      </c>
      <c r="C339" s="44">
        <v>2.496</v>
      </c>
      <c r="D339" s="44">
        <v>2.3519999999999999</v>
      </c>
      <c r="E339" s="44">
        <v>2.198</v>
      </c>
      <c r="F339" s="44">
        <v>2.1150000000000002</v>
      </c>
      <c r="G339" s="44">
        <v>2.028</v>
      </c>
      <c r="H339" s="44">
        <v>1.9359999999999999</v>
      </c>
      <c r="I339" s="44">
        <v>1.8360000000000001</v>
      </c>
      <c r="J339" s="44">
        <v>1.726</v>
      </c>
      <c r="K339" s="44">
        <v>1.601</v>
      </c>
      <c r="L339" s="42"/>
      <c r="M339" s="46"/>
      <c r="N339" s="46"/>
      <c r="O339" s="46"/>
      <c r="P339" s="46"/>
      <c r="Q339" s="46"/>
      <c r="R339" s="46"/>
      <c r="S339" s="46"/>
    </row>
    <row r="340" spans="2:19" s="40" customFormat="1" x14ac:dyDescent="0.35">
      <c r="B340" s="43">
        <v>120</v>
      </c>
      <c r="C340" s="44">
        <v>2.3359999999999999</v>
      </c>
      <c r="D340" s="44">
        <v>2.1920000000000002</v>
      </c>
      <c r="E340" s="44">
        <v>2.0350000000000001</v>
      </c>
      <c r="F340" s="44">
        <v>1.95</v>
      </c>
      <c r="G340" s="44">
        <v>1.86</v>
      </c>
      <c r="H340" s="44">
        <v>1.7629999999999999</v>
      </c>
      <c r="I340" s="44">
        <v>1.6559999999999999</v>
      </c>
      <c r="J340" s="44">
        <v>1.5329999999999999</v>
      </c>
      <c r="K340" s="44">
        <v>1.381</v>
      </c>
      <c r="L340" s="42"/>
      <c r="M340" s="46"/>
      <c r="N340" s="46"/>
      <c r="O340" s="46"/>
      <c r="P340" s="46"/>
      <c r="Q340" s="46"/>
      <c r="R340" s="46"/>
      <c r="S340" s="46"/>
    </row>
    <row r="341" spans="2:19" s="40" customFormat="1" x14ac:dyDescent="0.35">
      <c r="B341" s="43" t="s">
        <v>100</v>
      </c>
      <c r="C341" s="44">
        <v>2.1850000000000001</v>
      </c>
      <c r="D341" s="44">
        <v>2.0390000000000001</v>
      </c>
      <c r="E341" s="44">
        <v>1.8779999999999999</v>
      </c>
      <c r="F341" s="44">
        <v>1.7909999999999999</v>
      </c>
      <c r="G341" s="44">
        <v>1.696</v>
      </c>
      <c r="H341" s="44">
        <v>1.5920000000000001</v>
      </c>
      <c r="I341" s="44">
        <v>1.4730000000000001</v>
      </c>
      <c r="J341" s="44">
        <v>1.325</v>
      </c>
      <c r="K341" s="44">
        <v>1</v>
      </c>
      <c r="L341" s="42"/>
      <c r="M341" s="46"/>
      <c r="N341" s="46"/>
      <c r="O341" s="46"/>
      <c r="P341" s="46"/>
      <c r="Q341" s="46"/>
      <c r="R341" s="46"/>
      <c r="S341" s="46"/>
    </row>
    <row r="342" spans="2:19" s="40" customFormat="1" x14ac:dyDescent="0.35">
      <c r="B342" s="42"/>
      <c r="C342" s="42"/>
      <c r="D342" s="42"/>
      <c r="E342" s="42"/>
      <c r="F342" s="42"/>
      <c r="G342" s="42"/>
      <c r="H342" s="42"/>
      <c r="I342" s="42"/>
      <c r="J342" s="42"/>
      <c r="K342" s="42"/>
      <c r="L342" s="42"/>
      <c r="M342" s="46"/>
      <c r="N342" s="46"/>
      <c r="O342" s="46"/>
      <c r="P342" s="46"/>
      <c r="Q342" s="46"/>
      <c r="R342" s="46"/>
      <c r="S342" s="46"/>
    </row>
    <row r="343" spans="2:19" s="40" customFormat="1" x14ac:dyDescent="0.35">
      <c r="B343" s="42"/>
      <c r="C343" s="42"/>
      <c r="D343" s="42"/>
      <c r="E343" s="42"/>
      <c r="F343" s="42"/>
      <c r="G343" s="42"/>
      <c r="H343" s="42"/>
      <c r="I343" s="42"/>
      <c r="J343" s="42"/>
      <c r="K343" s="42"/>
      <c r="L343" s="42"/>
      <c r="M343" s="46"/>
      <c r="N343" s="46"/>
      <c r="O343" s="46"/>
      <c r="P343" s="46"/>
      <c r="Q343" s="46"/>
      <c r="R343" s="46"/>
      <c r="S343" s="46"/>
    </row>
    <row r="344" spans="2:19" s="40" customFormat="1" x14ac:dyDescent="0.35">
      <c r="B344" s="46"/>
      <c r="C344" s="46"/>
      <c r="D344" s="46"/>
      <c r="E344" s="46"/>
      <c r="F344" s="46"/>
      <c r="G344" s="46"/>
      <c r="H344" s="46"/>
      <c r="I344" s="46"/>
      <c r="J344" s="46"/>
      <c r="K344" s="46"/>
      <c r="L344" s="46"/>
      <c r="M344" s="46"/>
      <c r="N344" s="46"/>
      <c r="O344" s="46"/>
      <c r="P344" s="46"/>
      <c r="Q344" s="46"/>
      <c r="R344" s="46"/>
      <c r="S344" s="46"/>
    </row>
    <row r="345" spans="2:19" x14ac:dyDescent="0.35">
      <c r="B345" s="46"/>
      <c r="C345" s="46"/>
      <c r="D345" s="46"/>
      <c r="E345" s="46"/>
      <c r="F345" s="46"/>
      <c r="G345" s="46"/>
      <c r="H345" s="46"/>
      <c r="I345" s="46"/>
      <c r="J345" s="46"/>
      <c r="K345" s="46"/>
      <c r="L345" s="46"/>
      <c r="M345" s="46"/>
      <c r="N345" s="46"/>
      <c r="O345" s="46"/>
      <c r="P345" s="46"/>
      <c r="Q345" s="46"/>
      <c r="R345" s="46"/>
      <c r="S345" s="46"/>
    </row>
    <row r="346" spans="2:19" x14ac:dyDescent="0.35">
      <c r="B346" s="46"/>
      <c r="C346" s="46"/>
      <c r="D346" s="46"/>
      <c r="E346" s="46"/>
      <c r="F346" s="46"/>
      <c r="G346" s="46"/>
      <c r="H346" s="46"/>
      <c r="I346" s="46"/>
      <c r="J346" s="46"/>
      <c r="K346" s="46"/>
      <c r="L346" s="46"/>
      <c r="M346" s="46"/>
      <c r="N346" s="46"/>
      <c r="O346" s="46"/>
      <c r="P346" s="46"/>
      <c r="Q346" s="46"/>
      <c r="R346" s="46"/>
      <c r="S346" s="46"/>
    </row>
    <row r="347" spans="2:19" x14ac:dyDescent="0.35">
      <c r="B347" s="46"/>
      <c r="C347" s="46"/>
      <c r="D347" s="46"/>
      <c r="E347" s="46"/>
      <c r="F347" s="46"/>
      <c r="G347" s="46"/>
      <c r="H347" s="46"/>
      <c r="I347" s="46"/>
      <c r="J347" s="46"/>
      <c r="K347" s="46"/>
      <c r="L347" s="46"/>
      <c r="M347" s="46"/>
      <c r="N347" s="46"/>
      <c r="O347" s="46"/>
      <c r="P347" s="46"/>
      <c r="Q347" s="46"/>
      <c r="R347" s="46"/>
      <c r="S347" s="46"/>
    </row>
    <row r="348" spans="2:19" x14ac:dyDescent="0.35">
      <c r="B348" s="46"/>
      <c r="C348" s="46"/>
      <c r="D348" s="46"/>
      <c r="E348" s="46"/>
      <c r="F348" s="46"/>
      <c r="G348" s="46"/>
      <c r="H348" s="46"/>
      <c r="I348" s="46"/>
      <c r="J348" s="46"/>
      <c r="K348" s="46"/>
      <c r="L348" s="46"/>
      <c r="M348" s="46"/>
      <c r="N348" s="46"/>
      <c r="O348" s="46"/>
      <c r="P348" s="46"/>
      <c r="Q348" s="46"/>
      <c r="R348" s="46"/>
      <c r="S348" s="46"/>
    </row>
    <row r="349" spans="2:19" x14ac:dyDescent="0.35">
      <c r="B349" s="46"/>
      <c r="C349" s="46"/>
      <c r="D349" s="46"/>
      <c r="E349" s="46"/>
      <c r="F349" s="46"/>
      <c r="G349" s="46"/>
      <c r="H349" s="46"/>
      <c r="I349" s="46"/>
      <c r="J349" s="46"/>
      <c r="K349" s="46"/>
      <c r="L349" s="46"/>
      <c r="M349" s="46"/>
      <c r="N349" s="46"/>
      <c r="O349" s="46"/>
      <c r="P349" s="46"/>
      <c r="Q349" s="46"/>
      <c r="R349" s="46"/>
      <c r="S349" s="46"/>
    </row>
    <row r="350" spans="2:19" x14ac:dyDescent="0.35">
      <c r="B350" s="46"/>
      <c r="C350" s="46"/>
      <c r="D350" s="46"/>
      <c r="E350" s="46"/>
      <c r="F350" s="46"/>
      <c r="G350" s="46"/>
      <c r="H350" s="46"/>
      <c r="I350" s="46"/>
      <c r="J350" s="46"/>
      <c r="K350" s="46"/>
      <c r="L350" s="46"/>
      <c r="M350" s="46"/>
      <c r="N350" s="46"/>
      <c r="O350" s="46"/>
      <c r="P350" s="46"/>
      <c r="Q350" s="46"/>
      <c r="R350" s="46"/>
      <c r="S350" s="46"/>
    </row>
    <row r="351" spans="2:19" x14ac:dyDescent="0.35">
      <c r="B351" s="46"/>
      <c r="C351" s="46"/>
      <c r="D351" s="46"/>
      <c r="E351" s="46"/>
      <c r="F351" s="46"/>
      <c r="G351" s="46"/>
      <c r="H351" s="46"/>
      <c r="I351" s="46"/>
      <c r="J351" s="46"/>
      <c r="K351" s="46"/>
      <c r="L351" s="46"/>
      <c r="M351" s="46"/>
      <c r="N351" s="46"/>
      <c r="O351" s="46"/>
      <c r="P351" s="46"/>
      <c r="Q351" s="46"/>
      <c r="R351" s="46"/>
      <c r="S351" s="46"/>
    </row>
    <row r="352" spans="2:19" x14ac:dyDescent="0.35">
      <c r="B352" s="46"/>
      <c r="C352" s="46"/>
      <c r="D352" s="46"/>
      <c r="E352" s="46"/>
      <c r="F352" s="46"/>
      <c r="G352" s="46"/>
      <c r="H352" s="46"/>
      <c r="I352" s="46"/>
      <c r="J352" s="46"/>
      <c r="K352" s="46"/>
      <c r="L352" s="46"/>
      <c r="M352" s="46"/>
      <c r="N352" s="46"/>
      <c r="O352" s="46"/>
      <c r="P352" s="46"/>
      <c r="Q352" s="46"/>
      <c r="R352" s="46"/>
      <c r="S352" s="46"/>
    </row>
    <row r="353" spans="2:19" x14ac:dyDescent="0.35">
      <c r="B353" s="46"/>
      <c r="C353" s="46"/>
      <c r="D353" s="46"/>
      <c r="E353" s="46"/>
      <c r="F353" s="46"/>
      <c r="G353" s="46"/>
      <c r="H353" s="46"/>
      <c r="I353" s="46"/>
      <c r="J353" s="46"/>
      <c r="K353" s="46"/>
      <c r="L353" s="46"/>
      <c r="M353" s="46"/>
      <c r="N353" s="46"/>
      <c r="O353" s="46"/>
      <c r="P353" s="46"/>
      <c r="Q353" s="46"/>
      <c r="R353" s="46"/>
      <c r="S353" s="46"/>
    </row>
    <row r="354" spans="2:19" x14ac:dyDescent="0.35">
      <c r="B354" s="46"/>
      <c r="C354" s="46"/>
      <c r="D354" s="46"/>
      <c r="E354" s="46"/>
      <c r="F354" s="46"/>
      <c r="G354" s="46"/>
      <c r="H354" s="46"/>
      <c r="I354" s="46"/>
      <c r="J354" s="46"/>
      <c r="K354" s="46"/>
      <c r="L354" s="46"/>
      <c r="M354" s="46"/>
      <c r="N354" s="46"/>
      <c r="O354" s="46"/>
      <c r="P354" s="46"/>
      <c r="Q354" s="46"/>
      <c r="R354" s="46"/>
      <c r="S354" s="46"/>
    </row>
    <row r="355" spans="2:19" x14ac:dyDescent="0.35">
      <c r="B355" s="46"/>
      <c r="C355" s="46"/>
      <c r="D355" s="46"/>
      <c r="E355" s="46"/>
      <c r="F355" s="46"/>
      <c r="G355" s="46"/>
      <c r="H355" s="46"/>
      <c r="I355" s="46"/>
      <c r="J355" s="46"/>
      <c r="K355" s="46"/>
      <c r="L355" s="46"/>
      <c r="M355" s="46"/>
      <c r="N355" s="46"/>
      <c r="O355" s="46"/>
      <c r="P355" s="46"/>
      <c r="Q355" s="46"/>
      <c r="R355" s="46"/>
      <c r="S355" s="46"/>
    </row>
  </sheetData>
  <hyperlinks>
    <hyperlink ref="B43" r:id="rId1"/>
  </hyperlinks>
  <pageMargins left="0.7" right="0.7" top="0.75" bottom="0.75" header="0.3" footer="0.3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329"/>
  <sheetViews>
    <sheetView tabSelected="1" zoomScaleNormal="100" workbookViewId="0"/>
  </sheetViews>
  <sheetFormatPr defaultColWidth="18.54296875" defaultRowHeight="14.5" x14ac:dyDescent="0.35"/>
  <cols>
    <col min="1" max="1" width="4.26953125" style="49" customWidth="1"/>
    <col min="2" max="1025" width="18.54296875" style="49"/>
    <col min="1026" max="16384" width="18.54296875" style="1"/>
  </cols>
  <sheetData>
    <row r="1" spans="1:1025" x14ac:dyDescent="0.35">
      <c r="A1"/>
    </row>
    <row r="2" spans="1:1025" x14ac:dyDescent="0.35">
      <c r="A2" s="59"/>
      <c r="H2" s="59"/>
    </row>
    <row r="3" spans="1:1025" s="61" customFormat="1" x14ac:dyDescent="0.35">
      <c r="A3" s="60"/>
      <c r="B3" s="77" t="s">
        <v>113</v>
      </c>
      <c r="C3" s="77" t="s">
        <v>52</v>
      </c>
      <c r="D3" s="77" t="s">
        <v>53</v>
      </c>
      <c r="E3" s="77" t="s">
        <v>22</v>
      </c>
      <c r="G3" s="49"/>
    </row>
    <row r="4" spans="1:1025" x14ac:dyDescent="0.35">
      <c r="A4" s="59"/>
      <c r="B4" s="78" t="s">
        <v>24</v>
      </c>
      <c r="C4" s="78">
        <v>163</v>
      </c>
      <c r="D4" s="78">
        <v>154</v>
      </c>
      <c r="E4" s="78">
        <v>317</v>
      </c>
    </row>
    <row r="5" spans="1:1025" x14ac:dyDescent="0.35">
      <c r="A5" s="59"/>
      <c r="B5" s="78" t="s">
        <v>25</v>
      </c>
      <c r="C5" s="78">
        <f>C6-C4</f>
        <v>64</v>
      </c>
      <c r="D5" s="78">
        <f>D6-D4</f>
        <v>108</v>
      </c>
      <c r="E5" s="78">
        <v>172</v>
      </c>
    </row>
    <row r="6" spans="1:1025" x14ac:dyDescent="0.35">
      <c r="A6" s="59"/>
      <c r="B6" s="78" t="s">
        <v>22</v>
      </c>
      <c r="C6" s="78">
        <v>227</v>
      </c>
      <c r="D6" s="78">
        <v>262</v>
      </c>
      <c r="E6" s="78">
        <v>489</v>
      </c>
      <c r="F6" s="59"/>
    </row>
    <row r="7" spans="1:1025" x14ac:dyDescent="0.35">
      <c r="A7" s="59"/>
      <c r="F7" s="59"/>
      <c r="G7" s="59"/>
      <c r="H7" s="59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  <c r="JB7" s="1"/>
      <c r="JC7" s="1"/>
      <c r="JD7" s="1"/>
      <c r="JE7" s="1"/>
      <c r="JF7" s="1"/>
      <c r="JG7" s="1"/>
      <c r="JH7" s="1"/>
      <c r="JI7" s="1"/>
      <c r="JJ7" s="1"/>
      <c r="JK7" s="1"/>
      <c r="JL7" s="1"/>
      <c r="JM7" s="1"/>
      <c r="JN7" s="1"/>
      <c r="JO7" s="1"/>
      <c r="JP7" s="1"/>
      <c r="JQ7" s="1"/>
      <c r="JR7" s="1"/>
      <c r="JS7" s="1"/>
      <c r="JT7" s="1"/>
      <c r="JU7" s="1"/>
      <c r="JV7" s="1"/>
      <c r="JW7" s="1"/>
      <c r="JX7" s="1"/>
      <c r="JY7" s="1"/>
      <c r="JZ7" s="1"/>
      <c r="KA7" s="1"/>
      <c r="KB7" s="1"/>
      <c r="KC7" s="1"/>
      <c r="KD7" s="1"/>
      <c r="KE7" s="1"/>
      <c r="KF7" s="1"/>
      <c r="KG7" s="1"/>
      <c r="KH7" s="1"/>
      <c r="KI7" s="1"/>
      <c r="KJ7" s="1"/>
      <c r="KK7" s="1"/>
      <c r="KL7" s="1"/>
      <c r="KM7" s="1"/>
      <c r="KN7" s="1"/>
      <c r="KO7" s="1"/>
      <c r="KP7" s="1"/>
      <c r="KQ7" s="1"/>
      <c r="KR7" s="1"/>
      <c r="KS7" s="1"/>
      <c r="KT7" s="1"/>
      <c r="KU7" s="1"/>
      <c r="KV7" s="1"/>
      <c r="KW7" s="1"/>
      <c r="KX7" s="1"/>
      <c r="KY7" s="1"/>
      <c r="KZ7" s="1"/>
      <c r="LA7" s="1"/>
      <c r="LB7" s="1"/>
      <c r="LC7" s="1"/>
      <c r="LD7" s="1"/>
      <c r="LE7" s="1"/>
      <c r="LF7" s="1"/>
      <c r="LG7" s="1"/>
      <c r="LH7" s="1"/>
      <c r="LI7" s="1"/>
      <c r="LJ7" s="1"/>
      <c r="LK7" s="1"/>
      <c r="LL7" s="1"/>
      <c r="LM7" s="1"/>
      <c r="LN7" s="1"/>
      <c r="LO7" s="1"/>
      <c r="LP7" s="1"/>
      <c r="LQ7" s="1"/>
      <c r="LR7" s="1"/>
      <c r="LS7" s="1"/>
      <c r="LT7" s="1"/>
      <c r="LU7" s="1"/>
      <c r="LV7" s="1"/>
      <c r="LW7" s="1"/>
      <c r="LX7" s="1"/>
      <c r="LY7" s="1"/>
      <c r="LZ7" s="1"/>
      <c r="MA7" s="1"/>
      <c r="MB7" s="1"/>
      <c r="MC7" s="1"/>
      <c r="MD7" s="1"/>
      <c r="ME7" s="1"/>
      <c r="MF7" s="1"/>
      <c r="MG7" s="1"/>
      <c r="MH7" s="1"/>
      <c r="MI7" s="1"/>
      <c r="MJ7" s="1"/>
      <c r="MK7" s="1"/>
      <c r="ML7" s="1"/>
      <c r="MM7" s="1"/>
      <c r="MN7" s="1"/>
      <c r="MO7" s="1"/>
      <c r="MP7" s="1"/>
      <c r="MQ7" s="1"/>
      <c r="MR7" s="1"/>
      <c r="MS7" s="1"/>
      <c r="MT7" s="1"/>
      <c r="MU7" s="1"/>
      <c r="MV7" s="1"/>
      <c r="MW7" s="1"/>
      <c r="MX7" s="1"/>
      <c r="MY7" s="1"/>
      <c r="MZ7" s="1"/>
      <c r="NA7" s="1"/>
      <c r="NB7" s="1"/>
      <c r="NC7" s="1"/>
      <c r="ND7" s="1"/>
      <c r="NE7" s="1"/>
      <c r="NF7" s="1"/>
      <c r="NG7" s="1"/>
      <c r="NH7" s="1"/>
      <c r="NI7" s="1"/>
      <c r="NJ7" s="1"/>
      <c r="NK7" s="1"/>
      <c r="NL7" s="1"/>
      <c r="NM7" s="1"/>
      <c r="NN7" s="1"/>
      <c r="NO7" s="1"/>
      <c r="NP7" s="1"/>
      <c r="NQ7" s="1"/>
      <c r="NR7" s="1"/>
      <c r="NS7" s="1"/>
      <c r="NT7" s="1"/>
      <c r="NU7" s="1"/>
      <c r="NV7" s="1"/>
      <c r="NW7" s="1"/>
      <c r="NX7" s="1"/>
      <c r="NY7" s="1"/>
      <c r="NZ7" s="1"/>
      <c r="OA7" s="1"/>
      <c r="OB7" s="1"/>
      <c r="OC7" s="1"/>
      <c r="OD7" s="1"/>
      <c r="OE7" s="1"/>
      <c r="OF7" s="1"/>
      <c r="OG7" s="1"/>
      <c r="OH7" s="1"/>
      <c r="OI7" s="1"/>
      <c r="OJ7" s="1"/>
      <c r="OK7" s="1"/>
      <c r="OL7" s="1"/>
      <c r="OM7" s="1"/>
      <c r="ON7" s="1"/>
      <c r="OO7" s="1"/>
      <c r="OP7" s="1"/>
      <c r="OQ7" s="1"/>
      <c r="OR7" s="1"/>
      <c r="OS7" s="1"/>
      <c r="OT7" s="1"/>
      <c r="OU7" s="1"/>
      <c r="OV7" s="1"/>
      <c r="OW7" s="1"/>
      <c r="OX7" s="1"/>
      <c r="OY7" s="1"/>
      <c r="OZ7" s="1"/>
      <c r="PA7" s="1"/>
      <c r="PB7" s="1"/>
      <c r="PC7" s="1"/>
      <c r="PD7" s="1"/>
      <c r="PE7" s="1"/>
      <c r="PF7" s="1"/>
      <c r="PG7" s="1"/>
      <c r="PH7" s="1"/>
      <c r="PI7" s="1"/>
      <c r="PJ7" s="1"/>
      <c r="PK7" s="1"/>
      <c r="PL7" s="1"/>
      <c r="PM7" s="1"/>
      <c r="PN7" s="1"/>
      <c r="PO7" s="1"/>
      <c r="PP7" s="1"/>
      <c r="PQ7" s="1"/>
      <c r="PR7" s="1"/>
      <c r="PS7" s="1"/>
      <c r="PT7" s="1"/>
      <c r="PU7" s="1"/>
      <c r="PV7" s="1"/>
      <c r="PW7" s="1"/>
      <c r="PX7" s="1"/>
      <c r="PY7" s="1"/>
      <c r="PZ7" s="1"/>
      <c r="QA7" s="1"/>
      <c r="QB7" s="1"/>
      <c r="QC7" s="1"/>
      <c r="QD7" s="1"/>
      <c r="QE7" s="1"/>
      <c r="QF7" s="1"/>
      <c r="QG7" s="1"/>
      <c r="QH7" s="1"/>
      <c r="QI7" s="1"/>
      <c r="QJ7" s="1"/>
      <c r="QK7" s="1"/>
      <c r="QL7" s="1"/>
      <c r="QM7" s="1"/>
      <c r="QN7" s="1"/>
      <c r="QO7" s="1"/>
      <c r="QP7" s="1"/>
      <c r="QQ7" s="1"/>
      <c r="QR7" s="1"/>
      <c r="QS7" s="1"/>
      <c r="QT7" s="1"/>
      <c r="QU7" s="1"/>
      <c r="QV7" s="1"/>
      <c r="QW7" s="1"/>
      <c r="QX7" s="1"/>
      <c r="QY7" s="1"/>
      <c r="QZ7" s="1"/>
      <c r="RA7" s="1"/>
      <c r="RB7" s="1"/>
      <c r="RC7" s="1"/>
      <c r="RD7" s="1"/>
      <c r="RE7" s="1"/>
      <c r="RF7" s="1"/>
      <c r="RG7" s="1"/>
      <c r="RH7" s="1"/>
      <c r="RI7" s="1"/>
      <c r="RJ7" s="1"/>
      <c r="RK7" s="1"/>
      <c r="RL7" s="1"/>
      <c r="RM7" s="1"/>
      <c r="RN7" s="1"/>
      <c r="RO7" s="1"/>
      <c r="RP7" s="1"/>
      <c r="RQ7" s="1"/>
      <c r="RR7" s="1"/>
      <c r="RS7" s="1"/>
      <c r="RT7" s="1"/>
      <c r="RU7" s="1"/>
      <c r="RV7" s="1"/>
      <c r="RW7" s="1"/>
      <c r="RX7" s="1"/>
      <c r="RY7" s="1"/>
      <c r="RZ7" s="1"/>
      <c r="SA7" s="1"/>
      <c r="SB7" s="1"/>
      <c r="SC7" s="1"/>
      <c r="SD7" s="1"/>
      <c r="SE7" s="1"/>
      <c r="SF7" s="1"/>
      <c r="SG7" s="1"/>
      <c r="SH7" s="1"/>
      <c r="SI7" s="1"/>
      <c r="SJ7" s="1"/>
      <c r="SK7" s="1"/>
      <c r="SL7" s="1"/>
      <c r="SM7" s="1"/>
      <c r="SN7" s="1"/>
      <c r="SO7" s="1"/>
      <c r="SP7" s="1"/>
      <c r="SQ7" s="1"/>
      <c r="SR7" s="1"/>
      <c r="SS7" s="1"/>
      <c r="ST7" s="1"/>
      <c r="SU7" s="1"/>
      <c r="SV7" s="1"/>
      <c r="SW7" s="1"/>
      <c r="SX7" s="1"/>
      <c r="SY7" s="1"/>
      <c r="SZ7" s="1"/>
      <c r="TA7" s="1"/>
      <c r="TB7" s="1"/>
      <c r="TC7" s="1"/>
      <c r="TD7" s="1"/>
      <c r="TE7" s="1"/>
      <c r="TF7" s="1"/>
      <c r="TG7" s="1"/>
      <c r="TH7" s="1"/>
      <c r="TI7" s="1"/>
      <c r="TJ7" s="1"/>
      <c r="TK7" s="1"/>
      <c r="TL7" s="1"/>
      <c r="TM7" s="1"/>
      <c r="TN7" s="1"/>
      <c r="TO7" s="1"/>
      <c r="TP7" s="1"/>
      <c r="TQ7" s="1"/>
      <c r="TR7" s="1"/>
      <c r="TS7" s="1"/>
      <c r="TT7" s="1"/>
      <c r="TU7" s="1"/>
      <c r="TV7" s="1"/>
      <c r="TW7" s="1"/>
      <c r="TX7" s="1"/>
      <c r="TY7" s="1"/>
      <c r="TZ7" s="1"/>
      <c r="UA7" s="1"/>
      <c r="UB7" s="1"/>
      <c r="UC7" s="1"/>
      <c r="UD7" s="1"/>
      <c r="UE7" s="1"/>
      <c r="UF7" s="1"/>
      <c r="UG7" s="1"/>
      <c r="UH7" s="1"/>
      <c r="UI7" s="1"/>
      <c r="UJ7" s="1"/>
      <c r="UK7" s="1"/>
      <c r="UL7" s="1"/>
      <c r="UM7" s="1"/>
      <c r="UN7" s="1"/>
      <c r="UO7" s="1"/>
      <c r="UP7" s="1"/>
      <c r="UQ7" s="1"/>
      <c r="UR7" s="1"/>
      <c r="US7" s="1"/>
      <c r="UT7" s="1"/>
      <c r="UU7" s="1"/>
      <c r="UV7" s="1"/>
      <c r="UW7" s="1"/>
      <c r="UX7" s="1"/>
      <c r="UY7" s="1"/>
      <c r="UZ7" s="1"/>
      <c r="VA7" s="1"/>
      <c r="VB7" s="1"/>
      <c r="VC7" s="1"/>
      <c r="VD7" s="1"/>
      <c r="VE7" s="1"/>
      <c r="VF7" s="1"/>
      <c r="VG7" s="1"/>
      <c r="VH7" s="1"/>
      <c r="VI7" s="1"/>
      <c r="VJ7" s="1"/>
      <c r="VK7" s="1"/>
      <c r="VL7" s="1"/>
      <c r="VM7" s="1"/>
      <c r="VN7" s="1"/>
      <c r="VO7" s="1"/>
      <c r="VP7" s="1"/>
      <c r="VQ7" s="1"/>
      <c r="VR7" s="1"/>
      <c r="VS7" s="1"/>
      <c r="VT7" s="1"/>
      <c r="VU7" s="1"/>
      <c r="VV7" s="1"/>
      <c r="VW7" s="1"/>
      <c r="VX7" s="1"/>
      <c r="VY7" s="1"/>
      <c r="VZ7" s="1"/>
      <c r="WA7" s="1"/>
      <c r="WB7" s="1"/>
      <c r="WC7" s="1"/>
      <c r="WD7" s="1"/>
      <c r="WE7" s="1"/>
      <c r="WF7" s="1"/>
      <c r="WG7" s="1"/>
      <c r="WH7" s="1"/>
      <c r="WI7" s="1"/>
      <c r="WJ7" s="1"/>
      <c r="WK7" s="1"/>
      <c r="WL7" s="1"/>
      <c r="WM7" s="1"/>
      <c r="WN7" s="1"/>
      <c r="WO7" s="1"/>
      <c r="WP7" s="1"/>
      <c r="WQ7" s="1"/>
      <c r="WR7" s="1"/>
      <c r="WS7" s="1"/>
      <c r="WT7" s="1"/>
      <c r="WU7" s="1"/>
      <c r="WV7" s="1"/>
      <c r="WW7" s="1"/>
      <c r="WX7" s="1"/>
      <c r="WY7" s="1"/>
      <c r="WZ7" s="1"/>
      <c r="XA7" s="1"/>
      <c r="XB7" s="1"/>
      <c r="XC7" s="1"/>
      <c r="XD7" s="1"/>
      <c r="XE7" s="1"/>
      <c r="XF7" s="1"/>
      <c r="XG7" s="1"/>
      <c r="XH7" s="1"/>
      <c r="XI7" s="1"/>
      <c r="XJ7" s="1"/>
      <c r="XK7" s="1"/>
      <c r="XL7" s="1"/>
      <c r="XM7" s="1"/>
      <c r="XN7" s="1"/>
      <c r="XO7" s="1"/>
      <c r="XP7" s="1"/>
      <c r="XQ7" s="1"/>
      <c r="XR7" s="1"/>
      <c r="XS7" s="1"/>
      <c r="XT7" s="1"/>
      <c r="XU7" s="1"/>
      <c r="XV7" s="1"/>
      <c r="XW7" s="1"/>
      <c r="XX7" s="1"/>
      <c r="XY7" s="1"/>
      <c r="XZ7" s="1"/>
      <c r="YA7" s="1"/>
      <c r="YB7" s="1"/>
      <c r="YC7" s="1"/>
      <c r="YD7" s="1"/>
      <c r="YE7" s="1"/>
      <c r="YF7" s="1"/>
      <c r="YG7" s="1"/>
      <c r="YH7" s="1"/>
      <c r="YI7" s="1"/>
      <c r="YJ7" s="1"/>
      <c r="YK7" s="1"/>
      <c r="YL7" s="1"/>
      <c r="YM7" s="1"/>
      <c r="YN7" s="1"/>
      <c r="YO7" s="1"/>
      <c r="YP7" s="1"/>
      <c r="YQ7" s="1"/>
      <c r="YR7" s="1"/>
      <c r="YS7" s="1"/>
      <c r="YT7" s="1"/>
      <c r="YU7" s="1"/>
      <c r="YV7" s="1"/>
      <c r="YW7" s="1"/>
      <c r="YX7" s="1"/>
      <c r="YY7" s="1"/>
      <c r="YZ7" s="1"/>
      <c r="ZA7" s="1"/>
      <c r="ZB7" s="1"/>
      <c r="ZC7" s="1"/>
      <c r="ZD7" s="1"/>
      <c r="ZE7" s="1"/>
      <c r="ZF7" s="1"/>
      <c r="ZG7" s="1"/>
      <c r="ZH7" s="1"/>
      <c r="ZI7" s="1"/>
      <c r="ZJ7" s="1"/>
      <c r="ZK7" s="1"/>
      <c r="ZL7" s="1"/>
      <c r="ZM7" s="1"/>
      <c r="ZN7" s="1"/>
      <c r="ZO7" s="1"/>
      <c r="ZP7" s="1"/>
      <c r="ZQ7" s="1"/>
      <c r="ZR7" s="1"/>
      <c r="ZS7" s="1"/>
      <c r="ZT7" s="1"/>
      <c r="ZU7" s="1"/>
      <c r="ZV7" s="1"/>
      <c r="ZW7" s="1"/>
      <c r="ZX7" s="1"/>
      <c r="ZY7" s="1"/>
      <c r="ZZ7" s="1"/>
      <c r="AAA7" s="1"/>
      <c r="AAB7" s="1"/>
      <c r="AAC7" s="1"/>
      <c r="AAD7" s="1"/>
      <c r="AAE7" s="1"/>
      <c r="AAF7" s="1"/>
      <c r="AAG7" s="1"/>
      <c r="AAH7" s="1"/>
      <c r="AAI7" s="1"/>
      <c r="AAJ7" s="1"/>
      <c r="AAK7" s="1"/>
      <c r="AAL7" s="1"/>
      <c r="AAM7" s="1"/>
      <c r="AAN7" s="1"/>
      <c r="AAO7" s="1"/>
      <c r="AAP7" s="1"/>
      <c r="AAQ7" s="1"/>
      <c r="AAR7" s="1"/>
      <c r="AAS7" s="1"/>
      <c r="AAT7" s="1"/>
      <c r="AAU7" s="1"/>
      <c r="AAV7" s="1"/>
      <c r="AAW7" s="1"/>
      <c r="AAX7" s="1"/>
      <c r="AAY7" s="1"/>
      <c r="AAZ7" s="1"/>
      <c r="ABA7" s="1"/>
      <c r="ABB7" s="1"/>
      <c r="ABC7" s="1"/>
      <c r="ABD7" s="1"/>
      <c r="ABE7" s="1"/>
      <c r="ABF7" s="1"/>
      <c r="ABG7" s="1"/>
      <c r="ABH7" s="1"/>
      <c r="ABI7" s="1"/>
      <c r="ABJ7" s="1"/>
      <c r="ABK7" s="1"/>
      <c r="ABL7" s="1"/>
      <c r="ABM7" s="1"/>
      <c r="ABN7" s="1"/>
      <c r="ABO7" s="1"/>
      <c r="ABP7" s="1"/>
      <c r="ABQ7" s="1"/>
      <c r="ABR7" s="1"/>
      <c r="ABS7" s="1"/>
      <c r="ABT7" s="1"/>
      <c r="ABU7" s="1"/>
      <c r="ABV7" s="1"/>
      <c r="ABW7" s="1"/>
      <c r="ABX7" s="1"/>
      <c r="ABY7" s="1"/>
      <c r="ABZ7" s="1"/>
      <c r="ACA7" s="1"/>
      <c r="ACB7" s="1"/>
      <c r="ACC7" s="1"/>
      <c r="ACD7" s="1"/>
      <c r="ACE7" s="1"/>
      <c r="ACF7" s="1"/>
      <c r="ACG7" s="1"/>
      <c r="ACH7" s="1"/>
      <c r="ACI7" s="1"/>
      <c r="ACJ7" s="1"/>
      <c r="ACK7" s="1"/>
      <c r="ACL7" s="1"/>
      <c r="ACM7" s="1"/>
      <c r="ACN7" s="1"/>
      <c r="ACO7" s="1"/>
      <c r="ACP7" s="1"/>
      <c r="ACQ7" s="1"/>
      <c r="ACR7" s="1"/>
      <c r="ACS7" s="1"/>
      <c r="ACT7" s="1"/>
      <c r="ACU7" s="1"/>
      <c r="ACV7" s="1"/>
      <c r="ACW7" s="1"/>
      <c r="ACX7" s="1"/>
      <c r="ACY7" s="1"/>
      <c r="ACZ7" s="1"/>
      <c r="ADA7" s="1"/>
      <c r="ADB7" s="1"/>
      <c r="ADC7" s="1"/>
      <c r="ADD7" s="1"/>
      <c r="ADE7" s="1"/>
      <c r="ADF7" s="1"/>
      <c r="ADG7" s="1"/>
      <c r="ADH7" s="1"/>
      <c r="ADI7" s="1"/>
      <c r="ADJ7" s="1"/>
      <c r="ADK7" s="1"/>
      <c r="ADL7" s="1"/>
      <c r="ADM7" s="1"/>
      <c r="ADN7" s="1"/>
      <c r="ADO7" s="1"/>
      <c r="ADP7" s="1"/>
      <c r="ADQ7" s="1"/>
      <c r="ADR7" s="1"/>
      <c r="ADS7" s="1"/>
      <c r="ADT7" s="1"/>
      <c r="ADU7" s="1"/>
      <c r="ADV7" s="1"/>
      <c r="ADW7" s="1"/>
      <c r="ADX7" s="1"/>
      <c r="ADY7" s="1"/>
      <c r="ADZ7" s="1"/>
      <c r="AEA7" s="1"/>
      <c r="AEB7" s="1"/>
      <c r="AEC7" s="1"/>
      <c r="AED7" s="1"/>
      <c r="AEE7" s="1"/>
      <c r="AEF7" s="1"/>
      <c r="AEG7" s="1"/>
      <c r="AEH7" s="1"/>
      <c r="AEI7" s="1"/>
      <c r="AEJ7" s="1"/>
      <c r="AEK7" s="1"/>
      <c r="AEL7" s="1"/>
      <c r="AEM7" s="1"/>
      <c r="AEN7" s="1"/>
      <c r="AEO7" s="1"/>
      <c r="AEP7" s="1"/>
      <c r="AEQ7" s="1"/>
      <c r="AER7" s="1"/>
      <c r="AES7" s="1"/>
      <c r="AET7" s="1"/>
      <c r="AEU7" s="1"/>
      <c r="AEV7" s="1"/>
      <c r="AEW7" s="1"/>
      <c r="AEX7" s="1"/>
      <c r="AEY7" s="1"/>
      <c r="AEZ7" s="1"/>
      <c r="AFA7" s="1"/>
      <c r="AFB7" s="1"/>
      <c r="AFC7" s="1"/>
      <c r="AFD7" s="1"/>
      <c r="AFE7" s="1"/>
      <c r="AFF7" s="1"/>
      <c r="AFG7" s="1"/>
      <c r="AFH7" s="1"/>
      <c r="AFI7" s="1"/>
      <c r="AFJ7" s="1"/>
      <c r="AFK7" s="1"/>
      <c r="AFL7" s="1"/>
      <c r="AFM7" s="1"/>
      <c r="AFN7" s="1"/>
      <c r="AFO7" s="1"/>
      <c r="AFP7" s="1"/>
      <c r="AFQ7" s="1"/>
      <c r="AFR7" s="1"/>
      <c r="AFS7" s="1"/>
      <c r="AFT7" s="1"/>
      <c r="AFU7" s="1"/>
      <c r="AFV7" s="1"/>
      <c r="AFW7" s="1"/>
      <c r="AFX7" s="1"/>
      <c r="AFY7" s="1"/>
      <c r="AFZ7" s="1"/>
      <c r="AGA7" s="1"/>
      <c r="AGB7" s="1"/>
      <c r="AGC7" s="1"/>
      <c r="AGD7" s="1"/>
      <c r="AGE7" s="1"/>
      <c r="AGF7" s="1"/>
      <c r="AGG7" s="1"/>
      <c r="AGH7" s="1"/>
      <c r="AGI7" s="1"/>
      <c r="AGJ7" s="1"/>
      <c r="AGK7" s="1"/>
      <c r="AGL7" s="1"/>
      <c r="AGM7" s="1"/>
      <c r="AGN7" s="1"/>
      <c r="AGO7" s="1"/>
      <c r="AGP7" s="1"/>
      <c r="AGQ7" s="1"/>
      <c r="AGR7" s="1"/>
      <c r="AGS7" s="1"/>
      <c r="AGT7" s="1"/>
      <c r="AGU7" s="1"/>
      <c r="AGV7" s="1"/>
      <c r="AGW7" s="1"/>
      <c r="AGX7" s="1"/>
      <c r="AGY7" s="1"/>
      <c r="AGZ7" s="1"/>
      <c r="AHA7" s="1"/>
      <c r="AHB7" s="1"/>
      <c r="AHC7" s="1"/>
      <c r="AHD7" s="1"/>
      <c r="AHE7" s="1"/>
      <c r="AHF7" s="1"/>
      <c r="AHG7" s="1"/>
      <c r="AHH7" s="1"/>
      <c r="AHI7" s="1"/>
      <c r="AHJ7" s="1"/>
      <c r="AHK7" s="1"/>
      <c r="AHL7" s="1"/>
      <c r="AHM7" s="1"/>
      <c r="AHN7" s="1"/>
      <c r="AHO7" s="1"/>
      <c r="AHP7" s="1"/>
      <c r="AHQ7" s="1"/>
      <c r="AHR7" s="1"/>
      <c r="AHS7" s="1"/>
      <c r="AHT7" s="1"/>
      <c r="AHU7" s="1"/>
      <c r="AHV7" s="1"/>
      <c r="AHW7" s="1"/>
      <c r="AHX7" s="1"/>
      <c r="AHY7" s="1"/>
      <c r="AHZ7" s="1"/>
      <c r="AIA7" s="1"/>
      <c r="AIB7" s="1"/>
      <c r="AIC7" s="1"/>
      <c r="AID7" s="1"/>
      <c r="AIE7" s="1"/>
      <c r="AIF7" s="1"/>
      <c r="AIG7" s="1"/>
      <c r="AIH7" s="1"/>
      <c r="AII7" s="1"/>
      <c r="AIJ7" s="1"/>
      <c r="AIK7" s="1"/>
      <c r="AIL7" s="1"/>
      <c r="AIM7" s="1"/>
      <c r="AIN7" s="1"/>
      <c r="AIO7" s="1"/>
      <c r="AIP7" s="1"/>
      <c r="AIQ7" s="1"/>
      <c r="AIR7" s="1"/>
      <c r="AIS7" s="1"/>
      <c r="AIT7" s="1"/>
      <c r="AIU7" s="1"/>
      <c r="AIV7" s="1"/>
      <c r="AIW7" s="1"/>
      <c r="AIX7" s="1"/>
      <c r="AIY7" s="1"/>
      <c r="AIZ7" s="1"/>
      <c r="AJA7" s="1"/>
      <c r="AJB7" s="1"/>
      <c r="AJC7" s="1"/>
      <c r="AJD7" s="1"/>
      <c r="AJE7" s="1"/>
      <c r="AJF7" s="1"/>
      <c r="AJG7" s="1"/>
      <c r="AJH7" s="1"/>
      <c r="AJI7" s="1"/>
      <c r="AJJ7" s="1"/>
      <c r="AJK7" s="1"/>
      <c r="AJL7" s="1"/>
      <c r="AJM7" s="1"/>
      <c r="AJN7" s="1"/>
      <c r="AJO7" s="1"/>
      <c r="AJP7" s="1"/>
      <c r="AJQ7" s="1"/>
      <c r="AJR7" s="1"/>
      <c r="AJS7" s="1"/>
      <c r="AJT7" s="1"/>
      <c r="AJU7" s="1"/>
      <c r="AJV7" s="1"/>
      <c r="AJW7" s="1"/>
      <c r="AJX7" s="1"/>
      <c r="AJY7" s="1"/>
      <c r="AJZ7" s="1"/>
      <c r="AKA7" s="1"/>
      <c r="AKB7" s="1"/>
      <c r="AKC7" s="1"/>
      <c r="AKD7" s="1"/>
      <c r="AKE7" s="1"/>
      <c r="AKF7" s="1"/>
      <c r="AKG7" s="1"/>
      <c r="AKH7" s="1"/>
      <c r="AKI7" s="1"/>
      <c r="AKJ7" s="1"/>
      <c r="AKK7" s="1"/>
      <c r="AKL7" s="1"/>
      <c r="AKM7" s="1"/>
      <c r="AKN7" s="1"/>
      <c r="AKO7" s="1"/>
      <c r="AKP7" s="1"/>
      <c r="AKQ7" s="1"/>
      <c r="AKR7" s="1"/>
      <c r="AKS7" s="1"/>
      <c r="AKT7" s="1"/>
      <c r="AKU7" s="1"/>
      <c r="AKV7" s="1"/>
      <c r="AKW7" s="1"/>
      <c r="AKX7" s="1"/>
      <c r="AKY7" s="1"/>
      <c r="AKZ7" s="1"/>
      <c r="ALA7" s="1"/>
      <c r="ALB7" s="1"/>
      <c r="ALC7" s="1"/>
      <c r="ALD7" s="1"/>
      <c r="ALE7" s="1"/>
      <c r="ALF7" s="1"/>
      <c r="ALG7" s="1"/>
      <c r="ALH7" s="1"/>
      <c r="ALI7" s="1"/>
      <c r="ALJ7" s="1"/>
      <c r="ALK7" s="1"/>
      <c r="ALL7" s="1"/>
      <c r="ALM7" s="1"/>
      <c r="ALN7" s="1"/>
      <c r="ALO7" s="1"/>
      <c r="ALP7" s="1"/>
      <c r="ALQ7" s="1"/>
      <c r="ALR7" s="1"/>
      <c r="ALS7" s="1"/>
      <c r="ALT7" s="1"/>
      <c r="ALU7" s="1"/>
      <c r="ALV7" s="1"/>
      <c r="ALW7" s="1"/>
      <c r="ALX7" s="1"/>
      <c r="ALY7" s="1"/>
      <c r="ALZ7" s="1"/>
      <c r="AMA7" s="1"/>
      <c r="AMB7" s="1"/>
      <c r="AMC7" s="1"/>
      <c r="AMD7" s="1"/>
      <c r="AME7" s="1"/>
      <c r="AMF7" s="1"/>
      <c r="AMG7" s="1"/>
      <c r="AMH7" s="1"/>
      <c r="AMI7" s="1"/>
      <c r="AMJ7" s="1"/>
      <c r="AMK7" s="1"/>
    </row>
    <row r="8" spans="1:1025" x14ac:dyDescent="0.35">
      <c r="A8" s="59"/>
      <c r="B8" s="67" t="s">
        <v>111</v>
      </c>
      <c r="C8" s="68" t="s">
        <v>52</v>
      </c>
      <c r="D8" s="68" t="s">
        <v>53</v>
      </c>
      <c r="E8" s="72" t="s">
        <v>23</v>
      </c>
      <c r="F8" s="59"/>
      <c r="G8" s="59"/>
      <c r="H8" s="59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  <c r="IZ8" s="1"/>
      <c r="JA8" s="1"/>
      <c r="JB8" s="1"/>
      <c r="JC8" s="1"/>
      <c r="JD8" s="1"/>
      <c r="JE8" s="1"/>
      <c r="JF8" s="1"/>
      <c r="JG8" s="1"/>
      <c r="JH8" s="1"/>
      <c r="JI8" s="1"/>
      <c r="JJ8" s="1"/>
      <c r="JK8" s="1"/>
      <c r="JL8" s="1"/>
      <c r="JM8" s="1"/>
      <c r="JN8" s="1"/>
      <c r="JO8" s="1"/>
      <c r="JP8" s="1"/>
      <c r="JQ8" s="1"/>
      <c r="JR8" s="1"/>
      <c r="JS8" s="1"/>
      <c r="JT8" s="1"/>
      <c r="JU8" s="1"/>
      <c r="JV8" s="1"/>
      <c r="JW8" s="1"/>
      <c r="JX8" s="1"/>
      <c r="JY8" s="1"/>
      <c r="JZ8" s="1"/>
      <c r="KA8" s="1"/>
      <c r="KB8" s="1"/>
      <c r="KC8" s="1"/>
      <c r="KD8" s="1"/>
      <c r="KE8" s="1"/>
      <c r="KF8" s="1"/>
      <c r="KG8" s="1"/>
      <c r="KH8" s="1"/>
      <c r="KI8" s="1"/>
      <c r="KJ8" s="1"/>
      <c r="KK8" s="1"/>
      <c r="KL8" s="1"/>
      <c r="KM8" s="1"/>
      <c r="KN8" s="1"/>
      <c r="KO8" s="1"/>
      <c r="KP8" s="1"/>
      <c r="KQ8" s="1"/>
      <c r="KR8" s="1"/>
      <c r="KS8" s="1"/>
      <c r="KT8" s="1"/>
      <c r="KU8" s="1"/>
      <c r="KV8" s="1"/>
      <c r="KW8" s="1"/>
      <c r="KX8" s="1"/>
      <c r="KY8" s="1"/>
      <c r="KZ8" s="1"/>
      <c r="LA8" s="1"/>
      <c r="LB8" s="1"/>
      <c r="LC8" s="1"/>
      <c r="LD8" s="1"/>
      <c r="LE8" s="1"/>
      <c r="LF8" s="1"/>
      <c r="LG8" s="1"/>
      <c r="LH8" s="1"/>
      <c r="LI8" s="1"/>
      <c r="LJ8" s="1"/>
      <c r="LK8" s="1"/>
      <c r="LL8" s="1"/>
      <c r="LM8" s="1"/>
      <c r="LN8" s="1"/>
      <c r="LO8" s="1"/>
      <c r="LP8" s="1"/>
      <c r="LQ8" s="1"/>
      <c r="LR8" s="1"/>
      <c r="LS8" s="1"/>
      <c r="LT8" s="1"/>
      <c r="LU8" s="1"/>
      <c r="LV8" s="1"/>
      <c r="LW8" s="1"/>
      <c r="LX8" s="1"/>
      <c r="LY8" s="1"/>
      <c r="LZ8" s="1"/>
      <c r="MA8" s="1"/>
      <c r="MB8" s="1"/>
      <c r="MC8" s="1"/>
      <c r="MD8" s="1"/>
      <c r="ME8" s="1"/>
      <c r="MF8" s="1"/>
      <c r="MG8" s="1"/>
      <c r="MH8" s="1"/>
      <c r="MI8" s="1"/>
      <c r="MJ8" s="1"/>
      <c r="MK8" s="1"/>
      <c r="ML8" s="1"/>
      <c r="MM8" s="1"/>
      <c r="MN8" s="1"/>
      <c r="MO8" s="1"/>
      <c r="MP8" s="1"/>
      <c r="MQ8" s="1"/>
      <c r="MR8" s="1"/>
      <c r="MS8" s="1"/>
      <c r="MT8" s="1"/>
      <c r="MU8" s="1"/>
      <c r="MV8" s="1"/>
      <c r="MW8" s="1"/>
      <c r="MX8" s="1"/>
      <c r="MY8" s="1"/>
      <c r="MZ8" s="1"/>
      <c r="NA8" s="1"/>
      <c r="NB8" s="1"/>
      <c r="NC8" s="1"/>
      <c r="ND8" s="1"/>
      <c r="NE8" s="1"/>
      <c r="NF8" s="1"/>
      <c r="NG8" s="1"/>
      <c r="NH8" s="1"/>
      <c r="NI8" s="1"/>
      <c r="NJ8" s="1"/>
      <c r="NK8" s="1"/>
      <c r="NL8" s="1"/>
      <c r="NM8" s="1"/>
      <c r="NN8" s="1"/>
      <c r="NO8" s="1"/>
      <c r="NP8" s="1"/>
      <c r="NQ8" s="1"/>
      <c r="NR8" s="1"/>
      <c r="NS8" s="1"/>
      <c r="NT8" s="1"/>
      <c r="NU8" s="1"/>
      <c r="NV8" s="1"/>
      <c r="NW8" s="1"/>
      <c r="NX8" s="1"/>
      <c r="NY8" s="1"/>
      <c r="NZ8" s="1"/>
      <c r="OA8" s="1"/>
      <c r="OB8" s="1"/>
      <c r="OC8" s="1"/>
      <c r="OD8" s="1"/>
      <c r="OE8" s="1"/>
      <c r="OF8" s="1"/>
      <c r="OG8" s="1"/>
      <c r="OH8" s="1"/>
      <c r="OI8" s="1"/>
      <c r="OJ8" s="1"/>
      <c r="OK8" s="1"/>
      <c r="OL8" s="1"/>
      <c r="OM8" s="1"/>
      <c r="ON8" s="1"/>
      <c r="OO8" s="1"/>
      <c r="OP8" s="1"/>
      <c r="OQ8" s="1"/>
      <c r="OR8" s="1"/>
      <c r="OS8" s="1"/>
      <c r="OT8" s="1"/>
      <c r="OU8" s="1"/>
      <c r="OV8" s="1"/>
      <c r="OW8" s="1"/>
      <c r="OX8" s="1"/>
      <c r="OY8" s="1"/>
      <c r="OZ8" s="1"/>
      <c r="PA8" s="1"/>
      <c r="PB8" s="1"/>
      <c r="PC8" s="1"/>
      <c r="PD8" s="1"/>
      <c r="PE8" s="1"/>
      <c r="PF8" s="1"/>
      <c r="PG8" s="1"/>
      <c r="PH8" s="1"/>
      <c r="PI8" s="1"/>
      <c r="PJ8" s="1"/>
      <c r="PK8" s="1"/>
      <c r="PL8" s="1"/>
      <c r="PM8" s="1"/>
      <c r="PN8" s="1"/>
      <c r="PO8" s="1"/>
      <c r="PP8" s="1"/>
      <c r="PQ8" s="1"/>
      <c r="PR8" s="1"/>
      <c r="PS8" s="1"/>
      <c r="PT8" s="1"/>
      <c r="PU8" s="1"/>
      <c r="PV8" s="1"/>
      <c r="PW8" s="1"/>
      <c r="PX8" s="1"/>
      <c r="PY8" s="1"/>
      <c r="PZ8" s="1"/>
      <c r="QA8" s="1"/>
      <c r="QB8" s="1"/>
      <c r="QC8" s="1"/>
      <c r="QD8" s="1"/>
      <c r="QE8" s="1"/>
      <c r="QF8" s="1"/>
      <c r="QG8" s="1"/>
      <c r="QH8" s="1"/>
      <c r="QI8" s="1"/>
      <c r="QJ8" s="1"/>
      <c r="QK8" s="1"/>
      <c r="QL8" s="1"/>
      <c r="QM8" s="1"/>
      <c r="QN8" s="1"/>
      <c r="QO8" s="1"/>
      <c r="QP8" s="1"/>
      <c r="QQ8" s="1"/>
      <c r="QR8" s="1"/>
      <c r="QS8" s="1"/>
      <c r="QT8" s="1"/>
      <c r="QU8" s="1"/>
      <c r="QV8" s="1"/>
      <c r="QW8" s="1"/>
      <c r="QX8" s="1"/>
      <c r="QY8" s="1"/>
      <c r="QZ8" s="1"/>
      <c r="RA8" s="1"/>
      <c r="RB8" s="1"/>
      <c r="RC8" s="1"/>
      <c r="RD8" s="1"/>
      <c r="RE8" s="1"/>
      <c r="RF8" s="1"/>
      <c r="RG8" s="1"/>
      <c r="RH8" s="1"/>
      <c r="RI8" s="1"/>
      <c r="RJ8" s="1"/>
      <c r="RK8" s="1"/>
      <c r="RL8" s="1"/>
      <c r="RM8" s="1"/>
      <c r="RN8" s="1"/>
      <c r="RO8" s="1"/>
      <c r="RP8" s="1"/>
      <c r="RQ8" s="1"/>
      <c r="RR8" s="1"/>
      <c r="RS8" s="1"/>
      <c r="RT8" s="1"/>
      <c r="RU8" s="1"/>
      <c r="RV8" s="1"/>
      <c r="RW8" s="1"/>
      <c r="RX8" s="1"/>
      <c r="RY8" s="1"/>
      <c r="RZ8" s="1"/>
      <c r="SA8" s="1"/>
      <c r="SB8" s="1"/>
      <c r="SC8" s="1"/>
      <c r="SD8" s="1"/>
      <c r="SE8" s="1"/>
      <c r="SF8" s="1"/>
      <c r="SG8" s="1"/>
      <c r="SH8" s="1"/>
      <c r="SI8" s="1"/>
      <c r="SJ8" s="1"/>
      <c r="SK8" s="1"/>
      <c r="SL8" s="1"/>
      <c r="SM8" s="1"/>
      <c r="SN8" s="1"/>
      <c r="SO8" s="1"/>
      <c r="SP8" s="1"/>
      <c r="SQ8" s="1"/>
      <c r="SR8" s="1"/>
      <c r="SS8" s="1"/>
      <c r="ST8" s="1"/>
      <c r="SU8" s="1"/>
      <c r="SV8" s="1"/>
      <c r="SW8" s="1"/>
      <c r="SX8" s="1"/>
      <c r="SY8" s="1"/>
      <c r="SZ8" s="1"/>
      <c r="TA8" s="1"/>
      <c r="TB8" s="1"/>
      <c r="TC8" s="1"/>
      <c r="TD8" s="1"/>
      <c r="TE8" s="1"/>
      <c r="TF8" s="1"/>
      <c r="TG8" s="1"/>
      <c r="TH8" s="1"/>
      <c r="TI8" s="1"/>
      <c r="TJ8" s="1"/>
      <c r="TK8" s="1"/>
      <c r="TL8" s="1"/>
      <c r="TM8" s="1"/>
      <c r="TN8" s="1"/>
      <c r="TO8" s="1"/>
      <c r="TP8" s="1"/>
      <c r="TQ8" s="1"/>
      <c r="TR8" s="1"/>
      <c r="TS8" s="1"/>
      <c r="TT8" s="1"/>
      <c r="TU8" s="1"/>
      <c r="TV8" s="1"/>
      <c r="TW8" s="1"/>
      <c r="TX8" s="1"/>
      <c r="TY8" s="1"/>
      <c r="TZ8" s="1"/>
      <c r="UA8" s="1"/>
      <c r="UB8" s="1"/>
      <c r="UC8" s="1"/>
      <c r="UD8" s="1"/>
      <c r="UE8" s="1"/>
      <c r="UF8" s="1"/>
      <c r="UG8" s="1"/>
      <c r="UH8" s="1"/>
      <c r="UI8" s="1"/>
      <c r="UJ8" s="1"/>
      <c r="UK8" s="1"/>
      <c r="UL8" s="1"/>
      <c r="UM8" s="1"/>
      <c r="UN8" s="1"/>
      <c r="UO8" s="1"/>
      <c r="UP8" s="1"/>
      <c r="UQ8" s="1"/>
      <c r="UR8" s="1"/>
      <c r="US8" s="1"/>
      <c r="UT8" s="1"/>
      <c r="UU8" s="1"/>
      <c r="UV8" s="1"/>
      <c r="UW8" s="1"/>
      <c r="UX8" s="1"/>
      <c r="UY8" s="1"/>
      <c r="UZ8" s="1"/>
      <c r="VA8" s="1"/>
      <c r="VB8" s="1"/>
      <c r="VC8" s="1"/>
      <c r="VD8" s="1"/>
      <c r="VE8" s="1"/>
      <c r="VF8" s="1"/>
      <c r="VG8" s="1"/>
      <c r="VH8" s="1"/>
      <c r="VI8" s="1"/>
      <c r="VJ8" s="1"/>
      <c r="VK8" s="1"/>
      <c r="VL8" s="1"/>
      <c r="VM8" s="1"/>
      <c r="VN8" s="1"/>
      <c r="VO8" s="1"/>
      <c r="VP8" s="1"/>
      <c r="VQ8" s="1"/>
      <c r="VR8" s="1"/>
      <c r="VS8" s="1"/>
      <c r="VT8" s="1"/>
      <c r="VU8" s="1"/>
      <c r="VV8" s="1"/>
      <c r="VW8" s="1"/>
      <c r="VX8" s="1"/>
      <c r="VY8" s="1"/>
      <c r="VZ8" s="1"/>
      <c r="WA8" s="1"/>
      <c r="WB8" s="1"/>
      <c r="WC8" s="1"/>
      <c r="WD8" s="1"/>
      <c r="WE8" s="1"/>
      <c r="WF8" s="1"/>
      <c r="WG8" s="1"/>
      <c r="WH8" s="1"/>
      <c r="WI8" s="1"/>
      <c r="WJ8" s="1"/>
      <c r="WK8" s="1"/>
      <c r="WL8" s="1"/>
      <c r="WM8" s="1"/>
      <c r="WN8" s="1"/>
      <c r="WO8" s="1"/>
      <c r="WP8" s="1"/>
      <c r="WQ8" s="1"/>
      <c r="WR8" s="1"/>
      <c r="WS8" s="1"/>
      <c r="WT8" s="1"/>
      <c r="WU8" s="1"/>
      <c r="WV8" s="1"/>
      <c r="WW8" s="1"/>
      <c r="WX8" s="1"/>
      <c r="WY8" s="1"/>
      <c r="WZ8" s="1"/>
      <c r="XA8" s="1"/>
      <c r="XB8" s="1"/>
      <c r="XC8" s="1"/>
      <c r="XD8" s="1"/>
      <c r="XE8" s="1"/>
      <c r="XF8" s="1"/>
      <c r="XG8" s="1"/>
      <c r="XH8" s="1"/>
      <c r="XI8" s="1"/>
      <c r="XJ8" s="1"/>
      <c r="XK8" s="1"/>
      <c r="XL8" s="1"/>
      <c r="XM8" s="1"/>
      <c r="XN8" s="1"/>
      <c r="XO8" s="1"/>
      <c r="XP8" s="1"/>
      <c r="XQ8" s="1"/>
      <c r="XR8" s="1"/>
      <c r="XS8" s="1"/>
      <c r="XT8" s="1"/>
      <c r="XU8" s="1"/>
      <c r="XV8" s="1"/>
      <c r="XW8" s="1"/>
      <c r="XX8" s="1"/>
      <c r="XY8" s="1"/>
      <c r="XZ8" s="1"/>
      <c r="YA8" s="1"/>
      <c r="YB8" s="1"/>
      <c r="YC8" s="1"/>
      <c r="YD8" s="1"/>
      <c r="YE8" s="1"/>
      <c r="YF8" s="1"/>
      <c r="YG8" s="1"/>
      <c r="YH8" s="1"/>
      <c r="YI8" s="1"/>
      <c r="YJ8" s="1"/>
      <c r="YK8" s="1"/>
      <c r="YL8" s="1"/>
      <c r="YM8" s="1"/>
      <c r="YN8" s="1"/>
      <c r="YO8" s="1"/>
      <c r="YP8" s="1"/>
      <c r="YQ8" s="1"/>
      <c r="YR8" s="1"/>
      <c r="YS8" s="1"/>
      <c r="YT8" s="1"/>
      <c r="YU8" s="1"/>
      <c r="YV8" s="1"/>
      <c r="YW8" s="1"/>
      <c r="YX8" s="1"/>
      <c r="YY8" s="1"/>
      <c r="YZ8" s="1"/>
      <c r="ZA8" s="1"/>
      <c r="ZB8" s="1"/>
      <c r="ZC8" s="1"/>
      <c r="ZD8" s="1"/>
      <c r="ZE8" s="1"/>
      <c r="ZF8" s="1"/>
      <c r="ZG8" s="1"/>
      <c r="ZH8" s="1"/>
      <c r="ZI8" s="1"/>
      <c r="ZJ8" s="1"/>
      <c r="ZK8" s="1"/>
      <c r="ZL8" s="1"/>
      <c r="ZM8" s="1"/>
      <c r="ZN8" s="1"/>
      <c r="ZO8" s="1"/>
      <c r="ZP8" s="1"/>
      <c r="ZQ8" s="1"/>
      <c r="ZR8" s="1"/>
      <c r="ZS8" s="1"/>
      <c r="ZT8" s="1"/>
      <c r="ZU8" s="1"/>
      <c r="ZV8" s="1"/>
      <c r="ZW8" s="1"/>
      <c r="ZX8" s="1"/>
      <c r="ZY8" s="1"/>
      <c r="ZZ8" s="1"/>
      <c r="AAA8" s="1"/>
      <c r="AAB8" s="1"/>
      <c r="AAC8" s="1"/>
      <c r="AAD8" s="1"/>
      <c r="AAE8" s="1"/>
      <c r="AAF8" s="1"/>
      <c r="AAG8" s="1"/>
      <c r="AAH8" s="1"/>
      <c r="AAI8" s="1"/>
      <c r="AAJ8" s="1"/>
      <c r="AAK8" s="1"/>
      <c r="AAL8" s="1"/>
      <c r="AAM8" s="1"/>
      <c r="AAN8" s="1"/>
      <c r="AAO8" s="1"/>
      <c r="AAP8" s="1"/>
      <c r="AAQ8" s="1"/>
      <c r="AAR8" s="1"/>
      <c r="AAS8" s="1"/>
      <c r="AAT8" s="1"/>
      <c r="AAU8" s="1"/>
      <c r="AAV8" s="1"/>
      <c r="AAW8" s="1"/>
      <c r="AAX8" s="1"/>
      <c r="AAY8" s="1"/>
      <c r="AAZ8" s="1"/>
      <c r="ABA8" s="1"/>
      <c r="ABB8" s="1"/>
      <c r="ABC8" s="1"/>
      <c r="ABD8" s="1"/>
      <c r="ABE8" s="1"/>
      <c r="ABF8" s="1"/>
      <c r="ABG8" s="1"/>
      <c r="ABH8" s="1"/>
      <c r="ABI8" s="1"/>
      <c r="ABJ8" s="1"/>
      <c r="ABK8" s="1"/>
      <c r="ABL8" s="1"/>
      <c r="ABM8" s="1"/>
      <c r="ABN8" s="1"/>
      <c r="ABO8" s="1"/>
      <c r="ABP8" s="1"/>
      <c r="ABQ8" s="1"/>
      <c r="ABR8" s="1"/>
      <c r="ABS8" s="1"/>
      <c r="ABT8" s="1"/>
      <c r="ABU8" s="1"/>
      <c r="ABV8" s="1"/>
      <c r="ABW8" s="1"/>
      <c r="ABX8" s="1"/>
      <c r="ABY8" s="1"/>
      <c r="ABZ8" s="1"/>
      <c r="ACA8" s="1"/>
      <c r="ACB8" s="1"/>
      <c r="ACC8" s="1"/>
      <c r="ACD8" s="1"/>
      <c r="ACE8" s="1"/>
      <c r="ACF8" s="1"/>
      <c r="ACG8" s="1"/>
      <c r="ACH8" s="1"/>
      <c r="ACI8" s="1"/>
      <c r="ACJ8" s="1"/>
      <c r="ACK8" s="1"/>
      <c r="ACL8" s="1"/>
      <c r="ACM8" s="1"/>
      <c r="ACN8" s="1"/>
      <c r="ACO8" s="1"/>
      <c r="ACP8" s="1"/>
      <c r="ACQ8" s="1"/>
      <c r="ACR8" s="1"/>
      <c r="ACS8" s="1"/>
      <c r="ACT8" s="1"/>
      <c r="ACU8" s="1"/>
      <c r="ACV8" s="1"/>
      <c r="ACW8" s="1"/>
      <c r="ACX8" s="1"/>
      <c r="ACY8" s="1"/>
      <c r="ACZ8" s="1"/>
      <c r="ADA8" s="1"/>
      <c r="ADB8" s="1"/>
      <c r="ADC8" s="1"/>
      <c r="ADD8" s="1"/>
      <c r="ADE8" s="1"/>
      <c r="ADF8" s="1"/>
      <c r="ADG8" s="1"/>
      <c r="ADH8" s="1"/>
      <c r="ADI8" s="1"/>
      <c r="ADJ8" s="1"/>
      <c r="ADK8" s="1"/>
      <c r="ADL8" s="1"/>
      <c r="ADM8" s="1"/>
      <c r="ADN8" s="1"/>
      <c r="ADO8" s="1"/>
      <c r="ADP8" s="1"/>
      <c r="ADQ8" s="1"/>
      <c r="ADR8" s="1"/>
      <c r="ADS8" s="1"/>
      <c r="ADT8" s="1"/>
      <c r="ADU8" s="1"/>
      <c r="ADV8" s="1"/>
      <c r="ADW8" s="1"/>
      <c r="ADX8" s="1"/>
      <c r="ADY8" s="1"/>
      <c r="ADZ8" s="1"/>
      <c r="AEA8" s="1"/>
      <c r="AEB8" s="1"/>
      <c r="AEC8" s="1"/>
      <c r="AED8" s="1"/>
      <c r="AEE8" s="1"/>
      <c r="AEF8" s="1"/>
      <c r="AEG8" s="1"/>
      <c r="AEH8" s="1"/>
      <c r="AEI8" s="1"/>
      <c r="AEJ8" s="1"/>
      <c r="AEK8" s="1"/>
      <c r="AEL8" s="1"/>
      <c r="AEM8" s="1"/>
      <c r="AEN8" s="1"/>
      <c r="AEO8" s="1"/>
      <c r="AEP8" s="1"/>
      <c r="AEQ8" s="1"/>
      <c r="AER8" s="1"/>
      <c r="AES8" s="1"/>
      <c r="AET8" s="1"/>
      <c r="AEU8" s="1"/>
      <c r="AEV8" s="1"/>
      <c r="AEW8" s="1"/>
      <c r="AEX8" s="1"/>
      <c r="AEY8" s="1"/>
      <c r="AEZ8" s="1"/>
      <c r="AFA8" s="1"/>
      <c r="AFB8" s="1"/>
      <c r="AFC8" s="1"/>
      <c r="AFD8" s="1"/>
      <c r="AFE8" s="1"/>
      <c r="AFF8" s="1"/>
      <c r="AFG8" s="1"/>
      <c r="AFH8" s="1"/>
      <c r="AFI8" s="1"/>
      <c r="AFJ8" s="1"/>
      <c r="AFK8" s="1"/>
      <c r="AFL8" s="1"/>
      <c r="AFM8" s="1"/>
      <c r="AFN8" s="1"/>
      <c r="AFO8" s="1"/>
      <c r="AFP8" s="1"/>
      <c r="AFQ8" s="1"/>
      <c r="AFR8" s="1"/>
      <c r="AFS8" s="1"/>
      <c r="AFT8" s="1"/>
      <c r="AFU8" s="1"/>
      <c r="AFV8" s="1"/>
      <c r="AFW8" s="1"/>
      <c r="AFX8" s="1"/>
      <c r="AFY8" s="1"/>
      <c r="AFZ8" s="1"/>
      <c r="AGA8" s="1"/>
      <c r="AGB8" s="1"/>
      <c r="AGC8" s="1"/>
      <c r="AGD8" s="1"/>
      <c r="AGE8" s="1"/>
      <c r="AGF8" s="1"/>
      <c r="AGG8" s="1"/>
      <c r="AGH8" s="1"/>
      <c r="AGI8" s="1"/>
      <c r="AGJ8" s="1"/>
      <c r="AGK8" s="1"/>
      <c r="AGL8" s="1"/>
      <c r="AGM8" s="1"/>
      <c r="AGN8" s="1"/>
      <c r="AGO8" s="1"/>
      <c r="AGP8" s="1"/>
      <c r="AGQ8" s="1"/>
      <c r="AGR8" s="1"/>
      <c r="AGS8" s="1"/>
      <c r="AGT8" s="1"/>
      <c r="AGU8" s="1"/>
      <c r="AGV8" s="1"/>
      <c r="AGW8" s="1"/>
      <c r="AGX8" s="1"/>
      <c r="AGY8" s="1"/>
      <c r="AGZ8" s="1"/>
      <c r="AHA8" s="1"/>
      <c r="AHB8" s="1"/>
      <c r="AHC8" s="1"/>
      <c r="AHD8" s="1"/>
      <c r="AHE8" s="1"/>
      <c r="AHF8" s="1"/>
      <c r="AHG8" s="1"/>
      <c r="AHH8" s="1"/>
      <c r="AHI8" s="1"/>
      <c r="AHJ8" s="1"/>
      <c r="AHK8" s="1"/>
      <c r="AHL8" s="1"/>
      <c r="AHM8" s="1"/>
      <c r="AHN8" s="1"/>
      <c r="AHO8" s="1"/>
      <c r="AHP8" s="1"/>
      <c r="AHQ8" s="1"/>
      <c r="AHR8" s="1"/>
      <c r="AHS8" s="1"/>
      <c r="AHT8" s="1"/>
      <c r="AHU8" s="1"/>
      <c r="AHV8" s="1"/>
      <c r="AHW8" s="1"/>
      <c r="AHX8" s="1"/>
      <c r="AHY8" s="1"/>
      <c r="AHZ8" s="1"/>
      <c r="AIA8" s="1"/>
      <c r="AIB8" s="1"/>
      <c r="AIC8" s="1"/>
      <c r="AID8" s="1"/>
      <c r="AIE8" s="1"/>
      <c r="AIF8" s="1"/>
      <c r="AIG8" s="1"/>
      <c r="AIH8" s="1"/>
      <c r="AII8" s="1"/>
      <c r="AIJ8" s="1"/>
      <c r="AIK8" s="1"/>
      <c r="AIL8" s="1"/>
      <c r="AIM8" s="1"/>
      <c r="AIN8" s="1"/>
      <c r="AIO8" s="1"/>
      <c r="AIP8" s="1"/>
      <c r="AIQ8" s="1"/>
      <c r="AIR8" s="1"/>
      <c r="AIS8" s="1"/>
      <c r="AIT8" s="1"/>
      <c r="AIU8" s="1"/>
      <c r="AIV8" s="1"/>
      <c r="AIW8" s="1"/>
      <c r="AIX8" s="1"/>
      <c r="AIY8" s="1"/>
      <c r="AIZ8" s="1"/>
      <c r="AJA8" s="1"/>
      <c r="AJB8" s="1"/>
      <c r="AJC8" s="1"/>
      <c r="AJD8" s="1"/>
      <c r="AJE8" s="1"/>
      <c r="AJF8" s="1"/>
      <c r="AJG8" s="1"/>
      <c r="AJH8" s="1"/>
      <c r="AJI8" s="1"/>
      <c r="AJJ8" s="1"/>
      <c r="AJK8" s="1"/>
      <c r="AJL8" s="1"/>
      <c r="AJM8" s="1"/>
      <c r="AJN8" s="1"/>
      <c r="AJO8" s="1"/>
      <c r="AJP8" s="1"/>
      <c r="AJQ8" s="1"/>
      <c r="AJR8" s="1"/>
      <c r="AJS8" s="1"/>
      <c r="AJT8" s="1"/>
      <c r="AJU8" s="1"/>
      <c r="AJV8" s="1"/>
      <c r="AJW8" s="1"/>
      <c r="AJX8" s="1"/>
      <c r="AJY8" s="1"/>
      <c r="AJZ8" s="1"/>
      <c r="AKA8" s="1"/>
      <c r="AKB8" s="1"/>
      <c r="AKC8" s="1"/>
      <c r="AKD8" s="1"/>
      <c r="AKE8" s="1"/>
      <c r="AKF8" s="1"/>
      <c r="AKG8" s="1"/>
      <c r="AKH8" s="1"/>
      <c r="AKI8" s="1"/>
      <c r="AKJ8" s="1"/>
      <c r="AKK8" s="1"/>
      <c r="AKL8" s="1"/>
      <c r="AKM8" s="1"/>
      <c r="AKN8" s="1"/>
      <c r="AKO8" s="1"/>
      <c r="AKP8" s="1"/>
      <c r="AKQ8" s="1"/>
      <c r="AKR8" s="1"/>
      <c r="AKS8" s="1"/>
      <c r="AKT8" s="1"/>
      <c r="AKU8" s="1"/>
      <c r="AKV8" s="1"/>
      <c r="AKW8" s="1"/>
      <c r="AKX8" s="1"/>
      <c r="AKY8" s="1"/>
      <c r="AKZ8" s="1"/>
      <c r="ALA8" s="1"/>
      <c r="ALB8" s="1"/>
      <c r="ALC8" s="1"/>
      <c r="ALD8" s="1"/>
      <c r="ALE8" s="1"/>
      <c r="ALF8" s="1"/>
      <c r="ALG8" s="1"/>
      <c r="ALH8" s="1"/>
      <c r="ALI8" s="1"/>
      <c r="ALJ8" s="1"/>
      <c r="ALK8" s="1"/>
      <c r="ALL8" s="1"/>
      <c r="ALM8" s="1"/>
      <c r="ALN8" s="1"/>
      <c r="ALO8" s="1"/>
      <c r="ALP8" s="1"/>
      <c r="ALQ8" s="1"/>
      <c r="ALR8" s="1"/>
      <c r="ALS8" s="1"/>
      <c r="ALT8" s="1"/>
      <c r="ALU8" s="1"/>
      <c r="ALV8" s="1"/>
      <c r="ALW8" s="1"/>
      <c r="ALX8" s="1"/>
      <c r="ALY8" s="1"/>
      <c r="ALZ8" s="1"/>
      <c r="AMA8" s="1"/>
      <c r="AMB8" s="1"/>
      <c r="AMC8" s="1"/>
      <c r="AMD8" s="1"/>
      <c r="AME8" s="1"/>
      <c r="AMF8" s="1"/>
      <c r="AMG8" s="1"/>
      <c r="AMH8" s="1"/>
      <c r="AMI8" s="1"/>
      <c r="AMJ8" s="1"/>
      <c r="AMK8" s="1"/>
    </row>
    <row r="9" spans="1:1025" x14ac:dyDescent="0.35">
      <c r="A9" s="59"/>
      <c r="B9" s="69" t="s">
        <v>24</v>
      </c>
      <c r="C9" s="65">
        <f>C4/C6</f>
        <v>0.7180616740088106</v>
      </c>
      <c r="D9" s="65">
        <f>D4/D6</f>
        <v>0.58778625954198471</v>
      </c>
      <c r="E9" s="73">
        <f>E4/E6</f>
        <v>0.6482617586912065</v>
      </c>
      <c r="F9" s="59"/>
      <c r="G9" s="59"/>
      <c r="H9" s="59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  <c r="IZ9" s="1"/>
      <c r="JA9" s="1"/>
      <c r="JB9" s="1"/>
      <c r="JC9" s="1"/>
      <c r="JD9" s="1"/>
      <c r="JE9" s="1"/>
      <c r="JF9" s="1"/>
      <c r="JG9" s="1"/>
      <c r="JH9" s="1"/>
      <c r="JI9" s="1"/>
      <c r="JJ9" s="1"/>
      <c r="JK9" s="1"/>
      <c r="JL9" s="1"/>
      <c r="JM9" s="1"/>
      <c r="JN9" s="1"/>
      <c r="JO9" s="1"/>
      <c r="JP9" s="1"/>
      <c r="JQ9" s="1"/>
      <c r="JR9" s="1"/>
      <c r="JS9" s="1"/>
      <c r="JT9" s="1"/>
      <c r="JU9" s="1"/>
      <c r="JV9" s="1"/>
      <c r="JW9" s="1"/>
      <c r="JX9" s="1"/>
      <c r="JY9" s="1"/>
      <c r="JZ9" s="1"/>
      <c r="KA9" s="1"/>
      <c r="KB9" s="1"/>
      <c r="KC9" s="1"/>
      <c r="KD9" s="1"/>
      <c r="KE9" s="1"/>
      <c r="KF9" s="1"/>
      <c r="KG9" s="1"/>
      <c r="KH9" s="1"/>
      <c r="KI9" s="1"/>
      <c r="KJ9" s="1"/>
      <c r="KK9" s="1"/>
      <c r="KL9" s="1"/>
      <c r="KM9" s="1"/>
      <c r="KN9" s="1"/>
      <c r="KO9" s="1"/>
      <c r="KP9" s="1"/>
      <c r="KQ9" s="1"/>
      <c r="KR9" s="1"/>
      <c r="KS9" s="1"/>
      <c r="KT9" s="1"/>
      <c r="KU9" s="1"/>
      <c r="KV9" s="1"/>
      <c r="KW9" s="1"/>
      <c r="KX9" s="1"/>
      <c r="KY9" s="1"/>
      <c r="KZ9" s="1"/>
      <c r="LA9" s="1"/>
      <c r="LB9" s="1"/>
      <c r="LC9" s="1"/>
      <c r="LD9" s="1"/>
      <c r="LE9" s="1"/>
      <c r="LF9" s="1"/>
      <c r="LG9" s="1"/>
      <c r="LH9" s="1"/>
      <c r="LI9" s="1"/>
      <c r="LJ9" s="1"/>
      <c r="LK9" s="1"/>
      <c r="LL9" s="1"/>
      <c r="LM9" s="1"/>
      <c r="LN9" s="1"/>
      <c r="LO9" s="1"/>
      <c r="LP9" s="1"/>
      <c r="LQ9" s="1"/>
      <c r="LR9" s="1"/>
      <c r="LS9" s="1"/>
      <c r="LT9" s="1"/>
      <c r="LU9" s="1"/>
      <c r="LV9" s="1"/>
      <c r="LW9" s="1"/>
      <c r="LX9" s="1"/>
      <c r="LY9" s="1"/>
      <c r="LZ9" s="1"/>
      <c r="MA9" s="1"/>
      <c r="MB9" s="1"/>
      <c r="MC9" s="1"/>
      <c r="MD9" s="1"/>
      <c r="ME9" s="1"/>
      <c r="MF9" s="1"/>
      <c r="MG9" s="1"/>
      <c r="MH9" s="1"/>
      <c r="MI9" s="1"/>
      <c r="MJ9" s="1"/>
      <c r="MK9" s="1"/>
      <c r="ML9" s="1"/>
      <c r="MM9" s="1"/>
      <c r="MN9" s="1"/>
      <c r="MO9" s="1"/>
      <c r="MP9" s="1"/>
      <c r="MQ9" s="1"/>
      <c r="MR9" s="1"/>
      <c r="MS9" s="1"/>
      <c r="MT9" s="1"/>
      <c r="MU9" s="1"/>
      <c r="MV9" s="1"/>
      <c r="MW9" s="1"/>
      <c r="MX9" s="1"/>
      <c r="MY9" s="1"/>
      <c r="MZ9" s="1"/>
      <c r="NA9" s="1"/>
      <c r="NB9" s="1"/>
      <c r="NC9" s="1"/>
      <c r="ND9" s="1"/>
      <c r="NE9" s="1"/>
      <c r="NF9" s="1"/>
      <c r="NG9" s="1"/>
      <c r="NH9" s="1"/>
      <c r="NI9" s="1"/>
      <c r="NJ9" s="1"/>
      <c r="NK9" s="1"/>
      <c r="NL9" s="1"/>
      <c r="NM9" s="1"/>
      <c r="NN9" s="1"/>
      <c r="NO9" s="1"/>
      <c r="NP9" s="1"/>
      <c r="NQ9" s="1"/>
      <c r="NR9" s="1"/>
      <c r="NS9" s="1"/>
      <c r="NT9" s="1"/>
      <c r="NU9" s="1"/>
      <c r="NV9" s="1"/>
      <c r="NW9" s="1"/>
      <c r="NX9" s="1"/>
      <c r="NY9" s="1"/>
      <c r="NZ9" s="1"/>
      <c r="OA9" s="1"/>
      <c r="OB9" s="1"/>
      <c r="OC9" s="1"/>
      <c r="OD9" s="1"/>
      <c r="OE9" s="1"/>
      <c r="OF9" s="1"/>
      <c r="OG9" s="1"/>
      <c r="OH9" s="1"/>
      <c r="OI9" s="1"/>
      <c r="OJ9" s="1"/>
      <c r="OK9" s="1"/>
      <c r="OL9" s="1"/>
      <c r="OM9" s="1"/>
      <c r="ON9" s="1"/>
      <c r="OO9" s="1"/>
      <c r="OP9" s="1"/>
      <c r="OQ9" s="1"/>
      <c r="OR9" s="1"/>
      <c r="OS9" s="1"/>
      <c r="OT9" s="1"/>
      <c r="OU9" s="1"/>
      <c r="OV9" s="1"/>
      <c r="OW9" s="1"/>
      <c r="OX9" s="1"/>
      <c r="OY9" s="1"/>
      <c r="OZ9" s="1"/>
      <c r="PA9" s="1"/>
      <c r="PB9" s="1"/>
      <c r="PC9" s="1"/>
      <c r="PD9" s="1"/>
      <c r="PE9" s="1"/>
      <c r="PF9" s="1"/>
      <c r="PG9" s="1"/>
      <c r="PH9" s="1"/>
      <c r="PI9" s="1"/>
      <c r="PJ9" s="1"/>
      <c r="PK9" s="1"/>
      <c r="PL9" s="1"/>
      <c r="PM9" s="1"/>
      <c r="PN9" s="1"/>
      <c r="PO9" s="1"/>
      <c r="PP9" s="1"/>
      <c r="PQ9" s="1"/>
      <c r="PR9" s="1"/>
      <c r="PS9" s="1"/>
      <c r="PT9" s="1"/>
      <c r="PU9" s="1"/>
      <c r="PV9" s="1"/>
      <c r="PW9" s="1"/>
      <c r="PX9" s="1"/>
      <c r="PY9" s="1"/>
      <c r="PZ9" s="1"/>
      <c r="QA9" s="1"/>
      <c r="QB9" s="1"/>
      <c r="QC9" s="1"/>
      <c r="QD9" s="1"/>
      <c r="QE9" s="1"/>
      <c r="QF9" s="1"/>
      <c r="QG9" s="1"/>
      <c r="QH9" s="1"/>
      <c r="QI9" s="1"/>
      <c r="QJ9" s="1"/>
      <c r="QK9" s="1"/>
      <c r="QL9" s="1"/>
      <c r="QM9" s="1"/>
      <c r="QN9" s="1"/>
      <c r="QO9" s="1"/>
      <c r="QP9" s="1"/>
      <c r="QQ9" s="1"/>
      <c r="QR9" s="1"/>
      <c r="QS9" s="1"/>
      <c r="QT9" s="1"/>
      <c r="QU9" s="1"/>
      <c r="QV9" s="1"/>
      <c r="QW9" s="1"/>
      <c r="QX9" s="1"/>
      <c r="QY9" s="1"/>
      <c r="QZ9" s="1"/>
      <c r="RA9" s="1"/>
      <c r="RB9" s="1"/>
      <c r="RC9" s="1"/>
      <c r="RD9" s="1"/>
      <c r="RE9" s="1"/>
      <c r="RF9" s="1"/>
      <c r="RG9" s="1"/>
      <c r="RH9" s="1"/>
      <c r="RI9" s="1"/>
      <c r="RJ9" s="1"/>
      <c r="RK9" s="1"/>
      <c r="RL9" s="1"/>
      <c r="RM9" s="1"/>
      <c r="RN9" s="1"/>
      <c r="RO9" s="1"/>
      <c r="RP9" s="1"/>
      <c r="RQ9" s="1"/>
      <c r="RR9" s="1"/>
      <c r="RS9" s="1"/>
      <c r="RT9" s="1"/>
      <c r="RU9" s="1"/>
      <c r="RV9" s="1"/>
      <c r="RW9" s="1"/>
      <c r="RX9" s="1"/>
      <c r="RY9" s="1"/>
      <c r="RZ9" s="1"/>
      <c r="SA9" s="1"/>
      <c r="SB9" s="1"/>
      <c r="SC9" s="1"/>
      <c r="SD9" s="1"/>
      <c r="SE9" s="1"/>
      <c r="SF9" s="1"/>
      <c r="SG9" s="1"/>
      <c r="SH9" s="1"/>
      <c r="SI9" s="1"/>
      <c r="SJ9" s="1"/>
      <c r="SK9" s="1"/>
      <c r="SL9" s="1"/>
      <c r="SM9" s="1"/>
      <c r="SN9" s="1"/>
      <c r="SO9" s="1"/>
      <c r="SP9" s="1"/>
      <c r="SQ9" s="1"/>
      <c r="SR9" s="1"/>
      <c r="SS9" s="1"/>
      <c r="ST9" s="1"/>
      <c r="SU9" s="1"/>
      <c r="SV9" s="1"/>
      <c r="SW9" s="1"/>
      <c r="SX9" s="1"/>
      <c r="SY9" s="1"/>
      <c r="SZ9" s="1"/>
      <c r="TA9" s="1"/>
      <c r="TB9" s="1"/>
      <c r="TC9" s="1"/>
      <c r="TD9" s="1"/>
      <c r="TE9" s="1"/>
      <c r="TF9" s="1"/>
      <c r="TG9" s="1"/>
      <c r="TH9" s="1"/>
      <c r="TI9" s="1"/>
      <c r="TJ9" s="1"/>
      <c r="TK9" s="1"/>
      <c r="TL9" s="1"/>
      <c r="TM9" s="1"/>
      <c r="TN9" s="1"/>
      <c r="TO9" s="1"/>
      <c r="TP9" s="1"/>
      <c r="TQ9" s="1"/>
      <c r="TR9" s="1"/>
      <c r="TS9" s="1"/>
      <c r="TT9" s="1"/>
      <c r="TU9" s="1"/>
      <c r="TV9" s="1"/>
      <c r="TW9" s="1"/>
      <c r="TX9" s="1"/>
      <c r="TY9" s="1"/>
      <c r="TZ9" s="1"/>
      <c r="UA9" s="1"/>
      <c r="UB9" s="1"/>
      <c r="UC9" s="1"/>
      <c r="UD9" s="1"/>
      <c r="UE9" s="1"/>
      <c r="UF9" s="1"/>
      <c r="UG9" s="1"/>
      <c r="UH9" s="1"/>
      <c r="UI9" s="1"/>
      <c r="UJ9" s="1"/>
      <c r="UK9" s="1"/>
      <c r="UL9" s="1"/>
      <c r="UM9" s="1"/>
      <c r="UN9" s="1"/>
      <c r="UO9" s="1"/>
      <c r="UP9" s="1"/>
      <c r="UQ9" s="1"/>
      <c r="UR9" s="1"/>
      <c r="US9" s="1"/>
      <c r="UT9" s="1"/>
      <c r="UU9" s="1"/>
      <c r="UV9" s="1"/>
      <c r="UW9" s="1"/>
      <c r="UX9" s="1"/>
      <c r="UY9" s="1"/>
      <c r="UZ9" s="1"/>
      <c r="VA9" s="1"/>
      <c r="VB9" s="1"/>
      <c r="VC9" s="1"/>
      <c r="VD9" s="1"/>
      <c r="VE9" s="1"/>
      <c r="VF9" s="1"/>
      <c r="VG9" s="1"/>
      <c r="VH9" s="1"/>
      <c r="VI9" s="1"/>
      <c r="VJ9" s="1"/>
      <c r="VK9" s="1"/>
      <c r="VL9" s="1"/>
      <c r="VM9" s="1"/>
      <c r="VN9" s="1"/>
      <c r="VO9" s="1"/>
      <c r="VP9" s="1"/>
      <c r="VQ9" s="1"/>
      <c r="VR9" s="1"/>
      <c r="VS9" s="1"/>
      <c r="VT9" s="1"/>
      <c r="VU9" s="1"/>
      <c r="VV9" s="1"/>
      <c r="VW9" s="1"/>
      <c r="VX9" s="1"/>
      <c r="VY9" s="1"/>
      <c r="VZ9" s="1"/>
      <c r="WA9" s="1"/>
      <c r="WB9" s="1"/>
      <c r="WC9" s="1"/>
      <c r="WD9" s="1"/>
      <c r="WE9" s="1"/>
      <c r="WF9" s="1"/>
      <c r="WG9" s="1"/>
      <c r="WH9" s="1"/>
      <c r="WI9" s="1"/>
      <c r="WJ9" s="1"/>
      <c r="WK9" s="1"/>
      <c r="WL9" s="1"/>
      <c r="WM9" s="1"/>
      <c r="WN9" s="1"/>
      <c r="WO9" s="1"/>
      <c r="WP9" s="1"/>
      <c r="WQ9" s="1"/>
      <c r="WR9" s="1"/>
      <c r="WS9" s="1"/>
      <c r="WT9" s="1"/>
      <c r="WU9" s="1"/>
      <c r="WV9" s="1"/>
      <c r="WW9" s="1"/>
      <c r="WX9" s="1"/>
      <c r="WY9" s="1"/>
      <c r="WZ9" s="1"/>
      <c r="XA9" s="1"/>
      <c r="XB9" s="1"/>
      <c r="XC9" s="1"/>
      <c r="XD9" s="1"/>
      <c r="XE9" s="1"/>
      <c r="XF9" s="1"/>
      <c r="XG9" s="1"/>
      <c r="XH9" s="1"/>
      <c r="XI9" s="1"/>
      <c r="XJ9" s="1"/>
      <c r="XK9" s="1"/>
      <c r="XL9" s="1"/>
      <c r="XM9" s="1"/>
      <c r="XN9" s="1"/>
      <c r="XO9" s="1"/>
      <c r="XP9" s="1"/>
      <c r="XQ9" s="1"/>
      <c r="XR9" s="1"/>
      <c r="XS9" s="1"/>
      <c r="XT9" s="1"/>
      <c r="XU9" s="1"/>
      <c r="XV9" s="1"/>
      <c r="XW9" s="1"/>
      <c r="XX9" s="1"/>
      <c r="XY9" s="1"/>
      <c r="XZ9" s="1"/>
      <c r="YA9" s="1"/>
      <c r="YB9" s="1"/>
      <c r="YC9" s="1"/>
      <c r="YD9" s="1"/>
      <c r="YE9" s="1"/>
      <c r="YF9" s="1"/>
      <c r="YG9" s="1"/>
      <c r="YH9" s="1"/>
      <c r="YI9" s="1"/>
      <c r="YJ9" s="1"/>
      <c r="YK9" s="1"/>
      <c r="YL9" s="1"/>
      <c r="YM9" s="1"/>
      <c r="YN9" s="1"/>
      <c r="YO9" s="1"/>
      <c r="YP9" s="1"/>
      <c r="YQ9" s="1"/>
      <c r="YR9" s="1"/>
      <c r="YS9" s="1"/>
      <c r="YT9" s="1"/>
      <c r="YU9" s="1"/>
      <c r="YV9" s="1"/>
      <c r="YW9" s="1"/>
      <c r="YX9" s="1"/>
      <c r="YY9" s="1"/>
      <c r="YZ9" s="1"/>
      <c r="ZA9" s="1"/>
      <c r="ZB9" s="1"/>
      <c r="ZC9" s="1"/>
      <c r="ZD9" s="1"/>
      <c r="ZE9" s="1"/>
      <c r="ZF9" s="1"/>
      <c r="ZG9" s="1"/>
      <c r="ZH9" s="1"/>
      <c r="ZI9" s="1"/>
      <c r="ZJ9" s="1"/>
      <c r="ZK9" s="1"/>
      <c r="ZL9" s="1"/>
      <c r="ZM9" s="1"/>
      <c r="ZN9" s="1"/>
      <c r="ZO9" s="1"/>
      <c r="ZP9" s="1"/>
      <c r="ZQ9" s="1"/>
      <c r="ZR9" s="1"/>
      <c r="ZS9" s="1"/>
      <c r="ZT9" s="1"/>
      <c r="ZU9" s="1"/>
      <c r="ZV9" s="1"/>
      <c r="ZW9" s="1"/>
      <c r="ZX9" s="1"/>
      <c r="ZY9" s="1"/>
      <c r="ZZ9" s="1"/>
      <c r="AAA9" s="1"/>
      <c r="AAB9" s="1"/>
      <c r="AAC9" s="1"/>
      <c r="AAD9" s="1"/>
      <c r="AAE9" s="1"/>
      <c r="AAF9" s="1"/>
      <c r="AAG9" s="1"/>
      <c r="AAH9" s="1"/>
      <c r="AAI9" s="1"/>
      <c r="AAJ9" s="1"/>
      <c r="AAK9" s="1"/>
      <c r="AAL9" s="1"/>
      <c r="AAM9" s="1"/>
      <c r="AAN9" s="1"/>
      <c r="AAO9" s="1"/>
      <c r="AAP9" s="1"/>
      <c r="AAQ9" s="1"/>
      <c r="AAR9" s="1"/>
      <c r="AAS9" s="1"/>
      <c r="AAT9" s="1"/>
      <c r="AAU9" s="1"/>
      <c r="AAV9" s="1"/>
      <c r="AAW9" s="1"/>
      <c r="AAX9" s="1"/>
      <c r="AAY9" s="1"/>
      <c r="AAZ9" s="1"/>
      <c r="ABA9" s="1"/>
      <c r="ABB9" s="1"/>
      <c r="ABC9" s="1"/>
      <c r="ABD9" s="1"/>
      <c r="ABE9" s="1"/>
      <c r="ABF9" s="1"/>
      <c r="ABG9" s="1"/>
      <c r="ABH9" s="1"/>
      <c r="ABI9" s="1"/>
      <c r="ABJ9" s="1"/>
      <c r="ABK9" s="1"/>
      <c r="ABL9" s="1"/>
      <c r="ABM9" s="1"/>
      <c r="ABN9" s="1"/>
      <c r="ABO9" s="1"/>
      <c r="ABP9" s="1"/>
      <c r="ABQ9" s="1"/>
      <c r="ABR9" s="1"/>
      <c r="ABS9" s="1"/>
      <c r="ABT9" s="1"/>
      <c r="ABU9" s="1"/>
      <c r="ABV9" s="1"/>
      <c r="ABW9" s="1"/>
      <c r="ABX9" s="1"/>
      <c r="ABY9" s="1"/>
      <c r="ABZ9" s="1"/>
      <c r="ACA9" s="1"/>
      <c r="ACB9" s="1"/>
      <c r="ACC9" s="1"/>
      <c r="ACD9" s="1"/>
      <c r="ACE9" s="1"/>
      <c r="ACF9" s="1"/>
      <c r="ACG9" s="1"/>
      <c r="ACH9" s="1"/>
      <c r="ACI9" s="1"/>
      <c r="ACJ9" s="1"/>
      <c r="ACK9" s="1"/>
      <c r="ACL9" s="1"/>
      <c r="ACM9" s="1"/>
      <c r="ACN9" s="1"/>
      <c r="ACO9" s="1"/>
      <c r="ACP9" s="1"/>
      <c r="ACQ9" s="1"/>
      <c r="ACR9" s="1"/>
      <c r="ACS9" s="1"/>
      <c r="ACT9" s="1"/>
      <c r="ACU9" s="1"/>
      <c r="ACV9" s="1"/>
      <c r="ACW9" s="1"/>
      <c r="ACX9" s="1"/>
      <c r="ACY9" s="1"/>
      <c r="ACZ9" s="1"/>
      <c r="ADA9" s="1"/>
      <c r="ADB9" s="1"/>
      <c r="ADC9" s="1"/>
      <c r="ADD9" s="1"/>
      <c r="ADE9" s="1"/>
      <c r="ADF9" s="1"/>
      <c r="ADG9" s="1"/>
      <c r="ADH9" s="1"/>
      <c r="ADI9" s="1"/>
      <c r="ADJ9" s="1"/>
      <c r="ADK9" s="1"/>
      <c r="ADL9" s="1"/>
      <c r="ADM9" s="1"/>
      <c r="ADN9" s="1"/>
      <c r="ADO9" s="1"/>
      <c r="ADP9" s="1"/>
      <c r="ADQ9" s="1"/>
      <c r="ADR9" s="1"/>
      <c r="ADS9" s="1"/>
      <c r="ADT9" s="1"/>
      <c r="ADU9" s="1"/>
      <c r="ADV9" s="1"/>
      <c r="ADW9" s="1"/>
      <c r="ADX9" s="1"/>
      <c r="ADY9" s="1"/>
      <c r="ADZ9" s="1"/>
      <c r="AEA9" s="1"/>
      <c r="AEB9" s="1"/>
      <c r="AEC9" s="1"/>
      <c r="AED9" s="1"/>
      <c r="AEE9" s="1"/>
      <c r="AEF9" s="1"/>
      <c r="AEG9" s="1"/>
      <c r="AEH9" s="1"/>
      <c r="AEI9" s="1"/>
      <c r="AEJ9" s="1"/>
      <c r="AEK9" s="1"/>
      <c r="AEL9" s="1"/>
      <c r="AEM9" s="1"/>
      <c r="AEN9" s="1"/>
      <c r="AEO9" s="1"/>
      <c r="AEP9" s="1"/>
      <c r="AEQ9" s="1"/>
      <c r="AER9" s="1"/>
      <c r="AES9" s="1"/>
      <c r="AET9" s="1"/>
      <c r="AEU9" s="1"/>
      <c r="AEV9" s="1"/>
      <c r="AEW9" s="1"/>
      <c r="AEX9" s="1"/>
      <c r="AEY9" s="1"/>
      <c r="AEZ9" s="1"/>
      <c r="AFA9" s="1"/>
      <c r="AFB9" s="1"/>
      <c r="AFC9" s="1"/>
      <c r="AFD9" s="1"/>
      <c r="AFE9" s="1"/>
      <c r="AFF9" s="1"/>
      <c r="AFG9" s="1"/>
      <c r="AFH9" s="1"/>
      <c r="AFI9" s="1"/>
      <c r="AFJ9" s="1"/>
      <c r="AFK9" s="1"/>
      <c r="AFL9" s="1"/>
      <c r="AFM9" s="1"/>
      <c r="AFN9" s="1"/>
      <c r="AFO9" s="1"/>
      <c r="AFP9" s="1"/>
      <c r="AFQ9" s="1"/>
      <c r="AFR9" s="1"/>
      <c r="AFS9" s="1"/>
      <c r="AFT9" s="1"/>
      <c r="AFU9" s="1"/>
      <c r="AFV9" s="1"/>
      <c r="AFW9" s="1"/>
      <c r="AFX9" s="1"/>
      <c r="AFY9" s="1"/>
      <c r="AFZ9" s="1"/>
      <c r="AGA9" s="1"/>
      <c r="AGB9" s="1"/>
      <c r="AGC9" s="1"/>
      <c r="AGD9" s="1"/>
      <c r="AGE9" s="1"/>
      <c r="AGF9" s="1"/>
      <c r="AGG9" s="1"/>
      <c r="AGH9" s="1"/>
      <c r="AGI9" s="1"/>
      <c r="AGJ9" s="1"/>
      <c r="AGK9" s="1"/>
      <c r="AGL9" s="1"/>
      <c r="AGM9" s="1"/>
      <c r="AGN9" s="1"/>
      <c r="AGO9" s="1"/>
      <c r="AGP9" s="1"/>
      <c r="AGQ9" s="1"/>
      <c r="AGR9" s="1"/>
      <c r="AGS9" s="1"/>
      <c r="AGT9" s="1"/>
      <c r="AGU9" s="1"/>
      <c r="AGV9" s="1"/>
      <c r="AGW9" s="1"/>
      <c r="AGX9" s="1"/>
      <c r="AGY9" s="1"/>
      <c r="AGZ9" s="1"/>
      <c r="AHA9" s="1"/>
      <c r="AHB9" s="1"/>
      <c r="AHC9" s="1"/>
      <c r="AHD9" s="1"/>
      <c r="AHE9" s="1"/>
      <c r="AHF9" s="1"/>
      <c r="AHG9" s="1"/>
      <c r="AHH9" s="1"/>
      <c r="AHI9" s="1"/>
      <c r="AHJ9" s="1"/>
      <c r="AHK9" s="1"/>
      <c r="AHL9" s="1"/>
      <c r="AHM9" s="1"/>
      <c r="AHN9" s="1"/>
      <c r="AHO9" s="1"/>
      <c r="AHP9" s="1"/>
      <c r="AHQ9" s="1"/>
      <c r="AHR9" s="1"/>
      <c r="AHS9" s="1"/>
      <c r="AHT9" s="1"/>
      <c r="AHU9" s="1"/>
      <c r="AHV9" s="1"/>
      <c r="AHW9" s="1"/>
      <c r="AHX9" s="1"/>
      <c r="AHY9" s="1"/>
      <c r="AHZ9" s="1"/>
      <c r="AIA9" s="1"/>
      <c r="AIB9" s="1"/>
      <c r="AIC9" s="1"/>
      <c r="AID9" s="1"/>
      <c r="AIE9" s="1"/>
      <c r="AIF9" s="1"/>
      <c r="AIG9" s="1"/>
      <c r="AIH9" s="1"/>
      <c r="AII9" s="1"/>
      <c r="AIJ9" s="1"/>
      <c r="AIK9" s="1"/>
      <c r="AIL9" s="1"/>
      <c r="AIM9" s="1"/>
      <c r="AIN9" s="1"/>
      <c r="AIO9" s="1"/>
      <c r="AIP9" s="1"/>
      <c r="AIQ9" s="1"/>
      <c r="AIR9" s="1"/>
      <c r="AIS9" s="1"/>
      <c r="AIT9" s="1"/>
      <c r="AIU9" s="1"/>
      <c r="AIV9" s="1"/>
      <c r="AIW9" s="1"/>
      <c r="AIX9" s="1"/>
      <c r="AIY9" s="1"/>
      <c r="AIZ9" s="1"/>
      <c r="AJA9" s="1"/>
      <c r="AJB9" s="1"/>
      <c r="AJC9" s="1"/>
      <c r="AJD9" s="1"/>
      <c r="AJE9" s="1"/>
      <c r="AJF9" s="1"/>
      <c r="AJG9" s="1"/>
      <c r="AJH9" s="1"/>
      <c r="AJI9" s="1"/>
      <c r="AJJ9" s="1"/>
      <c r="AJK9" s="1"/>
      <c r="AJL9" s="1"/>
      <c r="AJM9" s="1"/>
      <c r="AJN9" s="1"/>
      <c r="AJO9" s="1"/>
      <c r="AJP9" s="1"/>
      <c r="AJQ9" s="1"/>
      <c r="AJR9" s="1"/>
      <c r="AJS9" s="1"/>
      <c r="AJT9" s="1"/>
      <c r="AJU9" s="1"/>
      <c r="AJV9" s="1"/>
      <c r="AJW9" s="1"/>
      <c r="AJX9" s="1"/>
      <c r="AJY9" s="1"/>
      <c r="AJZ9" s="1"/>
      <c r="AKA9" s="1"/>
      <c r="AKB9" s="1"/>
      <c r="AKC9" s="1"/>
      <c r="AKD9" s="1"/>
      <c r="AKE9" s="1"/>
      <c r="AKF9" s="1"/>
      <c r="AKG9" s="1"/>
      <c r="AKH9" s="1"/>
      <c r="AKI9" s="1"/>
      <c r="AKJ9" s="1"/>
      <c r="AKK9" s="1"/>
      <c r="AKL9" s="1"/>
      <c r="AKM9" s="1"/>
      <c r="AKN9" s="1"/>
      <c r="AKO9" s="1"/>
      <c r="AKP9" s="1"/>
      <c r="AKQ9" s="1"/>
      <c r="AKR9" s="1"/>
      <c r="AKS9" s="1"/>
      <c r="AKT9" s="1"/>
      <c r="AKU9" s="1"/>
      <c r="AKV9" s="1"/>
      <c r="AKW9" s="1"/>
      <c r="AKX9" s="1"/>
      <c r="AKY9" s="1"/>
      <c r="AKZ9" s="1"/>
      <c r="ALA9" s="1"/>
      <c r="ALB9" s="1"/>
      <c r="ALC9" s="1"/>
      <c r="ALD9" s="1"/>
      <c r="ALE9" s="1"/>
      <c r="ALF9" s="1"/>
      <c r="ALG9" s="1"/>
      <c r="ALH9" s="1"/>
      <c r="ALI9" s="1"/>
      <c r="ALJ9" s="1"/>
      <c r="ALK9" s="1"/>
      <c r="ALL9" s="1"/>
      <c r="ALM9" s="1"/>
      <c r="ALN9" s="1"/>
      <c r="ALO9" s="1"/>
      <c r="ALP9" s="1"/>
      <c r="ALQ9" s="1"/>
      <c r="ALR9" s="1"/>
      <c r="ALS9" s="1"/>
      <c r="ALT9" s="1"/>
      <c r="ALU9" s="1"/>
      <c r="ALV9" s="1"/>
      <c r="ALW9" s="1"/>
      <c r="ALX9" s="1"/>
      <c r="ALY9" s="1"/>
      <c r="ALZ9" s="1"/>
      <c r="AMA9" s="1"/>
      <c r="AMB9" s="1"/>
      <c r="AMC9" s="1"/>
      <c r="AMD9" s="1"/>
      <c r="AME9" s="1"/>
      <c r="AMF9" s="1"/>
      <c r="AMG9" s="1"/>
      <c r="AMH9" s="1"/>
      <c r="AMI9" s="1"/>
      <c r="AMJ9" s="1"/>
      <c r="AMK9" s="1"/>
    </row>
    <row r="10" spans="1:1025" x14ac:dyDescent="0.35">
      <c r="A10" s="59"/>
      <c r="B10" s="69" t="s">
        <v>25</v>
      </c>
      <c r="C10" s="66">
        <f>C5/C6</f>
        <v>0.28193832599118945</v>
      </c>
      <c r="D10" s="66">
        <f>D5/D6</f>
        <v>0.41221374045801529</v>
      </c>
      <c r="E10" s="74">
        <f>E5/E6</f>
        <v>0.35173824130879344</v>
      </c>
      <c r="F10" s="59"/>
      <c r="G10" s="59"/>
      <c r="H10" s="59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  <c r="IZ10" s="1"/>
      <c r="JA10" s="1"/>
      <c r="JB10" s="1"/>
      <c r="JC10" s="1"/>
      <c r="JD10" s="1"/>
      <c r="JE10" s="1"/>
      <c r="JF10" s="1"/>
      <c r="JG10" s="1"/>
      <c r="JH10" s="1"/>
      <c r="JI10" s="1"/>
      <c r="JJ10" s="1"/>
      <c r="JK10" s="1"/>
      <c r="JL10" s="1"/>
      <c r="JM10" s="1"/>
      <c r="JN10" s="1"/>
      <c r="JO10" s="1"/>
      <c r="JP10" s="1"/>
      <c r="JQ10" s="1"/>
      <c r="JR10" s="1"/>
      <c r="JS10" s="1"/>
      <c r="JT10" s="1"/>
      <c r="JU10" s="1"/>
      <c r="JV10" s="1"/>
      <c r="JW10" s="1"/>
      <c r="JX10" s="1"/>
      <c r="JY10" s="1"/>
      <c r="JZ10" s="1"/>
      <c r="KA10" s="1"/>
      <c r="KB10" s="1"/>
      <c r="KC10" s="1"/>
      <c r="KD10" s="1"/>
      <c r="KE10" s="1"/>
      <c r="KF10" s="1"/>
      <c r="KG10" s="1"/>
      <c r="KH10" s="1"/>
      <c r="KI10" s="1"/>
      <c r="KJ10" s="1"/>
      <c r="KK10" s="1"/>
      <c r="KL10" s="1"/>
      <c r="KM10" s="1"/>
      <c r="KN10" s="1"/>
      <c r="KO10" s="1"/>
      <c r="KP10" s="1"/>
      <c r="KQ10" s="1"/>
      <c r="KR10" s="1"/>
      <c r="KS10" s="1"/>
      <c r="KT10" s="1"/>
      <c r="KU10" s="1"/>
      <c r="KV10" s="1"/>
      <c r="KW10" s="1"/>
      <c r="KX10" s="1"/>
      <c r="KY10" s="1"/>
      <c r="KZ10" s="1"/>
      <c r="LA10" s="1"/>
      <c r="LB10" s="1"/>
      <c r="LC10" s="1"/>
      <c r="LD10" s="1"/>
      <c r="LE10" s="1"/>
      <c r="LF10" s="1"/>
      <c r="LG10" s="1"/>
      <c r="LH10" s="1"/>
      <c r="LI10" s="1"/>
      <c r="LJ10" s="1"/>
      <c r="LK10" s="1"/>
      <c r="LL10" s="1"/>
      <c r="LM10" s="1"/>
      <c r="LN10" s="1"/>
      <c r="LO10" s="1"/>
      <c r="LP10" s="1"/>
      <c r="LQ10" s="1"/>
      <c r="LR10" s="1"/>
      <c r="LS10" s="1"/>
      <c r="LT10" s="1"/>
      <c r="LU10" s="1"/>
      <c r="LV10" s="1"/>
      <c r="LW10" s="1"/>
      <c r="LX10" s="1"/>
      <c r="LY10" s="1"/>
      <c r="LZ10" s="1"/>
      <c r="MA10" s="1"/>
      <c r="MB10" s="1"/>
      <c r="MC10" s="1"/>
      <c r="MD10" s="1"/>
      <c r="ME10" s="1"/>
      <c r="MF10" s="1"/>
      <c r="MG10" s="1"/>
      <c r="MH10" s="1"/>
      <c r="MI10" s="1"/>
      <c r="MJ10" s="1"/>
      <c r="MK10" s="1"/>
      <c r="ML10" s="1"/>
      <c r="MM10" s="1"/>
      <c r="MN10" s="1"/>
      <c r="MO10" s="1"/>
      <c r="MP10" s="1"/>
      <c r="MQ10" s="1"/>
      <c r="MR10" s="1"/>
      <c r="MS10" s="1"/>
      <c r="MT10" s="1"/>
      <c r="MU10" s="1"/>
      <c r="MV10" s="1"/>
      <c r="MW10" s="1"/>
      <c r="MX10" s="1"/>
      <c r="MY10" s="1"/>
      <c r="MZ10" s="1"/>
      <c r="NA10" s="1"/>
      <c r="NB10" s="1"/>
      <c r="NC10" s="1"/>
      <c r="ND10" s="1"/>
      <c r="NE10" s="1"/>
      <c r="NF10" s="1"/>
      <c r="NG10" s="1"/>
      <c r="NH10" s="1"/>
      <c r="NI10" s="1"/>
      <c r="NJ10" s="1"/>
      <c r="NK10" s="1"/>
      <c r="NL10" s="1"/>
      <c r="NM10" s="1"/>
      <c r="NN10" s="1"/>
      <c r="NO10" s="1"/>
      <c r="NP10" s="1"/>
      <c r="NQ10" s="1"/>
      <c r="NR10" s="1"/>
      <c r="NS10" s="1"/>
      <c r="NT10" s="1"/>
      <c r="NU10" s="1"/>
      <c r="NV10" s="1"/>
      <c r="NW10" s="1"/>
      <c r="NX10" s="1"/>
      <c r="NY10" s="1"/>
      <c r="NZ10" s="1"/>
      <c r="OA10" s="1"/>
      <c r="OB10" s="1"/>
      <c r="OC10" s="1"/>
      <c r="OD10" s="1"/>
      <c r="OE10" s="1"/>
      <c r="OF10" s="1"/>
      <c r="OG10" s="1"/>
      <c r="OH10" s="1"/>
      <c r="OI10" s="1"/>
      <c r="OJ10" s="1"/>
      <c r="OK10" s="1"/>
      <c r="OL10" s="1"/>
      <c r="OM10" s="1"/>
      <c r="ON10" s="1"/>
      <c r="OO10" s="1"/>
      <c r="OP10" s="1"/>
      <c r="OQ10" s="1"/>
      <c r="OR10" s="1"/>
      <c r="OS10" s="1"/>
      <c r="OT10" s="1"/>
      <c r="OU10" s="1"/>
      <c r="OV10" s="1"/>
      <c r="OW10" s="1"/>
      <c r="OX10" s="1"/>
      <c r="OY10" s="1"/>
      <c r="OZ10" s="1"/>
      <c r="PA10" s="1"/>
      <c r="PB10" s="1"/>
      <c r="PC10" s="1"/>
      <c r="PD10" s="1"/>
      <c r="PE10" s="1"/>
      <c r="PF10" s="1"/>
      <c r="PG10" s="1"/>
      <c r="PH10" s="1"/>
      <c r="PI10" s="1"/>
      <c r="PJ10" s="1"/>
      <c r="PK10" s="1"/>
      <c r="PL10" s="1"/>
      <c r="PM10" s="1"/>
      <c r="PN10" s="1"/>
      <c r="PO10" s="1"/>
      <c r="PP10" s="1"/>
      <c r="PQ10" s="1"/>
      <c r="PR10" s="1"/>
      <c r="PS10" s="1"/>
      <c r="PT10" s="1"/>
      <c r="PU10" s="1"/>
      <c r="PV10" s="1"/>
      <c r="PW10" s="1"/>
      <c r="PX10" s="1"/>
      <c r="PY10" s="1"/>
      <c r="PZ10" s="1"/>
      <c r="QA10" s="1"/>
      <c r="QB10" s="1"/>
      <c r="QC10" s="1"/>
      <c r="QD10" s="1"/>
      <c r="QE10" s="1"/>
      <c r="QF10" s="1"/>
      <c r="QG10" s="1"/>
      <c r="QH10" s="1"/>
      <c r="QI10" s="1"/>
      <c r="QJ10" s="1"/>
      <c r="QK10" s="1"/>
      <c r="QL10" s="1"/>
      <c r="QM10" s="1"/>
      <c r="QN10" s="1"/>
      <c r="QO10" s="1"/>
      <c r="QP10" s="1"/>
      <c r="QQ10" s="1"/>
      <c r="QR10" s="1"/>
      <c r="QS10" s="1"/>
      <c r="QT10" s="1"/>
      <c r="QU10" s="1"/>
      <c r="QV10" s="1"/>
      <c r="QW10" s="1"/>
      <c r="QX10" s="1"/>
      <c r="QY10" s="1"/>
      <c r="QZ10" s="1"/>
      <c r="RA10" s="1"/>
      <c r="RB10" s="1"/>
      <c r="RC10" s="1"/>
      <c r="RD10" s="1"/>
      <c r="RE10" s="1"/>
      <c r="RF10" s="1"/>
      <c r="RG10" s="1"/>
      <c r="RH10" s="1"/>
      <c r="RI10" s="1"/>
      <c r="RJ10" s="1"/>
      <c r="RK10" s="1"/>
      <c r="RL10" s="1"/>
      <c r="RM10" s="1"/>
      <c r="RN10" s="1"/>
      <c r="RO10" s="1"/>
      <c r="RP10" s="1"/>
      <c r="RQ10" s="1"/>
      <c r="RR10" s="1"/>
      <c r="RS10" s="1"/>
      <c r="RT10" s="1"/>
      <c r="RU10" s="1"/>
      <c r="RV10" s="1"/>
      <c r="RW10" s="1"/>
      <c r="RX10" s="1"/>
      <c r="RY10" s="1"/>
      <c r="RZ10" s="1"/>
      <c r="SA10" s="1"/>
      <c r="SB10" s="1"/>
      <c r="SC10" s="1"/>
      <c r="SD10" s="1"/>
      <c r="SE10" s="1"/>
      <c r="SF10" s="1"/>
      <c r="SG10" s="1"/>
      <c r="SH10" s="1"/>
      <c r="SI10" s="1"/>
      <c r="SJ10" s="1"/>
      <c r="SK10" s="1"/>
      <c r="SL10" s="1"/>
      <c r="SM10" s="1"/>
      <c r="SN10" s="1"/>
      <c r="SO10" s="1"/>
      <c r="SP10" s="1"/>
      <c r="SQ10" s="1"/>
      <c r="SR10" s="1"/>
      <c r="SS10" s="1"/>
      <c r="ST10" s="1"/>
      <c r="SU10" s="1"/>
      <c r="SV10" s="1"/>
      <c r="SW10" s="1"/>
      <c r="SX10" s="1"/>
      <c r="SY10" s="1"/>
      <c r="SZ10" s="1"/>
      <c r="TA10" s="1"/>
      <c r="TB10" s="1"/>
      <c r="TC10" s="1"/>
      <c r="TD10" s="1"/>
      <c r="TE10" s="1"/>
      <c r="TF10" s="1"/>
      <c r="TG10" s="1"/>
      <c r="TH10" s="1"/>
      <c r="TI10" s="1"/>
      <c r="TJ10" s="1"/>
      <c r="TK10" s="1"/>
      <c r="TL10" s="1"/>
      <c r="TM10" s="1"/>
      <c r="TN10" s="1"/>
      <c r="TO10" s="1"/>
      <c r="TP10" s="1"/>
      <c r="TQ10" s="1"/>
      <c r="TR10" s="1"/>
      <c r="TS10" s="1"/>
      <c r="TT10" s="1"/>
      <c r="TU10" s="1"/>
      <c r="TV10" s="1"/>
      <c r="TW10" s="1"/>
      <c r="TX10" s="1"/>
      <c r="TY10" s="1"/>
      <c r="TZ10" s="1"/>
      <c r="UA10" s="1"/>
      <c r="UB10" s="1"/>
      <c r="UC10" s="1"/>
      <c r="UD10" s="1"/>
      <c r="UE10" s="1"/>
      <c r="UF10" s="1"/>
      <c r="UG10" s="1"/>
      <c r="UH10" s="1"/>
      <c r="UI10" s="1"/>
      <c r="UJ10" s="1"/>
      <c r="UK10" s="1"/>
      <c r="UL10" s="1"/>
      <c r="UM10" s="1"/>
      <c r="UN10" s="1"/>
      <c r="UO10" s="1"/>
      <c r="UP10" s="1"/>
      <c r="UQ10" s="1"/>
      <c r="UR10" s="1"/>
      <c r="US10" s="1"/>
      <c r="UT10" s="1"/>
      <c r="UU10" s="1"/>
      <c r="UV10" s="1"/>
      <c r="UW10" s="1"/>
      <c r="UX10" s="1"/>
      <c r="UY10" s="1"/>
      <c r="UZ10" s="1"/>
      <c r="VA10" s="1"/>
      <c r="VB10" s="1"/>
      <c r="VC10" s="1"/>
      <c r="VD10" s="1"/>
      <c r="VE10" s="1"/>
      <c r="VF10" s="1"/>
      <c r="VG10" s="1"/>
      <c r="VH10" s="1"/>
      <c r="VI10" s="1"/>
      <c r="VJ10" s="1"/>
      <c r="VK10" s="1"/>
      <c r="VL10" s="1"/>
      <c r="VM10" s="1"/>
      <c r="VN10" s="1"/>
      <c r="VO10" s="1"/>
      <c r="VP10" s="1"/>
      <c r="VQ10" s="1"/>
      <c r="VR10" s="1"/>
      <c r="VS10" s="1"/>
      <c r="VT10" s="1"/>
      <c r="VU10" s="1"/>
      <c r="VV10" s="1"/>
      <c r="VW10" s="1"/>
      <c r="VX10" s="1"/>
      <c r="VY10" s="1"/>
      <c r="VZ10" s="1"/>
      <c r="WA10" s="1"/>
      <c r="WB10" s="1"/>
      <c r="WC10" s="1"/>
      <c r="WD10" s="1"/>
      <c r="WE10" s="1"/>
      <c r="WF10" s="1"/>
      <c r="WG10" s="1"/>
      <c r="WH10" s="1"/>
      <c r="WI10" s="1"/>
      <c r="WJ10" s="1"/>
      <c r="WK10" s="1"/>
      <c r="WL10" s="1"/>
      <c r="WM10" s="1"/>
      <c r="WN10" s="1"/>
      <c r="WO10" s="1"/>
      <c r="WP10" s="1"/>
      <c r="WQ10" s="1"/>
      <c r="WR10" s="1"/>
      <c r="WS10" s="1"/>
      <c r="WT10" s="1"/>
      <c r="WU10" s="1"/>
      <c r="WV10" s="1"/>
      <c r="WW10" s="1"/>
      <c r="WX10" s="1"/>
      <c r="WY10" s="1"/>
      <c r="WZ10" s="1"/>
      <c r="XA10" s="1"/>
      <c r="XB10" s="1"/>
      <c r="XC10" s="1"/>
      <c r="XD10" s="1"/>
      <c r="XE10" s="1"/>
      <c r="XF10" s="1"/>
      <c r="XG10" s="1"/>
      <c r="XH10" s="1"/>
      <c r="XI10" s="1"/>
      <c r="XJ10" s="1"/>
      <c r="XK10" s="1"/>
      <c r="XL10" s="1"/>
      <c r="XM10" s="1"/>
      <c r="XN10" s="1"/>
      <c r="XO10" s="1"/>
      <c r="XP10" s="1"/>
      <c r="XQ10" s="1"/>
      <c r="XR10" s="1"/>
      <c r="XS10" s="1"/>
      <c r="XT10" s="1"/>
      <c r="XU10" s="1"/>
      <c r="XV10" s="1"/>
      <c r="XW10" s="1"/>
      <c r="XX10" s="1"/>
      <c r="XY10" s="1"/>
      <c r="XZ10" s="1"/>
      <c r="YA10" s="1"/>
      <c r="YB10" s="1"/>
      <c r="YC10" s="1"/>
      <c r="YD10" s="1"/>
      <c r="YE10" s="1"/>
      <c r="YF10" s="1"/>
      <c r="YG10" s="1"/>
      <c r="YH10" s="1"/>
      <c r="YI10" s="1"/>
      <c r="YJ10" s="1"/>
      <c r="YK10" s="1"/>
      <c r="YL10" s="1"/>
      <c r="YM10" s="1"/>
      <c r="YN10" s="1"/>
      <c r="YO10" s="1"/>
      <c r="YP10" s="1"/>
      <c r="YQ10" s="1"/>
      <c r="YR10" s="1"/>
      <c r="YS10" s="1"/>
      <c r="YT10" s="1"/>
      <c r="YU10" s="1"/>
      <c r="YV10" s="1"/>
      <c r="YW10" s="1"/>
      <c r="YX10" s="1"/>
      <c r="YY10" s="1"/>
      <c r="YZ10" s="1"/>
      <c r="ZA10" s="1"/>
      <c r="ZB10" s="1"/>
      <c r="ZC10" s="1"/>
      <c r="ZD10" s="1"/>
      <c r="ZE10" s="1"/>
      <c r="ZF10" s="1"/>
      <c r="ZG10" s="1"/>
      <c r="ZH10" s="1"/>
      <c r="ZI10" s="1"/>
      <c r="ZJ10" s="1"/>
      <c r="ZK10" s="1"/>
      <c r="ZL10" s="1"/>
      <c r="ZM10" s="1"/>
      <c r="ZN10" s="1"/>
      <c r="ZO10" s="1"/>
      <c r="ZP10" s="1"/>
      <c r="ZQ10" s="1"/>
      <c r="ZR10" s="1"/>
      <c r="ZS10" s="1"/>
      <c r="ZT10" s="1"/>
      <c r="ZU10" s="1"/>
      <c r="ZV10" s="1"/>
      <c r="ZW10" s="1"/>
      <c r="ZX10" s="1"/>
      <c r="ZY10" s="1"/>
      <c r="ZZ10" s="1"/>
      <c r="AAA10" s="1"/>
      <c r="AAB10" s="1"/>
      <c r="AAC10" s="1"/>
      <c r="AAD10" s="1"/>
      <c r="AAE10" s="1"/>
      <c r="AAF10" s="1"/>
      <c r="AAG10" s="1"/>
      <c r="AAH10" s="1"/>
      <c r="AAI10" s="1"/>
      <c r="AAJ10" s="1"/>
      <c r="AAK10" s="1"/>
      <c r="AAL10" s="1"/>
      <c r="AAM10" s="1"/>
      <c r="AAN10" s="1"/>
      <c r="AAO10" s="1"/>
      <c r="AAP10" s="1"/>
      <c r="AAQ10" s="1"/>
      <c r="AAR10" s="1"/>
      <c r="AAS10" s="1"/>
      <c r="AAT10" s="1"/>
      <c r="AAU10" s="1"/>
      <c r="AAV10" s="1"/>
      <c r="AAW10" s="1"/>
      <c r="AAX10" s="1"/>
      <c r="AAY10" s="1"/>
      <c r="AAZ10" s="1"/>
      <c r="ABA10" s="1"/>
      <c r="ABB10" s="1"/>
      <c r="ABC10" s="1"/>
      <c r="ABD10" s="1"/>
      <c r="ABE10" s="1"/>
      <c r="ABF10" s="1"/>
      <c r="ABG10" s="1"/>
      <c r="ABH10" s="1"/>
      <c r="ABI10" s="1"/>
      <c r="ABJ10" s="1"/>
      <c r="ABK10" s="1"/>
      <c r="ABL10" s="1"/>
      <c r="ABM10" s="1"/>
      <c r="ABN10" s="1"/>
      <c r="ABO10" s="1"/>
      <c r="ABP10" s="1"/>
      <c r="ABQ10" s="1"/>
      <c r="ABR10" s="1"/>
      <c r="ABS10" s="1"/>
      <c r="ABT10" s="1"/>
      <c r="ABU10" s="1"/>
      <c r="ABV10" s="1"/>
      <c r="ABW10" s="1"/>
      <c r="ABX10" s="1"/>
      <c r="ABY10" s="1"/>
      <c r="ABZ10" s="1"/>
      <c r="ACA10" s="1"/>
      <c r="ACB10" s="1"/>
      <c r="ACC10" s="1"/>
      <c r="ACD10" s="1"/>
      <c r="ACE10" s="1"/>
      <c r="ACF10" s="1"/>
      <c r="ACG10" s="1"/>
      <c r="ACH10" s="1"/>
      <c r="ACI10" s="1"/>
      <c r="ACJ10" s="1"/>
      <c r="ACK10" s="1"/>
      <c r="ACL10" s="1"/>
      <c r="ACM10" s="1"/>
      <c r="ACN10" s="1"/>
      <c r="ACO10" s="1"/>
      <c r="ACP10" s="1"/>
      <c r="ACQ10" s="1"/>
      <c r="ACR10" s="1"/>
      <c r="ACS10" s="1"/>
      <c r="ACT10" s="1"/>
      <c r="ACU10" s="1"/>
      <c r="ACV10" s="1"/>
      <c r="ACW10" s="1"/>
      <c r="ACX10" s="1"/>
      <c r="ACY10" s="1"/>
      <c r="ACZ10" s="1"/>
      <c r="ADA10" s="1"/>
      <c r="ADB10" s="1"/>
      <c r="ADC10" s="1"/>
      <c r="ADD10" s="1"/>
      <c r="ADE10" s="1"/>
      <c r="ADF10" s="1"/>
      <c r="ADG10" s="1"/>
      <c r="ADH10" s="1"/>
      <c r="ADI10" s="1"/>
      <c r="ADJ10" s="1"/>
      <c r="ADK10" s="1"/>
      <c r="ADL10" s="1"/>
      <c r="ADM10" s="1"/>
      <c r="ADN10" s="1"/>
      <c r="ADO10" s="1"/>
      <c r="ADP10" s="1"/>
      <c r="ADQ10" s="1"/>
      <c r="ADR10" s="1"/>
      <c r="ADS10" s="1"/>
      <c r="ADT10" s="1"/>
      <c r="ADU10" s="1"/>
      <c r="ADV10" s="1"/>
      <c r="ADW10" s="1"/>
      <c r="ADX10" s="1"/>
      <c r="ADY10" s="1"/>
      <c r="ADZ10" s="1"/>
      <c r="AEA10" s="1"/>
      <c r="AEB10" s="1"/>
      <c r="AEC10" s="1"/>
      <c r="AED10" s="1"/>
      <c r="AEE10" s="1"/>
      <c r="AEF10" s="1"/>
      <c r="AEG10" s="1"/>
      <c r="AEH10" s="1"/>
      <c r="AEI10" s="1"/>
      <c r="AEJ10" s="1"/>
      <c r="AEK10" s="1"/>
      <c r="AEL10" s="1"/>
      <c r="AEM10" s="1"/>
      <c r="AEN10" s="1"/>
      <c r="AEO10" s="1"/>
      <c r="AEP10" s="1"/>
      <c r="AEQ10" s="1"/>
      <c r="AER10" s="1"/>
      <c r="AES10" s="1"/>
      <c r="AET10" s="1"/>
      <c r="AEU10" s="1"/>
      <c r="AEV10" s="1"/>
      <c r="AEW10" s="1"/>
      <c r="AEX10" s="1"/>
      <c r="AEY10" s="1"/>
      <c r="AEZ10" s="1"/>
      <c r="AFA10" s="1"/>
      <c r="AFB10" s="1"/>
      <c r="AFC10" s="1"/>
      <c r="AFD10" s="1"/>
      <c r="AFE10" s="1"/>
      <c r="AFF10" s="1"/>
      <c r="AFG10" s="1"/>
      <c r="AFH10" s="1"/>
      <c r="AFI10" s="1"/>
      <c r="AFJ10" s="1"/>
      <c r="AFK10" s="1"/>
      <c r="AFL10" s="1"/>
      <c r="AFM10" s="1"/>
      <c r="AFN10" s="1"/>
      <c r="AFO10" s="1"/>
      <c r="AFP10" s="1"/>
      <c r="AFQ10" s="1"/>
      <c r="AFR10" s="1"/>
      <c r="AFS10" s="1"/>
      <c r="AFT10" s="1"/>
      <c r="AFU10" s="1"/>
      <c r="AFV10" s="1"/>
      <c r="AFW10" s="1"/>
      <c r="AFX10" s="1"/>
      <c r="AFY10" s="1"/>
      <c r="AFZ10" s="1"/>
      <c r="AGA10" s="1"/>
      <c r="AGB10" s="1"/>
      <c r="AGC10" s="1"/>
      <c r="AGD10" s="1"/>
      <c r="AGE10" s="1"/>
      <c r="AGF10" s="1"/>
      <c r="AGG10" s="1"/>
      <c r="AGH10" s="1"/>
      <c r="AGI10" s="1"/>
      <c r="AGJ10" s="1"/>
      <c r="AGK10" s="1"/>
      <c r="AGL10" s="1"/>
      <c r="AGM10" s="1"/>
      <c r="AGN10" s="1"/>
      <c r="AGO10" s="1"/>
      <c r="AGP10" s="1"/>
      <c r="AGQ10" s="1"/>
      <c r="AGR10" s="1"/>
      <c r="AGS10" s="1"/>
      <c r="AGT10" s="1"/>
      <c r="AGU10" s="1"/>
      <c r="AGV10" s="1"/>
      <c r="AGW10" s="1"/>
      <c r="AGX10" s="1"/>
      <c r="AGY10" s="1"/>
      <c r="AGZ10" s="1"/>
      <c r="AHA10" s="1"/>
      <c r="AHB10" s="1"/>
      <c r="AHC10" s="1"/>
      <c r="AHD10" s="1"/>
      <c r="AHE10" s="1"/>
      <c r="AHF10" s="1"/>
      <c r="AHG10" s="1"/>
      <c r="AHH10" s="1"/>
      <c r="AHI10" s="1"/>
      <c r="AHJ10" s="1"/>
      <c r="AHK10" s="1"/>
      <c r="AHL10" s="1"/>
      <c r="AHM10" s="1"/>
      <c r="AHN10" s="1"/>
      <c r="AHO10" s="1"/>
      <c r="AHP10" s="1"/>
      <c r="AHQ10" s="1"/>
      <c r="AHR10" s="1"/>
      <c r="AHS10" s="1"/>
      <c r="AHT10" s="1"/>
      <c r="AHU10" s="1"/>
      <c r="AHV10" s="1"/>
      <c r="AHW10" s="1"/>
      <c r="AHX10" s="1"/>
      <c r="AHY10" s="1"/>
      <c r="AHZ10" s="1"/>
      <c r="AIA10" s="1"/>
      <c r="AIB10" s="1"/>
      <c r="AIC10" s="1"/>
      <c r="AID10" s="1"/>
      <c r="AIE10" s="1"/>
      <c r="AIF10" s="1"/>
      <c r="AIG10" s="1"/>
      <c r="AIH10" s="1"/>
      <c r="AII10" s="1"/>
      <c r="AIJ10" s="1"/>
      <c r="AIK10" s="1"/>
      <c r="AIL10" s="1"/>
      <c r="AIM10" s="1"/>
      <c r="AIN10" s="1"/>
      <c r="AIO10" s="1"/>
      <c r="AIP10" s="1"/>
      <c r="AIQ10" s="1"/>
      <c r="AIR10" s="1"/>
      <c r="AIS10" s="1"/>
      <c r="AIT10" s="1"/>
      <c r="AIU10" s="1"/>
      <c r="AIV10" s="1"/>
      <c r="AIW10" s="1"/>
      <c r="AIX10" s="1"/>
      <c r="AIY10" s="1"/>
      <c r="AIZ10" s="1"/>
      <c r="AJA10" s="1"/>
      <c r="AJB10" s="1"/>
      <c r="AJC10" s="1"/>
      <c r="AJD10" s="1"/>
      <c r="AJE10" s="1"/>
      <c r="AJF10" s="1"/>
      <c r="AJG10" s="1"/>
      <c r="AJH10" s="1"/>
      <c r="AJI10" s="1"/>
      <c r="AJJ10" s="1"/>
      <c r="AJK10" s="1"/>
      <c r="AJL10" s="1"/>
      <c r="AJM10" s="1"/>
      <c r="AJN10" s="1"/>
      <c r="AJO10" s="1"/>
      <c r="AJP10" s="1"/>
      <c r="AJQ10" s="1"/>
      <c r="AJR10" s="1"/>
      <c r="AJS10" s="1"/>
      <c r="AJT10" s="1"/>
      <c r="AJU10" s="1"/>
      <c r="AJV10" s="1"/>
      <c r="AJW10" s="1"/>
      <c r="AJX10" s="1"/>
      <c r="AJY10" s="1"/>
      <c r="AJZ10" s="1"/>
      <c r="AKA10" s="1"/>
      <c r="AKB10" s="1"/>
      <c r="AKC10" s="1"/>
      <c r="AKD10" s="1"/>
      <c r="AKE10" s="1"/>
      <c r="AKF10" s="1"/>
      <c r="AKG10" s="1"/>
      <c r="AKH10" s="1"/>
      <c r="AKI10" s="1"/>
      <c r="AKJ10" s="1"/>
      <c r="AKK10" s="1"/>
      <c r="AKL10" s="1"/>
      <c r="AKM10" s="1"/>
      <c r="AKN10" s="1"/>
      <c r="AKO10" s="1"/>
      <c r="AKP10" s="1"/>
      <c r="AKQ10" s="1"/>
      <c r="AKR10" s="1"/>
      <c r="AKS10" s="1"/>
      <c r="AKT10" s="1"/>
      <c r="AKU10" s="1"/>
      <c r="AKV10" s="1"/>
      <c r="AKW10" s="1"/>
      <c r="AKX10" s="1"/>
      <c r="AKY10" s="1"/>
      <c r="AKZ10" s="1"/>
      <c r="ALA10" s="1"/>
      <c r="ALB10" s="1"/>
      <c r="ALC10" s="1"/>
      <c r="ALD10" s="1"/>
      <c r="ALE10" s="1"/>
      <c r="ALF10" s="1"/>
      <c r="ALG10" s="1"/>
      <c r="ALH10" s="1"/>
      <c r="ALI10" s="1"/>
      <c r="ALJ10" s="1"/>
      <c r="ALK10" s="1"/>
      <c r="ALL10" s="1"/>
      <c r="ALM10" s="1"/>
      <c r="ALN10" s="1"/>
      <c r="ALO10" s="1"/>
      <c r="ALP10" s="1"/>
      <c r="ALQ10" s="1"/>
      <c r="ALR10" s="1"/>
      <c r="ALS10" s="1"/>
      <c r="ALT10" s="1"/>
      <c r="ALU10" s="1"/>
      <c r="ALV10" s="1"/>
      <c r="ALW10" s="1"/>
      <c r="ALX10" s="1"/>
      <c r="ALY10" s="1"/>
      <c r="ALZ10" s="1"/>
      <c r="AMA10" s="1"/>
      <c r="AMB10" s="1"/>
      <c r="AMC10" s="1"/>
      <c r="AMD10" s="1"/>
      <c r="AME10" s="1"/>
      <c r="AMF10" s="1"/>
      <c r="AMG10" s="1"/>
      <c r="AMH10" s="1"/>
      <c r="AMI10" s="1"/>
      <c r="AMJ10" s="1"/>
      <c r="AMK10" s="1"/>
    </row>
    <row r="11" spans="1:1025" x14ac:dyDescent="0.35">
      <c r="A11" s="59"/>
      <c r="B11" s="70" t="s">
        <v>22</v>
      </c>
      <c r="C11" s="71">
        <f t="shared" ref="C11:D11" si="0">SUM(C9:C10)</f>
        <v>1</v>
      </c>
      <c r="D11" s="71">
        <f t="shared" si="0"/>
        <v>1</v>
      </c>
      <c r="E11" s="75">
        <f>SUM(E9:E10)</f>
        <v>1</v>
      </c>
      <c r="F11" s="59"/>
      <c r="G11" s="59"/>
      <c r="H11" s="59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  <c r="IZ11" s="1"/>
      <c r="JA11" s="1"/>
      <c r="JB11" s="1"/>
      <c r="JC11" s="1"/>
      <c r="JD11" s="1"/>
      <c r="JE11" s="1"/>
      <c r="JF11" s="1"/>
      <c r="JG11" s="1"/>
      <c r="JH11" s="1"/>
      <c r="JI11" s="1"/>
      <c r="JJ11" s="1"/>
      <c r="JK11" s="1"/>
      <c r="JL11" s="1"/>
      <c r="JM11" s="1"/>
      <c r="JN11" s="1"/>
      <c r="JO11" s="1"/>
      <c r="JP11" s="1"/>
      <c r="JQ11" s="1"/>
      <c r="JR11" s="1"/>
      <c r="JS11" s="1"/>
      <c r="JT11" s="1"/>
      <c r="JU11" s="1"/>
      <c r="JV11" s="1"/>
      <c r="JW11" s="1"/>
      <c r="JX11" s="1"/>
      <c r="JY11" s="1"/>
      <c r="JZ11" s="1"/>
      <c r="KA11" s="1"/>
      <c r="KB11" s="1"/>
      <c r="KC11" s="1"/>
      <c r="KD11" s="1"/>
      <c r="KE11" s="1"/>
      <c r="KF11" s="1"/>
      <c r="KG11" s="1"/>
      <c r="KH11" s="1"/>
      <c r="KI11" s="1"/>
      <c r="KJ11" s="1"/>
      <c r="KK11" s="1"/>
      <c r="KL11" s="1"/>
      <c r="KM11" s="1"/>
      <c r="KN11" s="1"/>
      <c r="KO11" s="1"/>
      <c r="KP11" s="1"/>
      <c r="KQ11" s="1"/>
      <c r="KR11" s="1"/>
      <c r="KS11" s="1"/>
      <c r="KT11" s="1"/>
      <c r="KU11" s="1"/>
      <c r="KV11" s="1"/>
      <c r="KW11" s="1"/>
      <c r="KX11" s="1"/>
      <c r="KY11" s="1"/>
      <c r="KZ11" s="1"/>
      <c r="LA11" s="1"/>
      <c r="LB11" s="1"/>
      <c r="LC11" s="1"/>
      <c r="LD11" s="1"/>
      <c r="LE11" s="1"/>
      <c r="LF11" s="1"/>
      <c r="LG11" s="1"/>
      <c r="LH11" s="1"/>
      <c r="LI11" s="1"/>
      <c r="LJ11" s="1"/>
      <c r="LK11" s="1"/>
      <c r="LL11" s="1"/>
      <c r="LM11" s="1"/>
      <c r="LN11" s="1"/>
      <c r="LO11" s="1"/>
      <c r="LP11" s="1"/>
      <c r="LQ11" s="1"/>
      <c r="LR11" s="1"/>
      <c r="LS11" s="1"/>
      <c r="LT11" s="1"/>
      <c r="LU11" s="1"/>
      <c r="LV11" s="1"/>
      <c r="LW11" s="1"/>
      <c r="LX11" s="1"/>
      <c r="LY11" s="1"/>
      <c r="LZ11" s="1"/>
      <c r="MA11" s="1"/>
      <c r="MB11" s="1"/>
      <c r="MC11" s="1"/>
      <c r="MD11" s="1"/>
      <c r="ME11" s="1"/>
      <c r="MF11" s="1"/>
      <c r="MG11" s="1"/>
      <c r="MH11" s="1"/>
      <c r="MI11" s="1"/>
      <c r="MJ11" s="1"/>
      <c r="MK11" s="1"/>
      <c r="ML11" s="1"/>
      <c r="MM11" s="1"/>
      <c r="MN11" s="1"/>
      <c r="MO11" s="1"/>
      <c r="MP11" s="1"/>
      <c r="MQ11" s="1"/>
      <c r="MR11" s="1"/>
      <c r="MS11" s="1"/>
      <c r="MT11" s="1"/>
      <c r="MU11" s="1"/>
      <c r="MV11" s="1"/>
      <c r="MW11" s="1"/>
      <c r="MX11" s="1"/>
      <c r="MY11" s="1"/>
      <c r="MZ11" s="1"/>
      <c r="NA11" s="1"/>
      <c r="NB11" s="1"/>
      <c r="NC11" s="1"/>
      <c r="ND11" s="1"/>
      <c r="NE11" s="1"/>
      <c r="NF11" s="1"/>
      <c r="NG11" s="1"/>
      <c r="NH11" s="1"/>
      <c r="NI11" s="1"/>
      <c r="NJ11" s="1"/>
      <c r="NK11" s="1"/>
      <c r="NL11" s="1"/>
      <c r="NM11" s="1"/>
      <c r="NN11" s="1"/>
      <c r="NO11" s="1"/>
      <c r="NP11" s="1"/>
      <c r="NQ11" s="1"/>
      <c r="NR11" s="1"/>
      <c r="NS11" s="1"/>
      <c r="NT11" s="1"/>
      <c r="NU11" s="1"/>
      <c r="NV11" s="1"/>
      <c r="NW11" s="1"/>
      <c r="NX11" s="1"/>
      <c r="NY11" s="1"/>
      <c r="NZ11" s="1"/>
      <c r="OA11" s="1"/>
      <c r="OB11" s="1"/>
      <c r="OC11" s="1"/>
      <c r="OD11" s="1"/>
      <c r="OE11" s="1"/>
      <c r="OF11" s="1"/>
      <c r="OG11" s="1"/>
      <c r="OH11" s="1"/>
      <c r="OI11" s="1"/>
      <c r="OJ11" s="1"/>
      <c r="OK11" s="1"/>
      <c r="OL11" s="1"/>
      <c r="OM11" s="1"/>
      <c r="ON11" s="1"/>
      <c r="OO11" s="1"/>
      <c r="OP11" s="1"/>
      <c r="OQ11" s="1"/>
      <c r="OR11" s="1"/>
      <c r="OS11" s="1"/>
      <c r="OT11" s="1"/>
      <c r="OU11" s="1"/>
      <c r="OV11" s="1"/>
      <c r="OW11" s="1"/>
      <c r="OX11" s="1"/>
      <c r="OY11" s="1"/>
      <c r="OZ11" s="1"/>
      <c r="PA11" s="1"/>
      <c r="PB11" s="1"/>
      <c r="PC11" s="1"/>
      <c r="PD11" s="1"/>
      <c r="PE11" s="1"/>
      <c r="PF11" s="1"/>
      <c r="PG11" s="1"/>
      <c r="PH11" s="1"/>
      <c r="PI11" s="1"/>
      <c r="PJ11" s="1"/>
      <c r="PK11" s="1"/>
      <c r="PL11" s="1"/>
      <c r="PM11" s="1"/>
      <c r="PN11" s="1"/>
      <c r="PO11" s="1"/>
      <c r="PP11" s="1"/>
      <c r="PQ11" s="1"/>
      <c r="PR11" s="1"/>
      <c r="PS11" s="1"/>
      <c r="PT11" s="1"/>
      <c r="PU11" s="1"/>
      <c r="PV11" s="1"/>
      <c r="PW11" s="1"/>
      <c r="PX11" s="1"/>
      <c r="PY11" s="1"/>
      <c r="PZ11" s="1"/>
      <c r="QA11" s="1"/>
      <c r="QB11" s="1"/>
      <c r="QC11" s="1"/>
      <c r="QD11" s="1"/>
      <c r="QE11" s="1"/>
      <c r="QF11" s="1"/>
      <c r="QG11" s="1"/>
      <c r="QH11" s="1"/>
      <c r="QI11" s="1"/>
      <c r="QJ11" s="1"/>
      <c r="QK11" s="1"/>
      <c r="QL11" s="1"/>
      <c r="QM11" s="1"/>
      <c r="QN11" s="1"/>
      <c r="QO11" s="1"/>
      <c r="QP11" s="1"/>
      <c r="QQ11" s="1"/>
      <c r="QR11" s="1"/>
      <c r="QS11" s="1"/>
      <c r="QT11" s="1"/>
      <c r="QU11" s="1"/>
      <c r="QV11" s="1"/>
      <c r="QW11" s="1"/>
      <c r="QX11" s="1"/>
      <c r="QY11" s="1"/>
      <c r="QZ11" s="1"/>
      <c r="RA11" s="1"/>
      <c r="RB11" s="1"/>
      <c r="RC11" s="1"/>
      <c r="RD11" s="1"/>
      <c r="RE11" s="1"/>
      <c r="RF11" s="1"/>
      <c r="RG11" s="1"/>
      <c r="RH11" s="1"/>
      <c r="RI11" s="1"/>
      <c r="RJ11" s="1"/>
      <c r="RK11" s="1"/>
      <c r="RL11" s="1"/>
      <c r="RM11" s="1"/>
      <c r="RN11" s="1"/>
      <c r="RO11" s="1"/>
      <c r="RP11" s="1"/>
      <c r="RQ11" s="1"/>
      <c r="RR11" s="1"/>
      <c r="RS11" s="1"/>
      <c r="RT11" s="1"/>
      <c r="RU11" s="1"/>
      <c r="RV11" s="1"/>
      <c r="RW11" s="1"/>
      <c r="RX11" s="1"/>
      <c r="RY11" s="1"/>
      <c r="RZ11" s="1"/>
      <c r="SA11" s="1"/>
      <c r="SB11" s="1"/>
      <c r="SC11" s="1"/>
      <c r="SD11" s="1"/>
      <c r="SE11" s="1"/>
      <c r="SF11" s="1"/>
      <c r="SG11" s="1"/>
      <c r="SH11" s="1"/>
      <c r="SI11" s="1"/>
      <c r="SJ11" s="1"/>
      <c r="SK11" s="1"/>
      <c r="SL11" s="1"/>
      <c r="SM11" s="1"/>
      <c r="SN11" s="1"/>
      <c r="SO11" s="1"/>
      <c r="SP11" s="1"/>
      <c r="SQ11" s="1"/>
      <c r="SR11" s="1"/>
      <c r="SS11" s="1"/>
      <c r="ST11" s="1"/>
      <c r="SU11" s="1"/>
      <c r="SV11" s="1"/>
      <c r="SW11" s="1"/>
      <c r="SX11" s="1"/>
      <c r="SY11" s="1"/>
      <c r="SZ11" s="1"/>
      <c r="TA11" s="1"/>
      <c r="TB11" s="1"/>
      <c r="TC11" s="1"/>
      <c r="TD11" s="1"/>
      <c r="TE11" s="1"/>
      <c r="TF11" s="1"/>
      <c r="TG11" s="1"/>
      <c r="TH11" s="1"/>
      <c r="TI11" s="1"/>
      <c r="TJ11" s="1"/>
      <c r="TK11" s="1"/>
      <c r="TL11" s="1"/>
      <c r="TM11" s="1"/>
      <c r="TN11" s="1"/>
      <c r="TO11" s="1"/>
      <c r="TP11" s="1"/>
      <c r="TQ11" s="1"/>
      <c r="TR11" s="1"/>
      <c r="TS11" s="1"/>
      <c r="TT11" s="1"/>
      <c r="TU11" s="1"/>
      <c r="TV11" s="1"/>
      <c r="TW11" s="1"/>
      <c r="TX11" s="1"/>
      <c r="TY11" s="1"/>
      <c r="TZ11" s="1"/>
      <c r="UA11" s="1"/>
      <c r="UB11" s="1"/>
      <c r="UC11" s="1"/>
      <c r="UD11" s="1"/>
      <c r="UE11" s="1"/>
      <c r="UF11" s="1"/>
      <c r="UG11" s="1"/>
      <c r="UH11" s="1"/>
      <c r="UI11" s="1"/>
      <c r="UJ11" s="1"/>
      <c r="UK11" s="1"/>
      <c r="UL11" s="1"/>
      <c r="UM11" s="1"/>
      <c r="UN11" s="1"/>
      <c r="UO11" s="1"/>
      <c r="UP11" s="1"/>
      <c r="UQ11" s="1"/>
      <c r="UR11" s="1"/>
      <c r="US11" s="1"/>
      <c r="UT11" s="1"/>
      <c r="UU11" s="1"/>
      <c r="UV11" s="1"/>
      <c r="UW11" s="1"/>
      <c r="UX11" s="1"/>
      <c r="UY11" s="1"/>
      <c r="UZ11" s="1"/>
      <c r="VA11" s="1"/>
      <c r="VB11" s="1"/>
      <c r="VC11" s="1"/>
      <c r="VD11" s="1"/>
      <c r="VE11" s="1"/>
      <c r="VF11" s="1"/>
      <c r="VG11" s="1"/>
      <c r="VH11" s="1"/>
      <c r="VI11" s="1"/>
      <c r="VJ11" s="1"/>
      <c r="VK11" s="1"/>
      <c r="VL11" s="1"/>
      <c r="VM11" s="1"/>
      <c r="VN11" s="1"/>
      <c r="VO11" s="1"/>
      <c r="VP11" s="1"/>
      <c r="VQ11" s="1"/>
      <c r="VR11" s="1"/>
      <c r="VS11" s="1"/>
      <c r="VT11" s="1"/>
      <c r="VU11" s="1"/>
      <c r="VV11" s="1"/>
      <c r="VW11" s="1"/>
      <c r="VX11" s="1"/>
      <c r="VY11" s="1"/>
      <c r="VZ11" s="1"/>
      <c r="WA11" s="1"/>
      <c r="WB11" s="1"/>
      <c r="WC11" s="1"/>
      <c r="WD11" s="1"/>
      <c r="WE11" s="1"/>
      <c r="WF11" s="1"/>
      <c r="WG11" s="1"/>
      <c r="WH11" s="1"/>
      <c r="WI11" s="1"/>
      <c r="WJ11" s="1"/>
      <c r="WK11" s="1"/>
      <c r="WL11" s="1"/>
      <c r="WM11" s="1"/>
      <c r="WN11" s="1"/>
      <c r="WO11" s="1"/>
      <c r="WP11" s="1"/>
      <c r="WQ11" s="1"/>
      <c r="WR11" s="1"/>
      <c r="WS11" s="1"/>
      <c r="WT11" s="1"/>
      <c r="WU11" s="1"/>
      <c r="WV11" s="1"/>
      <c r="WW11" s="1"/>
      <c r="WX11" s="1"/>
      <c r="WY11" s="1"/>
      <c r="WZ11" s="1"/>
      <c r="XA11" s="1"/>
      <c r="XB11" s="1"/>
      <c r="XC11" s="1"/>
      <c r="XD11" s="1"/>
      <c r="XE11" s="1"/>
      <c r="XF11" s="1"/>
      <c r="XG11" s="1"/>
      <c r="XH11" s="1"/>
      <c r="XI11" s="1"/>
      <c r="XJ11" s="1"/>
      <c r="XK11" s="1"/>
      <c r="XL11" s="1"/>
      <c r="XM11" s="1"/>
      <c r="XN11" s="1"/>
      <c r="XO11" s="1"/>
      <c r="XP11" s="1"/>
      <c r="XQ11" s="1"/>
      <c r="XR11" s="1"/>
      <c r="XS11" s="1"/>
      <c r="XT11" s="1"/>
      <c r="XU11" s="1"/>
      <c r="XV11" s="1"/>
      <c r="XW11" s="1"/>
      <c r="XX11" s="1"/>
      <c r="XY11" s="1"/>
      <c r="XZ11" s="1"/>
      <c r="YA11" s="1"/>
      <c r="YB11" s="1"/>
      <c r="YC11" s="1"/>
      <c r="YD11" s="1"/>
      <c r="YE11" s="1"/>
      <c r="YF11" s="1"/>
      <c r="YG11" s="1"/>
      <c r="YH11" s="1"/>
      <c r="YI11" s="1"/>
      <c r="YJ11" s="1"/>
      <c r="YK11" s="1"/>
      <c r="YL11" s="1"/>
      <c r="YM11" s="1"/>
      <c r="YN11" s="1"/>
      <c r="YO11" s="1"/>
      <c r="YP11" s="1"/>
      <c r="YQ11" s="1"/>
      <c r="YR11" s="1"/>
      <c r="YS11" s="1"/>
      <c r="YT11" s="1"/>
      <c r="YU11" s="1"/>
      <c r="YV11" s="1"/>
      <c r="YW11" s="1"/>
      <c r="YX11" s="1"/>
      <c r="YY11" s="1"/>
      <c r="YZ11" s="1"/>
      <c r="ZA11" s="1"/>
      <c r="ZB11" s="1"/>
      <c r="ZC11" s="1"/>
      <c r="ZD11" s="1"/>
      <c r="ZE11" s="1"/>
      <c r="ZF11" s="1"/>
      <c r="ZG11" s="1"/>
      <c r="ZH11" s="1"/>
      <c r="ZI11" s="1"/>
      <c r="ZJ11" s="1"/>
      <c r="ZK11" s="1"/>
      <c r="ZL11" s="1"/>
      <c r="ZM11" s="1"/>
      <c r="ZN11" s="1"/>
      <c r="ZO11" s="1"/>
      <c r="ZP11" s="1"/>
      <c r="ZQ11" s="1"/>
      <c r="ZR11" s="1"/>
      <c r="ZS11" s="1"/>
      <c r="ZT11" s="1"/>
      <c r="ZU11" s="1"/>
      <c r="ZV11" s="1"/>
      <c r="ZW11" s="1"/>
      <c r="ZX11" s="1"/>
      <c r="ZY11" s="1"/>
      <c r="ZZ11" s="1"/>
      <c r="AAA11" s="1"/>
      <c r="AAB11" s="1"/>
      <c r="AAC11" s="1"/>
      <c r="AAD11" s="1"/>
      <c r="AAE11" s="1"/>
      <c r="AAF11" s="1"/>
      <c r="AAG11" s="1"/>
      <c r="AAH11" s="1"/>
      <c r="AAI11" s="1"/>
      <c r="AAJ11" s="1"/>
      <c r="AAK11" s="1"/>
      <c r="AAL11" s="1"/>
      <c r="AAM11" s="1"/>
      <c r="AAN11" s="1"/>
      <c r="AAO11" s="1"/>
      <c r="AAP11" s="1"/>
      <c r="AAQ11" s="1"/>
      <c r="AAR11" s="1"/>
      <c r="AAS11" s="1"/>
      <c r="AAT11" s="1"/>
      <c r="AAU11" s="1"/>
      <c r="AAV11" s="1"/>
      <c r="AAW11" s="1"/>
      <c r="AAX11" s="1"/>
      <c r="AAY11" s="1"/>
      <c r="AAZ11" s="1"/>
      <c r="ABA11" s="1"/>
      <c r="ABB11" s="1"/>
      <c r="ABC11" s="1"/>
      <c r="ABD11" s="1"/>
      <c r="ABE11" s="1"/>
      <c r="ABF11" s="1"/>
      <c r="ABG11" s="1"/>
      <c r="ABH11" s="1"/>
      <c r="ABI11" s="1"/>
      <c r="ABJ11" s="1"/>
      <c r="ABK11" s="1"/>
      <c r="ABL11" s="1"/>
      <c r="ABM11" s="1"/>
      <c r="ABN11" s="1"/>
      <c r="ABO11" s="1"/>
      <c r="ABP11" s="1"/>
      <c r="ABQ11" s="1"/>
      <c r="ABR11" s="1"/>
      <c r="ABS11" s="1"/>
      <c r="ABT11" s="1"/>
      <c r="ABU11" s="1"/>
      <c r="ABV11" s="1"/>
      <c r="ABW11" s="1"/>
      <c r="ABX11" s="1"/>
      <c r="ABY11" s="1"/>
      <c r="ABZ11" s="1"/>
      <c r="ACA11" s="1"/>
      <c r="ACB11" s="1"/>
      <c r="ACC11" s="1"/>
      <c r="ACD11" s="1"/>
      <c r="ACE11" s="1"/>
      <c r="ACF11" s="1"/>
      <c r="ACG11" s="1"/>
      <c r="ACH11" s="1"/>
      <c r="ACI11" s="1"/>
      <c r="ACJ11" s="1"/>
      <c r="ACK11" s="1"/>
      <c r="ACL11" s="1"/>
      <c r="ACM11" s="1"/>
      <c r="ACN11" s="1"/>
      <c r="ACO11" s="1"/>
      <c r="ACP11" s="1"/>
      <c r="ACQ11" s="1"/>
      <c r="ACR11" s="1"/>
      <c r="ACS11" s="1"/>
      <c r="ACT11" s="1"/>
      <c r="ACU11" s="1"/>
      <c r="ACV11" s="1"/>
      <c r="ACW11" s="1"/>
      <c r="ACX11" s="1"/>
      <c r="ACY11" s="1"/>
      <c r="ACZ11" s="1"/>
      <c r="ADA11" s="1"/>
      <c r="ADB11" s="1"/>
      <c r="ADC11" s="1"/>
      <c r="ADD11" s="1"/>
      <c r="ADE11" s="1"/>
      <c r="ADF11" s="1"/>
      <c r="ADG11" s="1"/>
      <c r="ADH11" s="1"/>
      <c r="ADI11" s="1"/>
      <c r="ADJ11" s="1"/>
      <c r="ADK11" s="1"/>
      <c r="ADL11" s="1"/>
      <c r="ADM11" s="1"/>
      <c r="ADN11" s="1"/>
      <c r="ADO11" s="1"/>
      <c r="ADP11" s="1"/>
      <c r="ADQ11" s="1"/>
      <c r="ADR11" s="1"/>
      <c r="ADS11" s="1"/>
      <c r="ADT11" s="1"/>
      <c r="ADU11" s="1"/>
      <c r="ADV11" s="1"/>
      <c r="ADW11" s="1"/>
      <c r="ADX11" s="1"/>
      <c r="ADY11" s="1"/>
      <c r="ADZ11" s="1"/>
      <c r="AEA11" s="1"/>
      <c r="AEB11" s="1"/>
      <c r="AEC11" s="1"/>
      <c r="AED11" s="1"/>
      <c r="AEE11" s="1"/>
      <c r="AEF11" s="1"/>
      <c r="AEG11" s="1"/>
      <c r="AEH11" s="1"/>
      <c r="AEI11" s="1"/>
      <c r="AEJ11" s="1"/>
      <c r="AEK11" s="1"/>
      <c r="AEL11" s="1"/>
      <c r="AEM11" s="1"/>
      <c r="AEN11" s="1"/>
      <c r="AEO11" s="1"/>
      <c r="AEP11" s="1"/>
      <c r="AEQ11" s="1"/>
      <c r="AER11" s="1"/>
      <c r="AES11" s="1"/>
      <c r="AET11" s="1"/>
      <c r="AEU11" s="1"/>
      <c r="AEV11" s="1"/>
      <c r="AEW11" s="1"/>
      <c r="AEX11" s="1"/>
      <c r="AEY11" s="1"/>
      <c r="AEZ11" s="1"/>
      <c r="AFA11" s="1"/>
      <c r="AFB11" s="1"/>
      <c r="AFC11" s="1"/>
      <c r="AFD11" s="1"/>
      <c r="AFE11" s="1"/>
      <c r="AFF11" s="1"/>
      <c r="AFG11" s="1"/>
      <c r="AFH11" s="1"/>
      <c r="AFI11" s="1"/>
      <c r="AFJ11" s="1"/>
      <c r="AFK11" s="1"/>
      <c r="AFL11" s="1"/>
      <c r="AFM11" s="1"/>
      <c r="AFN11" s="1"/>
      <c r="AFO11" s="1"/>
      <c r="AFP11" s="1"/>
      <c r="AFQ11" s="1"/>
      <c r="AFR11" s="1"/>
      <c r="AFS11" s="1"/>
      <c r="AFT11" s="1"/>
      <c r="AFU11" s="1"/>
      <c r="AFV11" s="1"/>
      <c r="AFW11" s="1"/>
      <c r="AFX11" s="1"/>
      <c r="AFY11" s="1"/>
      <c r="AFZ11" s="1"/>
      <c r="AGA11" s="1"/>
      <c r="AGB11" s="1"/>
      <c r="AGC11" s="1"/>
      <c r="AGD11" s="1"/>
      <c r="AGE11" s="1"/>
      <c r="AGF11" s="1"/>
      <c r="AGG11" s="1"/>
      <c r="AGH11" s="1"/>
      <c r="AGI11" s="1"/>
      <c r="AGJ11" s="1"/>
      <c r="AGK11" s="1"/>
      <c r="AGL11" s="1"/>
      <c r="AGM11" s="1"/>
      <c r="AGN11" s="1"/>
      <c r="AGO11" s="1"/>
      <c r="AGP11" s="1"/>
      <c r="AGQ11" s="1"/>
      <c r="AGR11" s="1"/>
      <c r="AGS11" s="1"/>
      <c r="AGT11" s="1"/>
      <c r="AGU11" s="1"/>
      <c r="AGV11" s="1"/>
      <c r="AGW11" s="1"/>
      <c r="AGX11" s="1"/>
      <c r="AGY11" s="1"/>
      <c r="AGZ11" s="1"/>
      <c r="AHA11" s="1"/>
      <c r="AHB11" s="1"/>
      <c r="AHC11" s="1"/>
      <c r="AHD11" s="1"/>
      <c r="AHE11" s="1"/>
      <c r="AHF11" s="1"/>
      <c r="AHG11" s="1"/>
      <c r="AHH11" s="1"/>
      <c r="AHI11" s="1"/>
      <c r="AHJ11" s="1"/>
      <c r="AHK11" s="1"/>
      <c r="AHL11" s="1"/>
      <c r="AHM11" s="1"/>
      <c r="AHN11" s="1"/>
      <c r="AHO11" s="1"/>
      <c r="AHP11" s="1"/>
      <c r="AHQ11" s="1"/>
      <c r="AHR11" s="1"/>
      <c r="AHS11" s="1"/>
      <c r="AHT11" s="1"/>
      <c r="AHU11" s="1"/>
      <c r="AHV11" s="1"/>
      <c r="AHW11" s="1"/>
      <c r="AHX11" s="1"/>
      <c r="AHY11" s="1"/>
      <c r="AHZ11" s="1"/>
      <c r="AIA11" s="1"/>
      <c r="AIB11" s="1"/>
      <c r="AIC11" s="1"/>
      <c r="AID11" s="1"/>
      <c r="AIE11" s="1"/>
      <c r="AIF11" s="1"/>
      <c r="AIG11" s="1"/>
      <c r="AIH11" s="1"/>
      <c r="AII11" s="1"/>
      <c r="AIJ11" s="1"/>
      <c r="AIK11" s="1"/>
      <c r="AIL11" s="1"/>
      <c r="AIM11" s="1"/>
      <c r="AIN11" s="1"/>
      <c r="AIO11" s="1"/>
      <c r="AIP11" s="1"/>
      <c r="AIQ11" s="1"/>
      <c r="AIR11" s="1"/>
      <c r="AIS11" s="1"/>
      <c r="AIT11" s="1"/>
      <c r="AIU11" s="1"/>
      <c r="AIV11" s="1"/>
      <c r="AIW11" s="1"/>
      <c r="AIX11" s="1"/>
      <c r="AIY11" s="1"/>
      <c r="AIZ11" s="1"/>
      <c r="AJA11" s="1"/>
      <c r="AJB11" s="1"/>
      <c r="AJC11" s="1"/>
      <c r="AJD11" s="1"/>
      <c r="AJE11" s="1"/>
      <c r="AJF11" s="1"/>
      <c r="AJG11" s="1"/>
      <c r="AJH11" s="1"/>
      <c r="AJI11" s="1"/>
      <c r="AJJ11" s="1"/>
      <c r="AJK11" s="1"/>
      <c r="AJL11" s="1"/>
      <c r="AJM11" s="1"/>
      <c r="AJN11" s="1"/>
      <c r="AJO11" s="1"/>
      <c r="AJP11" s="1"/>
      <c r="AJQ11" s="1"/>
      <c r="AJR11" s="1"/>
      <c r="AJS11" s="1"/>
      <c r="AJT11" s="1"/>
      <c r="AJU11" s="1"/>
      <c r="AJV11" s="1"/>
      <c r="AJW11" s="1"/>
      <c r="AJX11" s="1"/>
      <c r="AJY11" s="1"/>
      <c r="AJZ11" s="1"/>
      <c r="AKA11" s="1"/>
      <c r="AKB11" s="1"/>
      <c r="AKC11" s="1"/>
      <c r="AKD11" s="1"/>
      <c r="AKE11" s="1"/>
      <c r="AKF11" s="1"/>
      <c r="AKG11" s="1"/>
      <c r="AKH11" s="1"/>
      <c r="AKI11" s="1"/>
      <c r="AKJ11" s="1"/>
      <c r="AKK11" s="1"/>
      <c r="AKL11" s="1"/>
      <c r="AKM11" s="1"/>
      <c r="AKN11" s="1"/>
      <c r="AKO11" s="1"/>
      <c r="AKP11" s="1"/>
      <c r="AKQ11" s="1"/>
      <c r="AKR11" s="1"/>
      <c r="AKS11" s="1"/>
      <c r="AKT11" s="1"/>
      <c r="AKU11" s="1"/>
      <c r="AKV11" s="1"/>
      <c r="AKW11" s="1"/>
      <c r="AKX11" s="1"/>
      <c r="AKY11" s="1"/>
      <c r="AKZ11" s="1"/>
      <c r="ALA11" s="1"/>
      <c r="ALB11" s="1"/>
      <c r="ALC11" s="1"/>
      <c r="ALD11" s="1"/>
      <c r="ALE11" s="1"/>
      <c r="ALF11" s="1"/>
      <c r="ALG11" s="1"/>
      <c r="ALH11" s="1"/>
      <c r="ALI11" s="1"/>
      <c r="ALJ11" s="1"/>
      <c r="ALK11" s="1"/>
      <c r="ALL11" s="1"/>
      <c r="ALM11" s="1"/>
      <c r="ALN11" s="1"/>
      <c r="ALO11" s="1"/>
      <c r="ALP11" s="1"/>
      <c r="ALQ11" s="1"/>
      <c r="ALR11" s="1"/>
      <c r="ALS11" s="1"/>
      <c r="ALT11" s="1"/>
      <c r="ALU11" s="1"/>
      <c r="ALV11" s="1"/>
      <c r="ALW11" s="1"/>
      <c r="ALX11" s="1"/>
      <c r="ALY11" s="1"/>
      <c r="ALZ11" s="1"/>
      <c r="AMA11" s="1"/>
      <c r="AMB11" s="1"/>
      <c r="AMC11" s="1"/>
      <c r="AMD11" s="1"/>
      <c r="AME11" s="1"/>
      <c r="AMF11" s="1"/>
      <c r="AMG11" s="1"/>
      <c r="AMH11" s="1"/>
      <c r="AMI11" s="1"/>
      <c r="AMJ11" s="1"/>
      <c r="AMK11" s="1"/>
    </row>
    <row r="12" spans="1:1025" x14ac:dyDescent="0.35">
      <c r="A12" s="59"/>
      <c r="F12" s="59"/>
      <c r="G12" s="59"/>
      <c r="H12" s="59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  <c r="IZ12" s="1"/>
      <c r="JA12" s="1"/>
      <c r="JB12" s="1"/>
      <c r="JC12" s="1"/>
      <c r="JD12" s="1"/>
      <c r="JE12" s="1"/>
      <c r="JF12" s="1"/>
      <c r="JG12" s="1"/>
      <c r="JH12" s="1"/>
      <c r="JI12" s="1"/>
      <c r="JJ12" s="1"/>
      <c r="JK12" s="1"/>
      <c r="JL12" s="1"/>
      <c r="JM12" s="1"/>
      <c r="JN12" s="1"/>
      <c r="JO12" s="1"/>
      <c r="JP12" s="1"/>
      <c r="JQ12" s="1"/>
      <c r="JR12" s="1"/>
      <c r="JS12" s="1"/>
      <c r="JT12" s="1"/>
      <c r="JU12" s="1"/>
      <c r="JV12" s="1"/>
      <c r="JW12" s="1"/>
      <c r="JX12" s="1"/>
      <c r="JY12" s="1"/>
      <c r="JZ12" s="1"/>
      <c r="KA12" s="1"/>
      <c r="KB12" s="1"/>
      <c r="KC12" s="1"/>
      <c r="KD12" s="1"/>
      <c r="KE12" s="1"/>
      <c r="KF12" s="1"/>
      <c r="KG12" s="1"/>
      <c r="KH12" s="1"/>
      <c r="KI12" s="1"/>
      <c r="KJ12" s="1"/>
      <c r="KK12" s="1"/>
      <c r="KL12" s="1"/>
      <c r="KM12" s="1"/>
      <c r="KN12" s="1"/>
      <c r="KO12" s="1"/>
      <c r="KP12" s="1"/>
      <c r="KQ12" s="1"/>
      <c r="KR12" s="1"/>
      <c r="KS12" s="1"/>
      <c r="KT12" s="1"/>
      <c r="KU12" s="1"/>
      <c r="KV12" s="1"/>
      <c r="KW12" s="1"/>
      <c r="KX12" s="1"/>
      <c r="KY12" s="1"/>
      <c r="KZ12" s="1"/>
      <c r="LA12" s="1"/>
      <c r="LB12" s="1"/>
      <c r="LC12" s="1"/>
      <c r="LD12" s="1"/>
      <c r="LE12" s="1"/>
      <c r="LF12" s="1"/>
      <c r="LG12" s="1"/>
      <c r="LH12" s="1"/>
      <c r="LI12" s="1"/>
      <c r="LJ12" s="1"/>
      <c r="LK12" s="1"/>
      <c r="LL12" s="1"/>
      <c r="LM12" s="1"/>
      <c r="LN12" s="1"/>
      <c r="LO12" s="1"/>
      <c r="LP12" s="1"/>
      <c r="LQ12" s="1"/>
      <c r="LR12" s="1"/>
      <c r="LS12" s="1"/>
      <c r="LT12" s="1"/>
      <c r="LU12" s="1"/>
      <c r="LV12" s="1"/>
      <c r="LW12" s="1"/>
      <c r="LX12" s="1"/>
      <c r="LY12" s="1"/>
      <c r="LZ12" s="1"/>
      <c r="MA12" s="1"/>
      <c r="MB12" s="1"/>
      <c r="MC12" s="1"/>
      <c r="MD12" s="1"/>
      <c r="ME12" s="1"/>
      <c r="MF12" s="1"/>
      <c r="MG12" s="1"/>
      <c r="MH12" s="1"/>
      <c r="MI12" s="1"/>
      <c r="MJ12" s="1"/>
      <c r="MK12" s="1"/>
      <c r="ML12" s="1"/>
      <c r="MM12" s="1"/>
      <c r="MN12" s="1"/>
      <c r="MO12" s="1"/>
      <c r="MP12" s="1"/>
      <c r="MQ12" s="1"/>
      <c r="MR12" s="1"/>
      <c r="MS12" s="1"/>
      <c r="MT12" s="1"/>
      <c r="MU12" s="1"/>
      <c r="MV12" s="1"/>
      <c r="MW12" s="1"/>
      <c r="MX12" s="1"/>
      <c r="MY12" s="1"/>
      <c r="MZ12" s="1"/>
      <c r="NA12" s="1"/>
      <c r="NB12" s="1"/>
      <c r="NC12" s="1"/>
      <c r="ND12" s="1"/>
      <c r="NE12" s="1"/>
      <c r="NF12" s="1"/>
      <c r="NG12" s="1"/>
      <c r="NH12" s="1"/>
      <c r="NI12" s="1"/>
      <c r="NJ12" s="1"/>
      <c r="NK12" s="1"/>
      <c r="NL12" s="1"/>
      <c r="NM12" s="1"/>
      <c r="NN12" s="1"/>
      <c r="NO12" s="1"/>
      <c r="NP12" s="1"/>
      <c r="NQ12" s="1"/>
      <c r="NR12" s="1"/>
      <c r="NS12" s="1"/>
      <c r="NT12" s="1"/>
      <c r="NU12" s="1"/>
      <c r="NV12" s="1"/>
      <c r="NW12" s="1"/>
      <c r="NX12" s="1"/>
      <c r="NY12" s="1"/>
      <c r="NZ12" s="1"/>
      <c r="OA12" s="1"/>
      <c r="OB12" s="1"/>
      <c r="OC12" s="1"/>
      <c r="OD12" s="1"/>
      <c r="OE12" s="1"/>
      <c r="OF12" s="1"/>
      <c r="OG12" s="1"/>
      <c r="OH12" s="1"/>
      <c r="OI12" s="1"/>
      <c r="OJ12" s="1"/>
      <c r="OK12" s="1"/>
      <c r="OL12" s="1"/>
      <c r="OM12" s="1"/>
      <c r="ON12" s="1"/>
      <c r="OO12" s="1"/>
      <c r="OP12" s="1"/>
      <c r="OQ12" s="1"/>
      <c r="OR12" s="1"/>
      <c r="OS12" s="1"/>
      <c r="OT12" s="1"/>
      <c r="OU12" s="1"/>
      <c r="OV12" s="1"/>
      <c r="OW12" s="1"/>
      <c r="OX12" s="1"/>
      <c r="OY12" s="1"/>
      <c r="OZ12" s="1"/>
      <c r="PA12" s="1"/>
      <c r="PB12" s="1"/>
      <c r="PC12" s="1"/>
      <c r="PD12" s="1"/>
      <c r="PE12" s="1"/>
      <c r="PF12" s="1"/>
      <c r="PG12" s="1"/>
      <c r="PH12" s="1"/>
      <c r="PI12" s="1"/>
      <c r="PJ12" s="1"/>
      <c r="PK12" s="1"/>
      <c r="PL12" s="1"/>
      <c r="PM12" s="1"/>
      <c r="PN12" s="1"/>
      <c r="PO12" s="1"/>
      <c r="PP12" s="1"/>
      <c r="PQ12" s="1"/>
      <c r="PR12" s="1"/>
      <c r="PS12" s="1"/>
      <c r="PT12" s="1"/>
      <c r="PU12" s="1"/>
      <c r="PV12" s="1"/>
      <c r="PW12" s="1"/>
      <c r="PX12" s="1"/>
      <c r="PY12" s="1"/>
      <c r="PZ12" s="1"/>
      <c r="QA12" s="1"/>
      <c r="QB12" s="1"/>
      <c r="QC12" s="1"/>
      <c r="QD12" s="1"/>
      <c r="QE12" s="1"/>
      <c r="QF12" s="1"/>
      <c r="QG12" s="1"/>
      <c r="QH12" s="1"/>
      <c r="QI12" s="1"/>
      <c r="QJ12" s="1"/>
      <c r="QK12" s="1"/>
      <c r="QL12" s="1"/>
      <c r="QM12" s="1"/>
      <c r="QN12" s="1"/>
      <c r="QO12" s="1"/>
      <c r="QP12" s="1"/>
      <c r="QQ12" s="1"/>
      <c r="QR12" s="1"/>
      <c r="QS12" s="1"/>
      <c r="QT12" s="1"/>
      <c r="QU12" s="1"/>
      <c r="QV12" s="1"/>
      <c r="QW12" s="1"/>
      <c r="QX12" s="1"/>
      <c r="QY12" s="1"/>
      <c r="QZ12" s="1"/>
      <c r="RA12" s="1"/>
      <c r="RB12" s="1"/>
      <c r="RC12" s="1"/>
      <c r="RD12" s="1"/>
      <c r="RE12" s="1"/>
      <c r="RF12" s="1"/>
      <c r="RG12" s="1"/>
      <c r="RH12" s="1"/>
      <c r="RI12" s="1"/>
      <c r="RJ12" s="1"/>
      <c r="RK12" s="1"/>
      <c r="RL12" s="1"/>
      <c r="RM12" s="1"/>
      <c r="RN12" s="1"/>
      <c r="RO12" s="1"/>
      <c r="RP12" s="1"/>
      <c r="RQ12" s="1"/>
      <c r="RR12" s="1"/>
      <c r="RS12" s="1"/>
      <c r="RT12" s="1"/>
      <c r="RU12" s="1"/>
      <c r="RV12" s="1"/>
      <c r="RW12" s="1"/>
      <c r="RX12" s="1"/>
      <c r="RY12" s="1"/>
      <c r="RZ12" s="1"/>
      <c r="SA12" s="1"/>
      <c r="SB12" s="1"/>
      <c r="SC12" s="1"/>
      <c r="SD12" s="1"/>
      <c r="SE12" s="1"/>
      <c r="SF12" s="1"/>
      <c r="SG12" s="1"/>
      <c r="SH12" s="1"/>
      <c r="SI12" s="1"/>
      <c r="SJ12" s="1"/>
      <c r="SK12" s="1"/>
      <c r="SL12" s="1"/>
      <c r="SM12" s="1"/>
      <c r="SN12" s="1"/>
      <c r="SO12" s="1"/>
      <c r="SP12" s="1"/>
      <c r="SQ12" s="1"/>
      <c r="SR12" s="1"/>
      <c r="SS12" s="1"/>
      <c r="ST12" s="1"/>
      <c r="SU12" s="1"/>
      <c r="SV12" s="1"/>
      <c r="SW12" s="1"/>
      <c r="SX12" s="1"/>
      <c r="SY12" s="1"/>
      <c r="SZ12" s="1"/>
      <c r="TA12" s="1"/>
      <c r="TB12" s="1"/>
      <c r="TC12" s="1"/>
      <c r="TD12" s="1"/>
      <c r="TE12" s="1"/>
      <c r="TF12" s="1"/>
      <c r="TG12" s="1"/>
      <c r="TH12" s="1"/>
      <c r="TI12" s="1"/>
      <c r="TJ12" s="1"/>
      <c r="TK12" s="1"/>
      <c r="TL12" s="1"/>
      <c r="TM12" s="1"/>
      <c r="TN12" s="1"/>
      <c r="TO12" s="1"/>
      <c r="TP12" s="1"/>
      <c r="TQ12" s="1"/>
      <c r="TR12" s="1"/>
      <c r="TS12" s="1"/>
      <c r="TT12" s="1"/>
      <c r="TU12" s="1"/>
      <c r="TV12" s="1"/>
      <c r="TW12" s="1"/>
      <c r="TX12" s="1"/>
      <c r="TY12" s="1"/>
      <c r="TZ12" s="1"/>
      <c r="UA12" s="1"/>
      <c r="UB12" s="1"/>
      <c r="UC12" s="1"/>
      <c r="UD12" s="1"/>
      <c r="UE12" s="1"/>
      <c r="UF12" s="1"/>
      <c r="UG12" s="1"/>
      <c r="UH12" s="1"/>
      <c r="UI12" s="1"/>
      <c r="UJ12" s="1"/>
      <c r="UK12" s="1"/>
      <c r="UL12" s="1"/>
      <c r="UM12" s="1"/>
      <c r="UN12" s="1"/>
      <c r="UO12" s="1"/>
      <c r="UP12" s="1"/>
      <c r="UQ12" s="1"/>
      <c r="UR12" s="1"/>
      <c r="US12" s="1"/>
      <c r="UT12" s="1"/>
      <c r="UU12" s="1"/>
      <c r="UV12" s="1"/>
      <c r="UW12" s="1"/>
      <c r="UX12" s="1"/>
      <c r="UY12" s="1"/>
      <c r="UZ12" s="1"/>
      <c r="VA12" s="1"/>
      <c r="VB12" s="1"/>
      <c r="VC12" s="1"/>
      <c r="VD12" s="1"/>
      <c r="VE12" s="1"/>
      <c r="VF12" s="1"/>
      <c r="VG12" s="1"/>
      <c r="VH12" s="1"/>
      <c r="VI12" s="1"/>
      <c r="VJ12" s="1"/>
      <c r="VK12" s="1"/>
      <c r="VL12" s="1"/>
      <c r="VM12" s="1"/>
      <c r="VN12" s="1"/>
      <c r="VO12" s="1"/>
      <c r="VP12" s="1"/>
      <c r="VQ12" s="1"/>
      <c r="VR12" s="1"/>
      <c r="VS12" s="1"/>
      <c r="VT12" s="1"/>
      <c r="VU12" s="1"/>
      <c r="VV12" s="1"/>
      <c r="VW12" s="1"/>
      <c r="VX12" s="1"/>
      <c r="VY12" s="1"/>
      <c r="VZ12" s="1"/>
      <c r="WA12" s="1"/>
      <c r="WB12" s="1"/>
      <c r="WC12" s="1"/>
      <c r="WD12" s="1"/>
      <c r="WE12" s="1"/>
      <c r="WF12" s="1"/>
      <c r="WG12" s="1"/>
      <c r="WH12" s="1"/>
      <c r="WI12" s="1"/>
      <c r="WJ12" s="1"/>
      <c r="WK12" s="1"/>
      <c r="WL12" s="1"/>
      <c r="WM12" s="1"/>
      <c r="WN12" s="1"/>
      <c r="WO12" s="1"/>
      <c r="WP12" s="1"/>
      <c r="WQ12" s="1"/>
      <c r="WR12" s="1"/>
      <c r="WS12" s="1"/>
      <c r="WT12" s="1"/>
      <c r="WU12" s="1"/>
      <c r="WV12" s="1"/>
      <c r="WW12" s="1"/>
      <c r="WX12" s="1"/>
      <c r="WY12" s="1"/>
      <c r="WZ12" s="1"/>
      <c r="XA12" s="1"/>
      <c r="XB12" s="1"/>
      <c r="XC12" s="1"/>
      <c r="XD12" s="1"/>
      <c r="XE12" s="1"/>
      <c r="XF12" s="1"/>
      <c r="XG12" s="1"/>
      <c r="XH12" s="1"/>
      <c r="XI12" s="1"/>
      <c r="XJ12" s="1"/>
      <c r="XK12" s="1"/>
      <c r="XL12" s="1"/>
      <c r="XM12" s="1"/>
      <c r="XN12" s="1"/>
      <c r="XO12" s="1"/>
      <c r="XP12" s="1"/>
      <c r="XQ12" s="1"/>
      <c r="XR12" s="1"/>
      <c r="XS12" s="1"/>
      <c r="XT12" s="1"/>
      <c r="XU12" s="1"/>
      <c r="XV12" s="1"/>
      <c r="XW12" s="1"/>
      <c r="XX12" s="1"/>
      <c r="XY12" s="1"/>
      <c r="XZ12" s="1"/>
      <c r="YA12" s="1"/>
      <c r="YB12" s="1"/>
      <c r="YC12" s="1"/>
      <c r="YD12" s="1"/>
      <c r="YE12" s="1"/>
      <c r="YF12" s="1"/>
      <c r="YG12" s="1"/>
      <c r="YH12" s="1"/>
      <c r="YI12" s="1"/>
      <c r="YJ12" s="1"/>
      <c r="YK12" s="1"/>
      <c r="YL12" s="1"/>
      <c r="YM12" s="1"/>
      <c r="YN12" s="1"/>
      <c r="YO12" s="1"/>
      <c r="YP12" s="1"/>
      <c r="YQ12" s="1"/>
      <c r="YR12" s="1"/>
      <c r="YS12" s="1"/>
      <c r="YT12" s="1"/>
      <c r="YU12" s="1"/>
      <c r="YV12" s="1"/>
      <c r="YW12" s="1"/>
      <c r="YX12" s="1"/>
      <c r="YY12" s="1"/>
      <c r="YZ12" s="1"/>
      <c r="ZA12" s="1"/>
      <c r="ZB12" s="1"/>
      <c r="ZC12" s="1"/>
      <c r="ZD12" s="1"/>
      <c r="ZE12" s="1"/>
      <c r="ZF12" s="1"/>
      <c r="ZG12" s="1"/>
      <c r="ZH12" s="1"/>
      <c r="ZI12" s="1"/>
      <c r="ZJ12" s="1"/>
      <c r="ZK12" s="1"/>
      <c r="ZL12" s="1"/>
      <c r="ZM12" s="1"/>
      <c r="ZN12" s="1"/>
      <c r="ZO12" s="1"/>
      <c r="ZP12" s="1"/>
      <c r="ZQ12" s="1"/>
      <c r="ZR12" s="1"/>
      <c r="ZS12" s="1"/>
      <c r="ZT12" s="1"/>
      <c r="ZU12" s="1"/>
      <c r="ZV12" s="1"/>
      <c r="ZW12" s="1"/>
      <c r="ZX12" s="1"/>
      <c r="ZY12" s="1"/>
      <c r="ZZ12" s="1"/>
      <c r="AAA12" s="1"/>
      <c r="AAB12" s="1"/>
      <c r="AAC12" s="1"/>
      <c r="AAD12" s="1"/>
      <c r="AAE12" s="1"/>
      <c r="AAF12" s="1"/>
      <c r="AAG12" s="1"/>
      <c r="AAH12" s="1"/>
      <c r="AAI12" s="1"/>
      <c r="AAJ12" s="1"/>
      <c r="AAK12" s="1"/>
      <c r="AAL12" s="1"/>
      <c r="AAM12" s="1"/>
      <c r="AAN12" s="1"/>
      <c r="AAO12" s="1"/>
      <c r="AAP12" s="1"/>
      <c r="AAQ12" s="1"/>
      <c r="AAR12" s="1"/>
      <c r="AAS12" s="1"/>
      <c r="AAT12" s="1"/>
      <c r="AAU12" s="1"/>
      <c r="AAV12" s="1"/>
      <c r="AAW12" s="1"/>
      <c r="AAX12" s="1"/>
      <c r="AAY12" s="1"/>
      <c r="AAZ12" s="1"/>
      <c r="ABA12" s="1"/>
      <c r="ABB12" s="1"/>
      <c r="ABC12" s="1"/>
      <c r="ABD12" s="1"/>
      <c r="ABE12" s="1"/>
      <c r="ABF12" s="1"/>
      <c r="ABG12" s="1"/>
      <c r="ABH12" s="1"/>
      <c r="ABI12" s="1"/>
      <c r="ABJ12" s="1"/>
      <c r="ABK12" s="1"/>
      <c r="ABL12" s="1"/>
      <c r="ABM12" s="1"/>
      <c r="ABN12" s="1"/>
      <c r="ABO12" s="1"/>
      <c r="ABP12" s="1"/>
      <c r="ABQ12" s="1"/>
      <c r="ABR12" s="1"/>
      <c r="ABS12" s="1"/>
      <c r="ABT12" s="1"/>
      <c r="ABU12" s="1"/>
      <c r="ABV12" s="1"/>
      <c r="ABW12" s="1"/>
      <c r="ABX12" s="1"/>
      <c r="ABY12" s="1"/>
      <c r="ABZ12" s="1"/>
      <c r="ACA12" s="1"/>
      <c r="ACB12" s="1"/>
      <c r="ACC12" s="1"/>
      <c r="ACD12" s="1"/>
      <c r="ACE12" s="1"/>
      <c r="ACF12" s="1"/>
      <c r="ACG12" s="1"/>
      <c r="ACH12" s="1"/>
      <c r="ACI12" s="1"/>
      <c r="ACJ12" s="1"/>
      <c r="ACK12" s="1"/>
      <c r="ACL12" s="1"/>
      <c r="ACM12" s="1"/>
      <c r="ACN12" s="1"/>
      <c r="ACO12" s="1"/>
      <c r="ACP12" s="1"/>
      <c r="ACQ12" s="1"/>
      <c r="ACR12" s="1"/>
      <c r="ACS12" s="1"/>
      <c r="ACT12" s="1"/>
      <c r="ACU12" s="1"/>
      <c r="ACV12" s="1"/>
      <c r="ACW12" s="1"/>
      <c r="ACX12" s="1"/>
      <c r="ACY12" s="1"/>
      <c r="ACZ12" s="1"/>
      <c r="ADA12" s="1"/>
      <c r="ADB12" s="1"/>
      <c r="ADC12" s="1"/>
      <c r="ADD12" s="1"/>
      <c r="ADE12" s="1"/>
      <c r="ADF12" s="1"/>
      <c r="ADG12" s="1"/>
      <c r="ADH12" s="1"/>
      <c r="ADI12" s="1"/>
      <c r="ADJ12" s="1"/>
      <c r="ADK12" s="1"/>
      <c r="ADL12" s="1"/>
      <c r="ADM12" s="1"/>
      <c r="ADN12" s="1"/>
      <c r="ADO12" s="1"/>
      <c r="ADP12" s="1"/>
      <c r="ADQ12" s="1"/>
      <c r="ADR12" s="1"/>
      <c r="ADS12" s="1"/>
      <c r="ADT12" s="1"/>
      <c r="ADU12" s="1"/>
      <c r="ADV12" s="1"/>
      <c r="ADW12" s="1"/>
      <c r="ADX12" s="1"/>
      <c r="ADY12" s="1"/>
      <c r="ADZ12" s="1"/>
      <c r="AEA12" s="1"/>
      <c r="AEB12" s="1"/>
      <c r="AEC12" s="1"/>
      <c r="AED12" s="1"/>
      <c r="AEE12" s="1"/>
      <c r="AEF12" s="1"/>
      <c r="AEG12" s="1"/>
      <c r="AEH12" s="1"/>
      <c r="AEI12" s="1"/>
      <c r="AEJ12" s="1"/>
      <c r="AEK12" s="1"/>
      <c r="AEL12" s="1"/>
      <c r="AEM12" s="1"/>
      <c r="AEN12" s="1"/>
      <c r="AEO12" s="1"/>
      <c r="AEP12" s="1"/>
      <c r="AEQ12" s="1"/>
      <c r="AER12" s="1"/>
      <c r="AES12" s="1"/>
      <c r="AET12" s="1"/>
      <c r="AEU12" s="1"/>
      <c r="AEV12" s="1"/>
      <c r="AEW12" s="1"/>
      <c r="AEX12" s="1"/>
      <c r="AEY12" s="1"/>
      <c r="AEZ12" s="1"/>
      <c r="AFA12" s="1"/>
      <c r="AFB12" s="1"/>
      <c r="AFC12" s="1"/>
      <c r="AFD12" s="1"/>
      <c r="AFE12" s="1"/>
      <c r="AFF12" s="1"/>
      <c r="AFG12" s="1"/>
      <c r="AFH12" s="1"/>
      <c r="AFI12" s="1"/>
      <c r="AFJ12" s="1"/>
      <c r="AFK12" s="1"/>
      <c r="AFL12" s="1"/>
      <c r="AFM12" s="1"/>
      <c r="AFN12" s="1"/>
      <c r="AFO12" s="1"/>
      <c r="AFP12" s="1"/>
      <c r="AFQ12" s="1"/>
      <c r="AFR12" s="1"/>
      <c r="AFS12" s="1"/>
      <c r="AFT12" s="1"/>
      <c r="AFU12" s="1"/>
      <c r="AFV12" s="1"/>
      <c r="AFW12" s="1"/>
      <c r="AFX12" s="1"/>
      <c r="AFY12" s="1"/>
      <c r="AFZ12" s="1"/>
      <c r="AGA12" s="1"/>
      <c r="AGB12" s="1"/>
      <c r="AGC12" s="1"/>
      <c r="AGD12" s="1"/>
      <c r="AGE12" s="1"/>
      <c r="AGF12" s="1"/>
      <c r="AGG12" s="1"/>
      <c r="AGH12" s="1"/>
      <c r="AGI12" s="1"/>
      <c r="AGJ12" s="1"/>
      <c r="AGK12" s="1"/>
      <c r="AGL12" s="1"/>
      <c r="AGM12" s="1"/>
      <c r="AGN12" s="1"/>
      <c r="AGO12" s="1"/>
      <c r="AGP12" s="1"/>
      <c r="AGQ12" s="1"/>
      <c r="AGR12" s="1"/>
      <c r="AGS12" s="1"/>
      <c r="AGT12" s="1"/>
      <c r="AGU12" s="1"/>
      <c r="AGV12" s="1"/>
      <c r="AGW12" s="1"/>
      <c r="AGX12" s="1"/>
      <c r="AGY12" s="1"/>
      <c r="AGZ12" s="1"/>
      <c r="AHA12" s="1"/>
      <c r="AHB12" s="1"/>
      <c r="AHC12" s="1"/>
      <c r="AHD12" s="1"/>
      <c r="AHE12" s="1"/>
      <c r="AHF12" s="1"/>
      <c r="AHG12" s="1"/>
      <c r="AHH12" s="1"/>
      <c r="AHI12" s="1"/>
      <c r="AHJ12" s="1"/>
      <c r="AHK12" s="1"/>
      <c r="AHL12" s="1"/>
      <c r="AHM12" s="1"/>
      <c r="AHN12" s="1"/>
      <c r="AHO12" s="1"/>
      <c r="AHP12" s="1"/>
      <c r="AHQ12" s="1"/>
      <c r="AHR12" s="1"/>
      <c r="AHS12" s="1"/>
      <c r="AHT12" s="1"/>
      <c r="AHU12" s="1"/>
      <c r="AHV12" s="1"/>
      <c r="AHW12" s="1"/>
      <c r="AHX12" s="1"/>
      <c r="AHY12" s="1"/>
      <c r="AHZ12" s="1"/>
      <c r="AIA12" s="1"/>
      <c r="AIB12" s="1"/>
      <c r="AIC12" s="1"/>
      <c r="AID12" s="1"/>
      <c r="AIE12" s="1"/>
      <c r="AIF12" s="1"/>
      <c r="AIG12" s="1"/>
      <c r="AIH12" s="1"/>
      <c r="AII12" s="1"/>
      <c r="AIJ12" s="1"/>
      <c r="AIK12" s="1"/>
      <c r="AIL12" s="1"/>
      <c r="AIM12" s="1"/>
      <c r="AIN12" s="1"/>
      <c r="AIO12" s="1"/>
      <c r="AIP12" s="1"/>
      <c r="AIQ12" s="1"/>
      <c r="AIR12" s="1"/>
      <c r="AIS12" s="1"/>
      <c r="AIT12" s="1"/>
      <c r="AIU12" s="1"/>
      <c r="AIV12" s="1"/>
      <c r="AIW12" s="1"/>
      <c r="AIX12" s="1"/>
      <c r="AIY12" s="1"/>
      <c r="AIZ12" s="1"/>
      <c r="AJA12" s="1"/>
      <c r="AJB12" s="1"/>
      <c r="AJC12" s="1"/>
      <c r="AJD12" s="1"/>
      <c r="AJE12" s="1"/>
      <c r="AJF12" s="1"/>
      <c r="AJG12" s="1"/>
      <c r="AJH12" s="1"/>
      <c r="AJI12" s="1"/>
      <c r="AJJ12" s="1"/>
      <c r="AJK12" s="1"/>
      <c r="AJL12" s="1"/>
      <c r="AJM12" s="1"/>
      <c r="AJN12" s="1"/>
      <c r="AJO12" s="1"/>
      <c r="AJP12" s="1"/>
      <c r="AJQ12" s="1"/>
      <c r="AJR12" s="1"/>
      <c r="AJS12" s="1"/>
      <c r="AJT12" s="1"/>
      <c r="AJU12" s="1"/>
      <c r="AJV12" s="1"/>
      <c r="AJW12" s="1"/>
      <c r="AJX12" s="1"/>
      <c r="AJY12" s="1"/>
      <c r="AJZ12" s="1"/>
      <c r="AKA12" s="1"/>
      <c r="AKB12" s="1"/>
      <c r="AKC12" s="1"/>
      <c r="AKD12" s="1"/>
      <c r="AKE12" s="1"/>
      <c r="AKF12" s="1"/>
      <c r="AKG12" s="1"/>
      <c r="AKH12" s="1"/>
      <c r="AKI12" s="1"/>
      <c r="AKJ12" s="1"/>
      <c r="AKK12" s="1"/>
      <c r="AKL12" s="1"/>
      <c r="AKM12" s="1"/>
      <c r="AKN12" s="1"/>
      <c r="AKO12" s="1"/>
      <c r="AKP12" s="1"/>
      <c r="AKQ12" s="1"/>
      <c r="AKR12" s="1"/>
      <c r="AKS12" s="1"/>
      <c r="AKT12" s="1"/>
      <c r="AKU12" s="1"/>
      <c r="AKV12" s="1"/>
      <c r="AKW12" s="1"/>
      <c r="AKX12" s="1"/>
      <c r="AKY12" s="1"/>
      <c r="AKZ12" s="1"/>
      <c r="ALA12" s="1"/>
      <c r="ALB12" s="1"/>
      <c r="ALC12" s="1"/>
      <c r="ALD12" s="1"/>
      <c r="ALE12" s="1"/>
      <c r="ALF12" s="1"/>
      <c r="ALG12" s="1"/>
      <c r="ALH12" s="1"/>
      <c r="ALI12" s="1"/>
      <c r="ALJ12" s="1"/>
      <c r="ALK12" s="1"/>
      <c r="ALL12" s="1"/>
      <c r="ALM12" s="1"/>
      <c r="ALN12" s="1"/>
      <c r="ALO12" s="1"/>
      <c r="ALP12" s="1"/>
      <c r="ALQ12" s="1"/>
      <c r="ALR12" s="1"/>
      <c r="ALS12" s="1"/>
      <c r="ALT12" s="1"/>
      <c r="ALU12" s="1"/>
      <c r="ALV12" s="1"/>
      <c r="ALW12" s="1"/>
      <c r="ALX12" s="1"/>
      <c r="ALY12" s="1"/>
      <c r="ALZ12" s="1"/>
      <c r="AMA12" s="1"/>
      <c r="AMB12" s="1"/>
      <c r="AMC12" s="1"/>
      <c r="AMD12" s="1"/>
      <c r="AME12" s="1"/>
      <c r="AMF12" s="1"/>
      <c r="AMG12" s="1"/>
      <c r="AMH12" s="1"/>
      <c r="AMI12" s="1"/>
      <c r="AMJ12" s="1"/>
      <c r="AMK12" s="1"/>
    </row>
    <row r="13" spans="1:1025" s="61" customFormat="1" x14ac:dyDescent="0.35">
      <c r="A13" s="60"/>
      <c r="B13" s="77" t="s">
        <v>112</v>
      </c>
      <c r="C13" s="77" t="s">
        <v>52</v>
      </c>
      <c r="D13" s="77" t="s">
        <v>53</v>
      </c>
      <c r="E13" s="77" t="s">
        <v>22</v>
      </c>
      <c r="F13" s="60"/>
      <c r="G13" s="60"/>
      <c r="H13" s="60"/>
    </row>
    <row r="14" spans="1:1025" x14ac:dyDescent="0.35">
      <c r="A14" s="59"/>
      <c r="B14" s="78" t="s">
        <v>24</v>
      </c>
      <c r="C14" s="79">
        <f>C6*E9</f>
        <v>147.15541922290387</v>
      </c>
      <c r="D14" s="79">
        <f>D6*E9</f>
        <v>169.8445807770961</v>
      </c>
      <c r="E14" s="78">
        <f>SUM(C14:D14)</f>
        <v>317</v>
      </c>
      <c r="F14" s="59"/>
      <c r="G14" s="59"/>
      <c r="H14" s="59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  <c r="IZ14" s="1"/>
      <c r="JA14" s="1"/>
      <c r="JB14" s="1"/>
      <c r="JC14" s="1"/>
      <c r="JD14" s="1"/>
      <c r="JE14" s="1"/>
      <c r="JF14" s="1"/>
      <c r="JG14" s="1"/>
      <c r="JH14" s="1"/>
      <c r="JI14" s="1"/>
      <c r="JJ14" s="1"/>
      <c r="JK14" s="1"/>
      <c r="JL14" s="1"/>
      <c r="JM14" s="1"/>
      <c r="JN14" s="1"/>
      <c r="JO14" s="1"/>
      <c r="JP14" s="1"/>
      <c r="JQ14" s="1"/>
      <c r="JR14" s="1"/>
      <c r="JS14" s="1"/>
      <c r="JT14" s="1"/>
      <c r="JU14" s="1"/>
      <c r="JV14" s="1"/>
      <c r="JW14" s="1"/>
      <c r="JX14" s="1"/>
      <c r="JY14" s="1"/>
      <c r="JZ14" s="1"/>
      <c r="KA14" s="1"/>
      <c r="KB14" s="1"/>
      <c r="KC14" s="1"/>
      <c r="KD14" s="1"/>
      <c r="KE14" s="1"/>
      <c r="KF14" s="1"/>
      <c r="KG14" s="1"/>
      <c r="KH14" s="1"/>
      <c r="KI14" s="1"/>
      <c r="KJ14" s="1"/>
      <c r="KK14" s="1"/>
      <c r="KL14" s="1"/>
      <c r="KM14" s="1"/>
      <c r="KN14" s="1"/>
      <c r="KO14" s="1"/>
      <c r="KP14" s="1"/>
      <c r="KQ14" s="1"/>
      <c r="KR14" s="1"/>
      <c r="KS14" s="1"/>
      <c r="KT14" s="1"/>
      <c r="KU14" s="1"/>
      <c r="KV14" s="1"/>
      <c r="KW14" s="1"/>
      <c r="KX14" s="1"/>
      <c r="KY14" s="1"/>
      <c r="KZ14" s="1"/>
      <c r="LA14" s="1"/>
      <c r="LB14" s="1"/>
      <c r="LC14" s="1"/>
      <c r="LD14" s="1"/>
      <c r="LE14" s="1"/>
      <c r="LF14" s="1"/>
      <c r="LG14" s="1"/>
      <c r="LH14" s="1"/>
      <c r="LI14" s="1"/>
      <c r="LJ14" s="1"/>
      <c r="LK14" s="1"/>
      <c r="LL14" s="1"/>
      <c r="LM14" s="1"/>
      <c r="LN14" s="1"/>
      <c r="LO14" s="1"/>
      <c r="LP14" s="1"/>
      <c r="LQ14" s="1"/>
      <c r="LR14" s="1"/>
      <c r="LS14" s="1"/>
      <c r="LT14" s="1"/>
      <c r="LU14" s="1"/>
      <c r="LV14" s="1"/>
      <c r="LW14" s="1"/>
      <c r="LX14" s="1"/>
      <c r="LY14" s="1"/>
      <c r="LZ14" s="1"/>
      <c r="MA14" s="1"/>
      <c r="MB14" s="1"/>
      <c r="MC14" s="1"/>
      <c r="MD14" s="1"/>
      <c r="ME14" s="1"/>
      <c r="MF14" s="1"/>
      <c r="MG14" s="1"/>
      <c r="MH14" s="1"/>
      <c r="MI14" s="1"/>
      <c r="MJ14" s="1"/>
      <c r="MK14" s="1"/>
      <c r="ML14" s="1"/>
      <c r="MM14" s="1"/>
      <c r="MN14" s="1"/>
      <c r="MO14" s="1"/>
      <c r="MP14" s="1"/>
      <c r="MQ14" s="1"/>
      <c r="MR14" s="1"/>
      <c r="MS14" s="1"/>
      <c r="MT14" s="1"/>
      <c r="MU14" s="1"/>
      <c r="MV14" s="1"/>
      <c r="MW14" s="1"/>
      <c r="MX14" s="1"/>
      <c r="MY14" s="1"/>
      <c r="MZ14" s="1"/>
      <c r="NA14" s="1"/>
      <c r="NB14" s="1"/>
      <c r="NC14" s="1"/>
      <c r="ND14" s="1"/>
      <c r="NE14" s="1"/>
      <c r="NF14" s="1"/>
      <c r="NG14" s="1"/>
      <c r="NH14" s="1"/>
      <c r="NI14" s="1"/>
      <c r="NJ14" s="1"/>
      <c r="NK14" s="1"/>
      <c r="NL14" s="1"/>
      <c r="NM14" s="1"/>
      <c r="NN14" s="1"/>
      <c r="NO14" s="1"/>
      <c r="NP14" s="1"/>
      <c r="NQ14" s="1"/>
      <c r="NR14" s="1"/>
      <c r="NS14" s="1"/>
      <c r="NT14" s="1"/>
      <c r="NU14" s="1"/>
      <c r="NV14" s="1"/>
      <c r="NW14" s="1"/>
      <c r="NX14" s="1"/>
      <c r="NY14" s="1"/>
      <c r="NZ14" s="1"/>
      <c r="OA14" s="1"/>
      <c r="OB14" s="1"/>
      <c r="OC14" s="1"/>
      <c r="OD14" s="1"/>
      <c r="OE14" s="1"/>
      <c r="OF14" s="1"/>
      <c r="OG14" s="1"/>
      <c r="OH14" s="1"/>
      <c r="OI14" s="1"/>
      <c r="OJ14" s="1"/>
      <c r="OK14" s="1"/>
      <c r="OL14" s="1"/>
      <c r="OM14" s="1"/>
      <c r="ON14" s="1"/>
      <c r="OO14" s="1"/>
      <c r="OP14" s="1"/>
      <c r="OQ14" s="1"/>
      <c r="OR14" s="1"/>
      <c r="OS14" s="1"/>
      <c r="OT14" s="1"/>
      <c r="OU14" s="1"/>
      <c r="OV14" s="1"/>
      <c r="OW14" s="1"/>
      <c r="OX14" s="1"/>
      <c r="OY14" s="1"/>
      <c r="OZ14" s="1"/>
      <c r="PA14" s="1"/>
      <c r="PB14" s="1"/>
      <c r="PC14" s="1"/>
      <c r="PD14" s="1"/>
      <c r="PE14" s="1"/>
      <c r="PF14" s="1"/>
      <c r="PG14" s="1"/>
      <c r="PH14" s="1"/>
      <c r="PI14" s="1"/>
      <c r="PJ14" s="1"/>
      <c r="PK14" s="1"/>
      <c r="PL14" s="1"/>
      <c r="PM14" s="1"/>
      <c r="PN14" s="1"/>
      <c r="PO14" s="1"/>
      <c r="PP14" s="1"/>
      <c r="PQ14" s="1"/>
      <c r="PR14" s="1"/>
      <c r="PS14" s="1"/>
      <c r="PT14" s="1"/>
      <c r="PU14" s="1"/>
      <c r="PV14" s="1"/>
      <c r="PW14" s="1"/>
      <c r="PX14" s="1"/>
      <c r="PY14" s="1"/>
      <c r="PZ14" s="1"/>
      <c r="QA14" s="1"/>
      <c r="QB14" s="1"/>
      <c r="QC14" s="1"/>
      <c r="QD14" s="1"/>
      <c r="QE14" s="1"/>
      <c r="QF14" s="1"/>
      <c r="QG14" s="1"/>
      <c r="QH14" s="1"/>
      <c r="QI14" s="1"/>
      <c r="QJ14" s="1"/>
      <c r="QK14" s="1"/>
      <c r="QL14" s="1"/>
      <c r="QM14" s="1"/>
      <c r="QN14" s="1"/>
      <c r="QO14" s="1"/>
      <c r="QP14" s="1"/>
      <c r="QQ14" s="1"/>
      <c r="QR14" s="1"/>
      <c r="QS14" s="1"/>
      <c r="QT14" s="1"/>
      <c r="QU14" s="1"/>
      <c r="QV14" s="1"/>
      <c r="QW14" s="1"/>
      <c r="QX14" s="1"/>
      <c r="QY14" s="1"/>
      <c r="QZ14" s="1"/>
      <c r="RA14" s="1"/>
      <c r="RB14" s="1"/>
      <c r="RC14" s="1"/>
      <c r="RD14" s="1"/>
      <c r="RE14" s="1"/>
      <c r="RF14" s="1"/>
      <c r="RG14" s="1"/>
      <c r="RH14" s="1"/>
      <c r="RI14" s="1"/>
      <c r="RJ14" s="1"/>
      <c r="RK14" s="1"/>
      <c r="RL14" s="1"/>
      <c r="RM14" s="1"/>
      <c r="RN14" s="1"/>
      <c r="RO14" s="1"/>
      <c r="RP14" s="1"/>
      <c r="RQ14" s="1"/>
      <c r="RR14" s="1"/>
      <c r="RS14" s="1"/>
      <c r="RT14" s="1"/>
      <c r="RU14" s="1"/>
      <c r="RV14" s="1"/>
      <c r="RW14" s="1"/>
      <c r="RX14" s="1"/>
      <c r="RY14" s="1"/>
      <c r="RZ14" s="1"/>
      <c r="SA14" s="1"/>
      <c r="SB14" s="1"/>
      <c r="SC14" s="1"/>
      <c r="SD14" s="1"/>
      <c r="SE14" s="1"/>
      <c r="SF14" s="1"/>
      <c r="SG14" s="1"/>
      <c r="SH14" s="1"/>
      <c r="SI14" s="1"/>
      <c r="SJ14" s="1"/>
      <c r="SK14" s="1"/>
      <c r="SL14" s="1"/>
      <c r="SM14" s="1"/>
      <c r="SN14" s="1"/>
      <c r="SO14" s="1"/>
      <c r="SP14" s="1"/>
      <c r="SQ14" s="1"/>
      <c r="SR14" s="1"/>
      <c r="SS14" s="1"/>
      <c r="ST14" s="1"/>
      <c r="SU14" s="1"/>
      <c r="SV14" s="1"/>
      <c r="SW14" s="1"/>
      <c r="SX14" s="1"/>
      <c r="SY14" s="1"/>
      <c r="SZ14" s="1"/>
      <c r="TA14" s="1"/>
      <c r="TB14" s="1"/>
      <c r="TC14" s="1"/>
      <c r="TD14" s="1"/>
      <c r="TE14" s="1"/>
      <c r="TF14" s="1"/>
      <c r="TG14" s="1"/>
      <c r="TH14" s="1"/>
      <c r="TI14" s="1"/>
      <c r="TJ14" s="1"/>
      <c r="TK14" s="1"/>
      <c r="TL14" s="1"/>
      <c r="TM14" s="1"/>
      <c r="TN14" s="1"/>
      <c r="TO14" s="1"/>
      <c r="TP14" s="1"/>
      <c r="TQ14" s="1"/>
      <c r="TR14" s="1"/>
      <c r="TS14" s="1"/>
      <c r="TT14" s="1"/>
      <c r="TU14" s="1"/>
      <c r="TV14" s="1"/>
      <c r="TW14" s="1"/>
      <c r="TX14" s="1"/>
      <c r="TY14" s="1"/>
      <c r="TZ14" s="1"/>
      <c r="UA14" s="1"/>
      <c r="UB14" s="1"/>
      <c r="UC14" s="1"/>
      <c r="UD14" s="1"/>
      <c r="UE14" s="1"/>
      <c r="UF14" s="1"/>
      <c r="UG14" s="1"/>
      <c r="UH14" s="1"/>
      <c r="UI14" s="1"/>
      <c r="UJ14" s="1"/>
      <c r="UK14" s="1"/>
      <c r="UL14" s="1"/>
      <c r="UM14" s="1"/>
      <c r="UN14" s="1"/>
      <c r="UO14" s="1"/>
      <c r="UP14" s="1"/>
      <c r="UQ14" s="1"/>
      <c r="UR14" s="1"/>
      <c r="US14" s="1"/>
      <c r="UT14" s="1"/>
      <c r="UU14" s="1"/>
      <c r="UV14" s="1"/>
      <c r="UW14" s="1"/>
      <c r="UX14" s="1"/>
      <c r="UY14" s="1"/>
      <c r="UZ14" s="1"/>
      <c r="VA14" s="1"/>
      <c r="VB14" s="1"/>
      <c r="VC14" s="1"/>
      <c r="VD14" s="1"/>
      <c r="VE14" s="1"/>
      <c r="VF14" s="1"/>
      <c r="VG14" s="1"/>
      <c r="VH14" s="1"/>
      <c r="VI14" s="1"/>
      <c r="VJ14" s="1"/>
      <c r="VK14" s="1"/>
      <c r="VL14" s="1"/>
      <c r="VM14" s="1"/>
      <c r="VN14" s="1"/>
      <c r="VO14" s="1"/>
      <c r="VP14" s="1"/>
      <c r="VQ14" s="1"/>
      <c r="VR14" s="1"/>
      <c r="VS14" s="1"/>
      <c r="VT14" s="1"/>
      <c r="VU14" s="1"/>
      <c r="VV14" s="1"/>
      <c r="VW14" s="1"/>
      <c r="VX14" s="1"/>
      <c r="VY14" s="1"/>
      <c r="VZ14" s="1"/>
      <c r="WA14" s="1"/>
      <c r="WB14" s="1"/>
      <c r="WC14" s="1"/>
      <c r="WD14" s="1"/>
      <c r="WE14" s="1"/>
      <c r="WF14" s="1"/>
      <c r="WG14" s="1"/>
      <c r="WH14" s="1"/>
      <c r="WI14" s="1"/>
      <c r="WJ14" s="1"/>
      <c r="WK14" s="1"/>
      <c r="WL14" s="1"/>
      <c r="WM14" s="1"/>
      <c r="WN14" s="1"/>
      <c r="WO14" s="1"/>
      <c r="WP14" s="1"/>
      <c r="WQ14" s="1"/>
      <c r="WR14" s="1"/>
      <c r="WS14" s="1"/>
      <c r="WT14" s="1"/>
      <c r="WU14" s="1"/>
      <c r="WV14" s="1"/>
      <c r="WW14" s="1"/>
      <c r="WX14" s="1"/>
      <c r="WY14" s="1"/>
      <c r="WZ14" s="1"/>
      <c r="XA14" s="1"/>
      <c r="XB14" s="1"/>
      <c r="XC14" s="1"/>
      <c r="XD14" s="1"/>
      <c r="XE14" s="1"/>
      <c r="XF14" s="1"/>
      <c r="XG14" s="1"/>
      <c r="XH14" s="1"/>
      <c r="XI14" s="1"/>
      <c r="XJ14" s="1"/>
      <c r="XK14" s="1"/>
      <c r="XL14" s="1"/>
      <c r="XM14" s="1"/>
      <c r="XN14" s="1"/>
      <c r="XO14" s="1"/>
      <c r="XP14" s="1"/>
      <c r="XQ14" s="1"/>
      <c r="XR14" s="1"/>
      <c r="XS14" s="1"/>
      <c r="XT14" s="1"/>
      <c r="XU14" s="1"/>
      <c r="XV14" s="1"/>
      <c r="XW14" s="1"/>
      <c r="XX14" s="1"/>
      <c r="XY14" s="1"/>
      <c r="XZ14" s="1"/>
      <c r="YA14" s="1"/>
      <c r="YB14" s="1"/>
      <c r="YC14" s="1"/>
      <c r="YD14" s="1"/>
      <c r="YE14" s="1"/>
      <c r="YF14" s="1"/>
      <c r="YG14" s="1"/>
      <c r="YH14" s="1"/>
      <c r="YI14" s="1"/>
      <c r="YJ14" s="1"/>
      <c r="YK14" s="1"/>
      <c r="YL14" s="1"/>
      <c r="YM14" s="1"/>
      <c r="YN14" s="1"/>
      <c r="YO14" s="1"/>
      <c r="YP14" s="1"/>
      <c r="YQ14" s="1"/>
      <c r="YR14" s="1"/>
      <c r="YS14" s="1"/>
      <c r="YT14" s="1"/>
      <c r="YU14" s="1"/>
      <c r="YV14" s="1"/>
      <c r="YW14" s="1"/>
      <c r="YX14" s="1"/>
      <c r="YY14" s="1"/>
      <c r="YZ14" s="1"/>
      <c r="ZA14" s="1"/>
      <c r="ZB14" s="1"/>
      <c r="ZC14" s="1"/>
      <c r="ZD14" s="1"/>
      <c r="ZE14" s="1"/>
      <c r="ZF14" s="1"/>
      <c r="ZG14" s="1"/>
      <c r="ZH14" s="1"/>
      <c r="ZI14" s="1"/>
      <c r="ZJ14" s="1"/>
      <c r="ZK14" s="1"/>
      <c r="ZL14" s="1"/>
      <c r="ZM14" s="1"/>
      <c r="ZN14" s="1"/>
      <c r="ZO14" s="1"/>
      <c r="ZP14" s="1"/>
      <c r="ZQ14" s="1"/>
      <c r="ZR14" s="1"/>
      <c r="ZS14" s="1"/>
      <c r="ZT14" s="1"/>
      <c r="ZU14" s="1"/>
      <c r="ZV14" s="1"/>
      <c r="ZW14" s="1"/>
      <c r="ZX14" s="1"/>
      <c r="ZY14" s="1"/>
      <c r="ZZ14" s="1"/>
      <c r="AAA14" s="1"/>
      <c r="AAB14" s="1"/>
      <c r="AAC14" s="1"/>
      <c r="AAD14" s="1"/>
      <c r="AAE14" s="1"/>
      <c r="AAF14" s="1"/>
      <c r="AAG14" s="1"/>
      <c r="AAH14" s="1"/>
      <c r="AAI14" s="1"/>
      <c r="AAJ14" s="1"/>
      <c r="AAK14" s="1"/>
      <c r="AAL14" s="1"/>
      <c r="AAM14" s="1"/>
      <c r="AAN14" s="1"/>
      <c r="AAO14" s="1"/>
      <c r="AAP14" s="1"/>
      <c r="AAQ14" s="1"/>
      <c r="AAR14" s="1"/>
      <c r="AAS14" s="1"/>
      <c r="AAT14" s="1"/>
      <c r="AAU14" s="1"/>
      <c r="AAV14" s="1"/>
      <c r="AAW14" s="1"/>
      <c r="AAX14" s="1"/>
      <c r="AAY14" s="1"/>
      <c r="AAZ14" s="1"/>
      <c r="ABA14" s="1"/>
      <c r="ABB14" s="1"/>
      <c r="ABC14" s="1"/>
      <c r="ABD14" s="1"/>
      <c r="ABE14" s="1"/>
      <c r="ABF14" s="1"/>
      <c r="ABG14" s="1"/>
      <c r="ABH14" s="1"/>
      <c r="ABI14" s="1"/>
      <c r="ABJ14" s="1"/>
      <c r="ABK14" s="1"/>
      <c r="ABL14" s="1"/>
      <c r="ABM14" s="1"/>
      <c r="ABN14" s="1"/>
      <c r="ABO14" s="1"/>
      <c r="ABP14" s="1"/>
      <c r="ABQ14" s="1"/>
      <c r="ABR14" s="1"/>
      <c r="ABS14" s="1"/>
      <c r="ABT14" s="1"/>
      <c r="ABU14" s="1"/>
      <c r="ABV14" s="1"/>
      <c r="ABW14" s="1"/>
      <c r="ABX14" s="1"/>
      <c r="ABY14" s="1"/>
      <c r="ABZ14" s="1"/>
      <c r="ACA14" s="1"/>
      <c r="ACB14" s="1"/>
      <c r="ACC14" s="1"/>
      <c r="ACD14" s="1"/>
      <c r="ACE14" s="1"/>
      <c r="ACF14" s="1"/>
      <c r="ACG14" s="1"/>
      <c r="ACH14" s="1"/>
      <c r="ACI14" s="1"/>
      <c r="ACJ14" s="1"/>
      <c r="ACK14" s="1"/>
      <c r="ACL14" s="1"/>
      <c r="ACM14" s="1"/>
      <c r="ACN14" s="1"/>
      <c r="ACO14" s="1"/>
      <c r="ACP14" s="1"/>
      <c r="ACQ14" s="1"/>
      <c r="ACR14" s="1"/>
      <c r="ACS14" s="1"/>
      <c r="ACT14" s="1"/>
      <c r="ACU14" s="1"/>
      <c r="ACV14" s="1"/>
      <c r="ACW14" s="1"/>
      <c r="ACX14" s="1"/>
      <c r="ACY14" s="1"/>
      <c r="ACZ14" s="1"/>
      <c r="ADA14" s="1"/>
      <c r="ADB14" s="1"/>
      <c r="ADC14" s="1"/>
      <c r="ADD14" s="1"/>
      <c r="ADE14" s="1"/>
      <c r="ADF14" s="1"/>
      <c r="ADG14" s="1"/>
      <c r="ADH14" s="1"/>
      <c r="ADI14" s="1"/>
      <c r="ADJ14" s="1"/>
      <c r="ADK14" s="1"/>
      <c r="ADL14" s="1"/>
      <c r="ADM14" s="1"/>
      <c r="ADN14" s="1"/>
      <c r="ADO14" s="1"/>
      <c r="ADP14" s="1"/>
      <c r="ADQ14" s="1"/>
      <c r="ADR14" s="1"/>
      <c r="ADS14" s="1"/>
      <c r="ADT14" s="1"/>
      <c r="ADU14" s="1"/>
      <c r="ADV14" s="1"/>
      <c r="ADW14" s="1"/>
      <c r="ADX14" s="1"/>
      <c r="ADY14" s="1"/>
      <c r="ADZ14" s="1"/>
      <c r="AEA14" s="1"/>
      <c r="AEB14" s="1"/>
      <c r="AEC14" s="1"/>
      <c r="AED14" s="1"/>
      <c r="AEE14" s="1"/>
      <c r="AEF14" s="1"/>
      <c r="AEG14" s="1"/>
      <c r="AEH14" s="1"/>
      <c r="AEI14" s="1"/>
      <c r="AEJ14" s="1"/>
      <c r="AEK14" s="1"/>
      <c r="AEL14" s="1"/>
      <c r="AEM14" s="1"/>
      <c r="AEN14" s="1"/>
      <c r="AEO14" s="1"/>
      <c r="AEP14" s="1"/>
      <c r="AEQ14" s="1"/>
      <c r="AER14" s="1"/>
      <c r="AES14" s="1"/>
      <c r="AET14" s="1"/>
      <c r="AEU14" s="1"/>
      <c r="AEV14" s="1"/>
      <c r="AEW14" s="1"/>
      <c r="AEX14" s="1"/>
      <c r="AEY14" s="1"/>
      <c r="AEZ14" s="1"/>
      <c r="AFA14" s="1"/>
      <c r="AFB14" s="1"/>
      <c r="AFC14" s="1"/>
      <c r="AFD14" s="1"/>
      <c r="AFE14" s="1"/>
      <c r="AFF14" s="1"/>
      <c r="AFG14" s="1"/>
      <c r="AFH14" s="1"/>
      <c r="AFI14" s="1"/>
      <c r="AFJ14" s="1"/>
      <c r="AFK14" s="1"/>
      <c r="AFL14" s="1"/>
      <c r="AFM14" s="1"/>
      <c r="AFN14" s="1"/>
      <c r="AFO14" s="1"/>
      <c r="AFP14" s="1"/>
      <c r="AFQ14" s="1"/>
      <c r="AFR14" s="1"/>
      <c r="AFS14" s="1"/>
      <c r="AFT14" s="1"/>
      <c r="AFU14" s="1"/>
      <c r="AFV14" s="1"/>
      <c r="AFW14" s="1"/>
      <c r="AFX14" s="1"/>
      <c r="AFY14" s="1"/>
      <c r="AFZ14" s="1"/>
      <c r="AGA14" s="1"/>
      <c r="AGB14" s="1"/>
      <c r="AGC14" s="1"/>
      <c r="AGD14" s="1"/>
      <c r="AGE14" s="1"/>
      <c r="AGF14" s="1"/>
      <c r="AGG14" s="1"/>
      <c r="AGH14" s="1"/>
      <c r="AGI14" s="1"/>
      <c r="AGJ14" s="1"/>
      <c r="AGK14" s="1"/>
      <c r="AGL14" s="1"/>
      <c r="AGM14" s="1"/>
      <c r="AGN14" s="1"/>
      <c r="AGO14" s="1"/>
      <c r="AGP14" s="1"/>
      <c r="AGQ14" s="1"/>
      <c r="AGR14" s="1"/>
      <c r="AGS14" s="1"/>
      <c r="AGT14" s="1"/>
      <c r="AGU14" s="1"/>
      <c r="AGV14" s="1"/>
      <c r="AGW14" s="1"/>
      <c r="AGX14" s="1"/>
      <c r="AGY14" s="1"/>
      <c r="AGZ14" s="1"/>
      <c r="AHA14" s="1"/>
      <c r="AHB14" s="1"/>
      <c r="AHC14" s="1"/>
      <c r="AHD14" s="1"/>
      <c r="AHE14" s="1"/>
      <c r="AHF14" s="1"/>
      <c r="AHG14" s="1"/>
      <c r="AHH14" s="1"/>
      <c r="AHI14" s="1"/>
      <c r="AHJ14" s="1"/>
      <c r="AHK14" s="1"/>
      <c r="AHL14" s="1"/>
      <c r="AHM14" s="1"/>
      <c r="AHN14" s="1"/>
      <c r="AHO14" s="1"/>
      <c r="AHP14" s="1"/>
      <c r="AHQ14" s="1"/>
      <c r="AHR14" s="1"/>
      <c r="AHS14" s="1"/>
      <c r="AHT14" s="1"/>
      <c r="AHU14" s="1"/>
      <c r="AHV14" s="1"/>
      <c r="AHW14" s="1"/>
      <c r="AHX14" s="1"/>
      <c r="AHY14" s="1"/>
      <c r="AHZ14" s="1"/>
      <c r="AIA14" s="1"/>
      <c r="AIB14" s="1"/>
      <c r="AIC14" s="1"/>
      <c r="AID14" s="1"/>
      <c r="AIE14" s="1"/>
      <c r="AIF14" s="1"/>
      <c r="AIG14" s="1"/>
      <c r="AIH14" s="1"/>
      <c r="AII14" s="1"/>
      <c r="AIJ14" s="1"/>
      <c r="AIK14" s="1"/>
      <c r="AIL14" s="1"/>
      <c r="AIM14" s="1"/>
      <c r="AIN14" s="1"/>
      <c r="AIO14" s="1"/>
      <c r="AIP14" s="1"/>
      <c r="AIQ14" s="1"/>
      <c r="AIR14" s="1"/>
      <c r="AIS14" s="1"/>
      <c r="AIT14" s="1"/>
      <c r="AIU14" s="1"/>
      <c r="AIV14" s="1"/>
      <c r="AIW14" s="1"/>
      <c r="AIX14" s="1"/>
      <c r="AIY14" s="1"/>
      <c r="AIZ14" s="1"/>
      <c r="AJA14" s="1"/>
      <c r="AJB14" s="1"/>
      <c r="AJC14" s="1"/>
      <c r="AJD14" s="1"/>
      <c r="AJE14" s="1"/>
      <c r="AJF14" s="1"/>
      <c r="AJG14" s="1"/>
      <c r="AJH14" s="1"/>
      <c r="AJI14" s="1"/>
      <c r="AJJ14" s="1"/>
      <c r="AJK14" s="1"/>
      <c r="AJL14" s="1"/>
      <c r="AJM14" s="1"/>
      <c r="AJN14" s="1"/>
      <c r="AJO14" s="1"/>
      <c r="AJP14" s="1"/>
      <c r="AJQ14" s="1"/>
      <c r="AJR14" s="1"/>
      <c r="AJS14" s="1"/>
      <c r="AJT14" s="1"/>
      <c r="AJU14" s="1"/>
      <c r="AJV14" s="1"/>
      <c r="AJW14" s="1"/>
      <c r="AJX14" s="1"/>
      <c r="AJY14" s="1"/>
      <c r="AJZ14" s="1"/>
      <c r="AKA14" s="1"/>
      <c r="AKB14" s="1"/>
      <c r="AKC14" s="1"/>
      <c r="AKD14" s="1"/>
      <c r="AKE14" s="1"/>
      <c r="AKF14" s="1"/>
      <c r="AKG14" s="1"/>
      <c r="AKH14" s="1"/>
      <c r="AKI14" s="1"/>
      <c r="AKJ14" s="1"/>
      <c r="AKK14" s="1"/>
      <c r="AKL14" s="1"/>
      <c r="AKM14" s="1"/>
      <c r="AKN14" s="1"/>
      <c r="AKO14" s="1"/>
      <c r="AKP14" s="1"/>
      <c r="AKQ14" s="1"/>
      <c r="AKR14" s="1"/>
      <c r="AKS14" s="1"/>
      <c r="AKT14" s="1"/>
      <c r="AKU14" s="1"/>
      <c r="AKV14" s="1"/>
      <c r="AKW14" s="1"/>
      <c r="AKX14" s="1"/>
      <c r="AKY14" s="1"/>
      <c r="AKZ14" s="1"/>
      <c r="ALA14" s="1"/>
      <c r="ALB14" s="1"/>
      <c r="ALC14" s="1"/>
      <c r="ALD14" s="1"/>
      <c r="ALE14" s="1"/>
      <c r="ALF14" s="1"/>
      <c r="ALG14" s="1"/>
      <c r="ALH14" s="1"/>
      <c r="ALI14" s="1"/>
      <c r="ALJ14" s="1"/>
      <c r="ALK14" s="1"/>
      <c r="ALL14" s="1"/>
      <c r="ALM14" s="1"/>
      <c r="ALN14" s="1"/>
      <c r="ALO14" s="1"/>
      <c r="ALP14" s="1"/>
      <c r="ALQ14" s="1"/>
      <c r="ALR14" s="1"/>
      <c r="ALS14" s="1"/>
      <c r="ALT14" s="1"/>
      <c r="ALU14" s="1"/>
      <c r="ALV14" s="1"/>
      <c r="ALW14" s="1"/>
      <c r="ALX14" s="1"/>
      <c r="ALY14" s="1"/>
      <c r="ALZ14" s="1"/>
      <c r="AMA14" s="1"/>
      <c r="AMB14" s="1"/>
      <c r="AMC14" s="1"/>
      <c r="AMD14" s="1"/>
      <c r="AME14" s="1"/>
      <c r="AMF14" s="1"/>
      <c r="AMG14" s="1"/>
      <c r="AMH14" s="1"/>
      <c r="AMI14" s="1"/>
      <c r="AMJ14" s="1"/>
      <c r="AMK14" s="1"/>
    </row>
    <row r="15" spans="1:1025" x14ac:dyDescent="0.35">
      <c r="A15" s="59"/>
      <c r="B15" s="78" t="s">
        <v>25</v>
      </c>
      <c r="C15" s="79">
        <f>C6*E10</f>
        <v>79.844580777096112</v>
      </c>
      <c r="D15" s="79">
        <f>D6*E10</f>
        <v>92.155419222903888</v>
      </c>
      <c r="E15" s="78">
        <f>SUM(C15:D15)</f>
        <v>172</v>
      </c>
      <c r="F15" s="59"/>
      <c r="G15" s="59"/>
      <c r="H15" s="59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  <c r="IZ15" s="1"/>
      <c r="JA15" s="1"/>
      <c r="JB15" s="1"/>
      <c r="JC15" s="1"/>
      <c r="JD15" s="1"/>
      <c r="JE15" s="1"/>
      <c r="JF15" s="1"/>
      <c r="JG15" s="1"/>
      <c r="JH15" s="1"/>
      <c r="JI15" s="1"/>
      <c r="JJ15" s="1"/>
      <c r="JK15" s="1"/>
      <c r="JL15" s="1"/>
      <c r="JM15" s="1"/>
      <c r="JN15" s="1"/>
      <c r="JO15" s="1"/>
      <c r="JP15" s="1"/>
      <c r="JQ15" s="1"/>
      <c r="JR15" s="1"/>
      <c r="JS15" s="1"/>
      <c r="JT15" s="1"/>
      <c r="JU15" s="1"/>
      <c r="JV15" s="1"/>
      <c r="JW15" s="1"/>
      <c r="JX15" s="1"/>
      <c r="JY15" s="1"/>
      <c r="JZ15" s="1"/>
      <c r="KA15" s="1"/>
      <c r="KB15" s="1"/>
      <c r="KC15" s="1"/>
      <c r="KD15" s="1"/>
      <c r="KE15" s="1"/>
      <c r="KF15" s="1"/>
      <c r="KG15" s="1"/>
      <c r="KH15" s="1"/>
      <c r="KI15" s="1"/>
      <c r="KJ15" s="1"/>
      <c r="KK15" s="1"/>
      <c r="KL15" s="1"/>
      <c r="KM15" s="1"/>
      <c r="KN15" s="1"/>
      <c r="KO15" s="1"/>
      <c r="KP15" s="1"/>
      <c r="KQ15" s="1"/>
      <c r="KR15" s="1"/>
      <c r="KS15" s="1"/>
      <c r="KT15" s="1"/>
      <c r="KU15" s="1"/>
      <c r="KV15" s="1"/>
      <c r="KW15" s="1"/>
      <c r="KX15" s="1"/>
      <c r="KY15" s="1"/>
      <c r="KZ15" s="1"/>
      <c r="LA15" s="1"/>
      <c r="LB15" s="1"/>
      <c r="LC15" s="1"/>
      <c r="LD15" s="1"/>
      <c r="LE15" s="1"/>
      <c r="LF15" s="1"/>
      <c r="LG15" s="1"/>
      <c r="LH15" s="1"/>
      <c r="LI15" s="1"/>
      <c r="LJ15" s="1"/>
      <c r="LK15" s="1"/>
      <c r="LL15" s="1"/>
      <c r="LM15" s="1"/>
      <c r="LN15" s="1"/>
      <c r="LO15" s="1"/>
      <c r="LP15" s="1"/>
      <c r="LQ15" s="1"/>
      <c r="LR15" s="1"/>
      <c r="LS15" s="1"/>
      <c r="LT15" s="1"/>
      <c r="LU15" s="1"/>
      <c r="LV15" s="1"/>
      <c r="LW15" s="1"/>
      <c r="LX15" s="1"/>
      <c r="LY15" s="1"/>
      <c r="LZ15" s="1"/>
      <c r="MA15" s="1"/>
      <c r="MB15" s="1"/>
      <c r="MC15" s="1"/>
      <c r="MD15" s="1"/>
      <c r="ME15" s="1"/>
      <c r="MF15" s="1"/>
      <c r="MG15" s="1"/>
      <c r="MH15" s="1"/>
      <c r="MI15" s="1"/>
      <c r="MJ15" s="1"/>
      <c r="MK15" s="1"/>
      <c r="ML15" s="1"/>
      <c r="MM15" s="1"/>
      <c r="MN15" s="1"/>
      <c r="MO15" s="1"/>
      <c r="MP15" s="1"/>
      <c r="MQ15" s="1"/>
      <c r="MR15" s="1"/>
      <c r="MS15" s="1"/>
      <c r="MT15" s="1"/>
      <c r="MU15" s="1"/>
      <c r="MV15" s="1"/>
      <c r="MW15" s="1"/>
      <c r="MX15" s="1"/>
      <c r="MY15" s="1"/>
      <c r="MZ15" s="1"/>
      <c r="NA15" s="1"/>
      <c r="NB15" s="1"/>
      <c r="NC15" s="1"/>
      <c r="ND15" s="1"/>
      <c r="NE15" s="1"/>
      <c r="NF15" s="1"/>
      <c r="NG15" s="1"/>
      <c r="NH15" s="1"/>
      <c r="NI15" s="1"/>
      <c r="NJ15" s="1"/>
      <c r="NK15" s="1"/>
      <c r="NL15" s="1"/>
      <c r="NM15" s="1"/>
      <c r="NN15" s="1"/>
      <c r="NO15" s="1"/>
      <c r="NP15" s="1"/>
      <c r="NQ15" s="1"/>
      <c r="NR15" s="1"/>
      <c r="NS15" s="1"/>
      <c r="NT15" s="1"/>
      <c r="NU15" s="1"/>
      <c r="NV15" s="1"/>
      <c r="NW15" s="1"/>
      <c r="NX15" s="1"/>
      <c r="NY15" s="1"/>
      <c r="NZ15" s="1"/>
      <c r="OA15" s="1"/>
      <c r="OB15" s="1"/>
      <c r="OC15" s="1"/>
      <c r="OD15" s="1"/>
      <c r="OE15" s="1"/>
      <c r="OF15" s="1"/>
      <c r="OG15" s="1"/>
      <c r="OH15" s="1"/>
      <c r="OI15" s="1"/>
      <c r="OJ15" s="1"/>
      <c r="OK15" s="1"/>
      <c r="OL15" s="1"/>
      <c r="OM15" s="1"/>
      <c r="ON15" s="1"/>
      <c r="OO15" s="1"/>
      <c r="OP15" s="1"/>
      <c r="OQ15" s="1"/>
      <c r="OR15" s="1"/>
      <c r="OS15" s="1"/>
      <c r="OT15" s="1"/>
      <c r="OU15" s="1"/>
      <c r="OV15" s="1"/>
      <c r="OW15" s="1"/>
      <c r="OX15" s="1"/>
      <c r="OY15" s="1"/>
      <c r="OZ15" s="1"/>
      <c r="PA15" s="1"/>
      <c r="PB15" s="1"/>
      <c r="PC15" s="1"/>
      <c r="PD15" s="1"/>
      <c r="PE15" s="1"/>
      <c r="PF15" s="1"/>
      <c r="PG15" s="1"/>
      <c r="PH15" s="1"/>
      <c r="PI15" s="1"/>
      <c r="PJ15" s="1"/>
      <c r="PK15" s="1"/>
      <c r="PL15" s="1"/>
      <c r="PM15" s="1"/>
      <c r="PN15" s="1"/>
      <c r="PO15" s="1"/>
      <c r="PP15" s="1"/>
      <c r="PQ15" s="1"/>
      <c r="PR15" s="1"/>
      <c r="PS15" s="1"/>
      <c r="PT15" s="1"/>
      <c r="PU15" s="1"/>
      <c r="PV15" s="1"/>
      <c r="PW15" s="1"/>
      <c r="PX15" s="1"/>
      <c r="PY15" s="1"/>
      <c r="PZ15" s="1"/>
      <c r="QA15" s="1"/>
      <c r="QB15" s="1"/>
      <c r="QC15" s="1"/>
      <c r="QD15" s="1"/>
      <c r="QE15" s="1"/>
      <c r="QF15" s="1"/>
      <c r="QG15" s="1"/>
      <c r="QH15" s="1"/>
      <c r="QI15" s="1"/>
      <c r="QJ15" s="1"/>
      <c r="QK15" s="1"/>
      <c r="QL15" s="1"/>
      <c r="QM15" s="1"/>
      <c r="QN15" s="1"/>
      <c r="QO15" s="1"/>
      <c r="QP15" s="1"/>
      <c r="QQ15" s="1"/>
      <c r="QR15" s="1"/>
      <c r="QS15" s="1"/>
      <c r="QT15" s="1"/>
      <c r="QU15" s="1"/>
      <c r="QV15" s="1"/>
      <c r="QW15" s="1"/>
      <c r="QX15" s="1"/>
      <c r="QY15" s="1"/>
      <c r="QZ15" s="1"/>
      <c r="RA15" s="1"/>
      <c r="RB15" s="1"/>
      <c r="RC15" s="1"/>
      <c r="RD15" s="1"/>
      <c r="RE15" s="1"/>
      <c r="RF15" s="1"/>
      <c r="RG15" s="1"/>
      <c r="RH15" s="1"/>
      <c r="RI15" s="1"/>
      <c r="RJ15" s="1"/>
      <c r="RK15" s="1"/>
      <c r="RL15" s="1"/>
      <c r="RM15" s="1"/>
      <c r="RN15" s="1"/>
      <c r="RO15" s="1"/>
      <c r="RP15" s="1"/>
      <c r="RQ15" s="1"/>
      <c r="RR15" s="1"/>
      <c r="RS15" s="1"/>
      <c r="RT15" s="1"/>
      <c r="RU15" s="1"/>
      <c r="RV15" s="1"/>
      <c r="RW15" s="1"/>
      <c r="RX15" s="1"/>
      <c r="RY15" s="1"/>
      <c r="RZ15" s="1"/>
      <c r="SA15" s="1"/>
      <c r="SB15" s="1"/>
      <c r="SC15" s="1"/>
      <c r="SD15" s="1"/>
      <c r="SE15" s="1"/>
      <c r="SF15" s="1"/>
      <c r="SG15" s="1"/>
      <c r="SH15" s="1"/>
      <c r="SI15" s="1"/>
      <c r="SJ15" s="1"/>
      <c r="SK15" s="1"/>
      <c r="SL15" s="1"/>
      <c r="SM15" s="1"/>
      <c r="SN15" s="1"/>
      <c r="SO15" s="1"/>
      <c r="SP15" s="1"/>
      <c r="SQ15" s="1"/>
      <c r="SR15" s="1"/>
      <c r="SS15" s="1"/>
      <c r="ST15" s="1"/>
      <c r="SU15" s="1"/>
      <c r="SV15" s="1"/>
      <c r="SW15" s="1"/>
      <c r="SX15" s="1"/>
      <c r="SY15" s="1"/>
      <c r="SZ15" s="1"/>
      <c r="TA15" s="1"/>
      <c r="TB15" s="1"/>
      <c r="TC15" s="1"/>
      <c r="TD15" s="1"/>
      <c r="TE15" s="1"/>
      <c r="TF15" s="1"/>
      <c r="TG15" s="1"/>
      <c r="TH15" s="1"/>
      <c r="TI15" s="1"/>
      <c r="TJ15" s="1"/>
      <c r="TK15" s="1"/>
      <c r="TL15" s="1"/>
      <c r="TM15" s="1"/>
      <c r="TN15" s="1"/>
      <c r="TO15" s="1"/>
      <c r="TP15" s="1"/>
      <c r="TQ15" s="1"/>
      <c r="TR15" s="1"/>
      <c r="TS15" s="1"/>
      <c r="TT15" s="1"/>
      <c r="TU15" s="1"/>
      <c r="TV15" s="1"/>
      <c r="TW15" s="1"/>
      <c r="TX15" s="1"/>
      <c r="TY15" s="1"/>
      <c r="TZ15" s="1"/>
      <c r="UA15" s="1"/>
      <c r="UB15" s="1"/>
      <c r="UC15" s="1"/>
      <c r="UD15" s="1"/>
      <c r="UE15" s="1"/>
      <c r="UF15" s="1"/>
      <c r="UG15" s="1"/>
      <c r="UH15" s="1"/>
      <c r="UI15" s="1"/>
      <c r="UJ15" s="1"/>
      <c r="UK15" s="1"/>
      <c r="UL15" s="1"/>
      <c r="UM15" s="1"/>
      <c r="UN15" s="1"/>
      <c r="UO15" s="1"/>
      <c r="UP15" s="1"/>
      <c r="UQ15" s="1"/>
      <c r="UR15" s="1"/>
      <c r="US15" s="1"/>
      <c r="UT15" s="1"/>
      <c r="UU15" s="1"/>
      <c r="UV15" s="1"/>
      <c r="UW15" s="1"/>
      <c r="UX15" s="1"/>
      <c r="UY15" s="1"/>
      <c r="UZ15" s="1"/>
      <c r="VA15" s="1"/>
      <c r="VB15" s="1"/>
      <c r="VC15" s="1"/>
      <c r="VD15" s="1"/>
      <c r="VE15" s="1"/>
      <c r="VF15" s="1"/>
      <c r="VG15" s="1"/>
      <c r="VH15" s="1"/>
      <c r="VI15" s="1"/>
      <c r="VJ15" s="1"/>
      <c r="VK15" s="1"/>
      <c r="VL15" s="1"/>
      <c r="VM15" s="1"/>
      <c r="VN15" s="1"/>
      <c r="VO15" s="1"/>
      <c r="VP15" s="1"/>
      <c r="VQ15" s="1"/>
      <c r="VR15" s="1"/>
      <c r="VS15" s="1"/>
      <c r="VT15" s="1"/>
      <c r="VU15" s="1"/>
      <c r="VV15" s="1"/>
      <c r="VW15" s="1"/>
      <c r="VX15" s="1"/>
      <c r="VY15" s="1"/>
      <c r="VZ15" s="1"/>
      <c r="WA15" s="1"/>
      <c r="WB15" s="1"/>
      <c r="WC15" s="1"/>
      <c r="WD15" s="1"/>
      <c r="WE15" s="1"/>
      <c r="WF15" s="1"/>
      <c r="WG15" s="1"/>
      <c r="WH15" s="1"/>
      <c r="WI15" s="1"/>
      <c r="WJ15" s="1"/>
      <c r="WK15" s="1"/>
      <c r="WL15" s="1"/>
      <c r="WM15" s="1"/>
      <c r="WN15" s="1"/>
      <c r="WO15" s="1"/>
      <c r="WP15" s="1"/>
      <c r="WQ15" s="1"/>
      <c r="WR15" s="1"/>
      <c r="WS15" s="1"/>
      <c r="WT15" s="1"/>
      <c r="WU15" s="1"/>
      <c r="WV15" s="1"/>
      <c r="WW15" s="1"/>
      <c r="WX15" s="1"/>
      <c r="WY15" s="1"/>
      <c r="WZ15" s="1"/>
      <c r="XA15" s="1"/>
      <c r="XB15" s="1"/>
      <c r="XC15" s="1"/>
      <c r="XD15" s="1"/>
      <c r="XE15" s="1"/>
      <c r="XF15" s="1"/>
      <c r="XG15" s="1"/>
      <c r="XH15" s="1"/>
      <c r="XI15" s="1"/>
      <c r="XJ15" s="1"/>
      <c r="XK15" s="1"/>
      <c r="XL15" s="1"/>
      <c r="XM15" s="1"/>
      <c r="XN15" s="1"/>
      <c r="XO15" s="1"/>
      <c r="XP15" s="1"/>
      <c r="XQ15" s="1"/>
      <c r="XR15" s="1"/>
      <c r="XS15" s="1"/>
      <c r="XT15" s="1"/>
      <c r="XU15" s="1"/>
      <c r="XV15" s="1"/>
      <c r="XW15" s="1"/>
      <c r="XX15" s="1"/>
      <c r="XY15" s="1"/>
      <c r="XZ15" s="1"/>
      <c r="YA15" s="1"/>
      <c r="YB15" s="1"/>
      <c r="YC15" s="1"/>
      <c r="YD15" s="1"/>
      <c r="YE15" s="1"/>
      <c r="YF15" s="1"/>
      <c r="YG15" s="1"/>
      <c r="YH15" s="1"/>
      <c r="YI15" s="1"/>
      <c r="YJ15" s="1"/>
      <c r="YK15" s="1"/>
      <c r="YL15" s="1"/>
      <c r="YM15" s="1"/>
      <c r="YN15" s="1"/>
      <c r="YO15" s="1"/>
      <c r="YP15" s="1"/>
      <c r="YQ15" s="1"/>
      <c r="YR15" s="1"/>
      <c r="YS15" s="1"/>
      <c r="YT15" s="1"/>
      <c r="YU15" s="1"/>
      <c r="YV15" s="1"/>
      <c r="YW15" s="1"/>
      <c r="YX15" s="1"/>
      <c r="YY15" s="1"/>
      <c r="YZ15" s="1"/>
      <c r="ZA15" s="1"/>
      <c r="ZB15" s="1"/>
      <c r="ZC15" s="1"/>
      <c r="ZD15" s="1"/>
      <c r="ZE15" s="1"/>
      <c r="ZF15" s="1"/>
      <c r="ZG15" s="1"/>
      <c r="ZH15" s="1"/>
      <c r="ZI15" s="1"/>
      <c r="ZJ15" s="1"/>
      <c r="ZK15" s="1"/>
      <c r="ZL15" s="1"/>
      <c r="ZM15" s="1"/>
      <c r="ZN15" s="1"/>
      <c r="ZO15" s="1"/>
      <c r="ZP15" s="1"/>
      <c r="ZQ15" s="1"/>
      <c r="ZR15" s="1"/>
      <c r="ZS15" s="1"/>
      <c r="ZT15" s="1"/>
      <c r="ZU15" s="1"/>
      <c r="ZV15" s="1"/>
      <c r="ZW15" s="1"/>
      <c r="ZX15" s="1"/>
      <c r="ZY15" s="1"/>
      <c r="ZZ15" s="1"/>
      <c r="AAA15" s="1"/>
      <c r="AAB15" s="1"/>
      <c r="AAC15" s="1"/>
      <c r="AAD15" s="1"/>
      <c r="AAE15" s="1"/>
      <c r="AAF15" s="1"/>
      <c r="AAG15" s="1"/>
      <c r="AAH15" s="1"/>
      <c r="AAI15" s="1"/>
      <c r="AAJ15" s="1"/>
      <c r="AAK15" s="1"/>
      <c r="AAL15" s="1"/>
      <c r="AAM15" s="1"/>
      <c r="AAN15" s="1"/>
      <c r="AAO15" s="1"/>
      <c r="AAP15" s="1"/>
      <c r="AAQ15" s="1"/>
      <c r="AAR15" s="1"/>
      <c r="AAS15" s="1"/>
      <c r="AAT15" s="1"/>
      <c r="AAU15" s="1"/>
      <c r="AAV15" s="1"/>
      <c r="AAW15" s="1"/>
      <c r="AAX15" s="1"/>
      <c r="AAY15" s="1"/>
      <c r="AAZ15" s="1"/>
      <c r="ABA15" s="1"/>
      <c r="ABB15" s="1"/>
      <c r="ABC15" s="1"/>
      <c r="ABD15" s="1"/>
      <c r="ABE15" s="1"/>
      <c r="ABF15" s="1"/>
      <c r="ABG15" s="1"/>
      <c r="ABH15" s="1"/>
      <c r="ABI15" s="1"/>
      <c r="ABJ15" s="1"/>
      <c r="ABK15" s="1"/>
      <c r="ABL15" s="1"/>
      <c r="ABM15" s="1"/>
      <c r="ABN15" s="1"/>
      <c r="ABO15" s="1"/>
      <c r="ABP15" s="1"/>
      <c r="ABQ15" s="1"/>
      <c r="ABR15" s="1"/>
      <c r="ABS15" s="1"/>
      <c r="ABT15" s="1"/>
      <c r="ABU15" s="1"/>
      <c r="ABV15" s="1"/>
      <c r="ABW15" s="1"/>
      <c r="ABX15" s="1"/>
      <c r="ABY15" s="1"/>
      <c r="ABZ15" s="1"/>
      <c r="ACA15" s="1"/>
      <c r="ACB15" s="1"/>
      <c r="ACC15" s="1"/>
      <c r="ACD15" s="1"/>
      <c r="ACE15" s="1"/>
      <c r="ACF15" s="1"/>
      <c r="ACG15" s="1"/>
      <c r="ACH15" s="1"/>
      <c r="ACI15" s="1"/>
      <c r="ACJ15" s="1"/>
      <c r="ACK15" s="1"/>
      <c r="ACL15" s="1"/>
      <c r="ACM15" s="1"/>
      <c r="ACN15" s="1"/>
      <c r="ACO15" s="1"/>
      <c r="ACP15" s="1"/>
      <c r="ACQ15" s="1"/>
      <c r="ACR15" s="1"/>
      <c r="ACS15" s="1"/>
      <c r="ACT15" s="1"/>
      <c r="ACU15" s="1"/>
      <c r="ACV15" s="1"/>
      <c r="ACW15" s="1"/>
      <c r="ACX15" s="1"/>
      <c r="ACY15" s="1"/>
      <c r="ACZ15" s="1"/>
      <c r="ADA15" s="1"/>
      <c r="ADB15" s="1"/>
      <c r="ADC15" s="1"/>
      <c r="ADD15" s="1"/>
      <c r="ADE15" s="1"/>
      <c r="ADF15" s="1"/>
      <c r="ADG15" s="1"/>
      <c r="ADH15" s="1"/>
      <c r="ADI15" s="1"/>
      <c r="ADJ15" s="1"/>
      <c r="ADK15" s="1"/>
      <c r="ADL15" s="1"/>
      <c r="ADM15" s="1"/>
      <c r="ADN15" s="1"/>
      <c r="ADO15" s="1"/>
      <c r="ADP15" s="1"/>
      <c r="ADQ15" s="1"/>
      <c r="ADR15" s="1"/>
      <c r="ADS15" s="1"/>
      <c r="ADT15" s="1"/>
      <c r="ADU15" s="1"/>
      <c r="ADV15" s="1"/>
      <c r="ADW15" s="1"/>
      <c r="ADX15" s="1"/>
      <c r="ADY15" s="1"/>
      <c r="ADZ15" s="1"/>
      <c r="AEA15" s="1"/>
      <c r="AEB15" s="1"/>
      <c r="AEC15" s="1"/>
      <c r="AED15" s="1"/>
      <c r="AEE15" s="1"/>
      <c r="AEF15" s="1"/>
      <c r="AEG15" s="1"/>
      <c r="AEH15" s="1"/>
      <c r="AEI15" s="1"/>
      <c r="AEJ15" s="1"/>
      <c r="AEK15" s="1"/>
      <c r="AEL15" s="1"/>
      <c r="AEM15" s="1"/>
      <c r="AEN15" s="1"/>
      <c r="AEO15" s="1"/>
      <c r="AEP15" s="1"/>
      <c r="AEQ15" s="1"/>
      <c r="AER15" s="1"/>
      <c r="AES15" s="1"/>
      <c r="AET15" s="1"/>
      <c r="AEU15" s="1"/>
      <c r="AEV15" s="1"/>
      <c r="AEW15" s="1"/>
      <c r="AEX15" s="1"/>
      <c r="AEY15" s="1"/>
      <c r="AEZ15" s="1"/>
      <c r="AFA15" s="1"/>
      <c r="AFB15" s="1"/>
      <c r="AFC15" s="1"/>
      <c r="AFD15" s="1"/>
      <c r="AFE15" s="1"/>
      <c r="AFF15" s="1"/>
      <c r="AFG15" s="1"/>
      <c r="AFH15" s="1"/>
      <c r="AFI15" s="1"/>
      <c r="AFJ15" s="1"/>
      <c r="AFK15" s="1"/>
      <c r="AFL15" s="1"/>
      <c r="AFM15" s="1"/>
      <c r="AFN15" s="1"/>
      <c r="AFO15" s="1"/>
      <c r="AFP15" s="1"/>
      <c r="AFQ15" s="1"/>
      <c r="AFR15" s="1"/>
      <c r="AFS15" s="1"/>
      <c r="AFT15" s="1"/>
      <c r="AFU15" s="1"/>
      <c r="AFV15" s="1"/>
      <c r="AFW15" s="1"/>
      <c r="AFX15" s="1"/>
      <c r="AFY15" s="1"/>
      <c r="AFZ15" s="1"/>
      <c r="AGA15" s="1"/>
      <c r="AGB15" s="1"/>
      <c r="AGC15" s="1"/>
      <c r="AGD15" s="1"/>
      <c r="AGE15" s="1"/>
      <c r="AGF15" s="1"/>
      <c r="AGG15" s="1"/>
      <c r="AGH15" s="1"/>
      <c r="AGI15" s="1"/>
      <c r="AGJ15" s="1"/>
      <c r="AGK15" s="1"/>
      <c r="AGL15" s="1"/>
      <c r="AGM15" s="1"/>
      <c r="AGN15" s="1"/>
      <c r="AGO15" s="1"/>
      <c r="AGP15" s="1"/>
      <c r="AGQ15" s="1"/>
      <c r="AGR15" s="1"/>
      <c r="AGS15" s="1"/>
      <c r="AGT15" s="1"/>
      <c r="AGU15" s="1"/>
      <c r="AGV15" s="1"/>
      <c r="AGW15" s="1"/>
      <c r="AGX15" s="1"/>
      <c r="AGY15" s="1"/>
      <c r="AGZ15" s="1"/>
      <c r="AHA15" s="1"/>
      <c r="AHB15" s="1"/>
      <c r="AHC15" s="1"/>
      <c r="AHD15" s="1"/>
      <c r="AHE15" s="1"/>
      <c r="AHF15" s="1"/>
      <c r="AHG15" s="1"/>
      <c r="AHH15" s="1"/>
      <c r="AHI15" s="1"/>
      <c r="AHJ15" s="1"/>
      <c r="AHK15" s="1"/>
      <c r="AHL15" s="1"/>
      <c r="AHM15" s="1"/>
      <c r="AHN15" s="1"/>
      <c r="AHO15" s="1"/>
      <c r="AHP15" s="1"/>
      <c r="AHQ15" s="1"/>
      <c r="AHR15" s="1"/>
      <c r="AHS15" s="1"/>
      <c r="AHT15" s="1"/>
      <c r="AHU15" s="1"/>
      <c r="AHV15" s="1"/>
      <c r="AHW15" s="1"/>
      <c r="AHX15" s="1"/>
      <c r="AHY15" s="1"/>
      <c r="AHZ15" s="1"/>
      <c r="AIA15" s="1"/>
      <c r="AIB15" s="1"/>
      <c r="AIC15" s="1"/>
      <c r="AID15" s="1"/>
      <c r="AIE15" s="1"/>
      <c r="AIF15" s="1"/>
      <c r="AIG15" s="1"/>
      <c r="AIH15" s="1"/>
      <c r="AII15" s="1"/>
      <c r="AIJ15" s="1"/>
      <c r="AIK15" s="1"/>
      <c r="AIL15" s="1"/>
      <c r="AIM15" s="1"/>
      <c r="AIN15" s="1"/>
      <c r="AIO15" s="1"/>
      <c r="AIP15" s="1"/>
      <c r="AIQ15" s="1"/>
      <c r="AIR15" s="1"/>
      <c r="AIS15" s="1"/>
      <c r="AIT15" s="1"/>
      <c r="AIU15" s="1"/>
      <c r="AIV15" s="1"/>
      <c r="AIW15" s="1"/>
      <c r="AIX15" s="1"/>
      <c r="AIY15" s="1"/>
      <c r="AIZ15" s="1"/>
      <c r="AJA15" s="1"/>
      <c r="AJB15" s="1"/>
      <c r="AJC15" s="1"/>
      <c r="AJD15" s="1"/>
      <c r="AJE15" s="1"/>
      <c r="AJF15" s="1"/>
      <c r="AJG15" s="1"/>
      <c r="AJH15" s="1"/>
      <c r="AJI15" s="1"/>
      <c r="AJJ15" s="1"/>
      <c r="AJK15" s="1"/>
      <c r="AJL15" s="1"/>
      <c r="AJM15" s="1"/>
      <c r="AJN15" s="1"/>
      <c r="AJO15" s="1"/>
      <c r="AJP15" s="1"/>
      <c r="AJQ15" s="1"/>
      <c r="AJR15" s="1"/>
      <c r="AJS15" s="1"/>
      <c r="AJT15" s="1"/>
      <c r="AJU15" s="1"/>
      <c r="AJV15" s="1"/>
      <c r="AJW15" s="1"/>
      <c r="AJX15" s="1"/>
      <c r="AJY15" s="1"/>
      <c r="AJZ15" s="1"/>
      <c r="AKA15" s="1"/>
      <c r="AKB15" s="1"/>
      <c r="AKC15" s="1"/>
      <c r="AKD15" s="1"/>
      <c r="AKE15" s="1"/>
      <c r="AKF15" s="1"/>
      <c r="AKG15" s="1"/>
      <c r="AKH15" s="1"/>
      <c r="AKI15" s="1"/>
      <c r="AKJ15" s="1"/>
      <c r="AKK15" s="1"/>
      <c r="AKL15" s="1"/>
      <c r="AKM15" s="1"/>
      <c r="AKN15" s="1"/>
      <c r="AKO15" s="1"/>
      <c r="AKP15" s="1"/>
      <c r="AKQ15" s="1"/>
      <c r="AKR15" s="1"/>
      <c r="AKS15" s="1"/>
      <c r="AKT15" s="1"/>
      <c r="AKU15" s="1"/>
      <c r="AKV15" s="1"/>
      <c r="AKW15" s="1"/>
      <c r="AKX15" s="1"/>
      <c r="AKY15" s="1"/>
      <c r="AKZ15" s="1"/>
      <c r="ALA15" s="1"/>
      <c r="ALB15" s="1"/>
      <c r="ALC15" s="1"/>
      <c r="ALD15" s="1"/>
      <c r="ALE15" s="1"/>
      <c r="ALF15" s="1"/>
      <c r="ALG15" s="1"/>
      <c r="ALH15" s="1"/>
      <c r="ALI15" s="1"/>
      <c r="ALJ15" s="1"/>
      <c r="ALK15" s="1"/>
      <c r="ALL15" s="1"/>
      <c r="ALM15" s="1"/>
      <c r="ALN15" s="1"/>
      <c r="ALO15" s="1"/>
      <c r="ALP15" s="1"/>
      <c r="ALQ15" s="1"/>
      <c r="ALR15" s="1"/>
      <c r="ALS15" s="1"/>
      <c r="ALT15" s="1"/>
      <c r="ALU15" s="1"/>
      <c r="ALV15" s="1"/>
      <c r="ALW15" s="1"/>
      <c r="ALX15" s="1"/>
      <c r="ALY15" s="1"/>
      <c r="ALZ15" s="1"/>
      <c r="AMA15" s="1"/>
      <c r="AMB15" s="1"/>
      <c r="AMC15" s="1"/>
      <c r="AMD15" s="1"/>
      <c r="AME15" s="1"/>
      <c r="AMF15" s="1"/>
      <c r="AMG15" s="1"/>
      <c r="AMH15" s="1"/>
      <c r="AMI15" s="1"/>
      <c r="AMJ15" s="1"/>
      <c r="AMK15" s="1"/>
    </row>
    <row r="16" spans="1:1025" x14ac:dyDescent="0.35">
      <c r="A16" s="59"/>
      <c r="B16" s="78" t="s">
        <v>22</v>
      </c>
      <c r="C16" s="78">
        <f>SUM(C14:C15)</f>
        <v>227</v>
      </c>
      <c r="D16" s="78">
        <f>SUM(D14:D15)</f>
        <v>262</v>
      </c>
      <c r="E16" s="78">
        <f>SUM(C16:D16)</f>
        <v>489</v>
      </c>
      <c r="F16" s="59"/>
      <c r="G16" s="59"/>
      <c r="H16" s="59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  <c r="IZ16" s="1"/>
      <c r="JA16" s="1"/>
      <c r="JB16" s="1"/>
      <c r="JC16" s="1"/>
      <c r="JD16" s="1"/>
      <c r="JE16" s="1"/>
      <c r="JF16" s="1"/>
      <c r="JG16" s="1"/>
      <c r="JH16" s="1"/>
      <c r="JI16" s="1"/>
      <c r="JJ16" s="1"/>
      <c r="JK16" s="1"/>
      <c r="JL16" s="1"/>
      <c r="JM16" s="1"/>
      <c r="JN16" s="1"/>
      <c r="JO16" s="1"/>
      <c r="JP16" s="1"/>
      <c r="JQ16" s="1"/>
      <c r="JR16" s="1"/>
      <c r="JS16" s="1"/>
      <c r="JT16" s="1"/>
      <c r="JU16" s="1"/>
      <c r="JV16" s="1"/>
      <c r="JW16" s="1"/>
      <c r="JX16" s="1"/>
      <c r="JY16" s="1"/>
      <c r="JZ16" s="1"/>
      <c r="KA16" s="1"/>
      <c r="KB16" s="1"/>
      <c r="KC16" s="1"/>
      <c r="KD16" s="1"/>
      <c r="KE16" s="1"/>
      <c r="KF16" s="1"/>
      <c r="KG16" s="1"/>
      <c r="KH16" s="1"/>
      <c r="KI16" s="1"/>
      <c r="KJ16" s="1"/>
      <c r="KK16" s="1"/>
      <c r="KL16" s="1"/>
      <c r="KM16" s="1"/>
      <c r="KN16" s="1"/>
      <c r="KO16" s="1"/>
      <c r="KP16" s="1"/>
      <c r="KQ16" s="1"/>
      <c r="KR16" s="1"/>
      <c r="KS16" s="1"/>
      <c r="KT16" s="1"/>
      <c r="KU16" s="1"/>
      <c r="KV16" s="1"/>
      <c r="KW16" s="1"/>
      <c r="KX16" s="1"/>
      <c r="KY16" s="1"/>
      <c r="KZ16" s="1"/>
      <c r="LA16" s="1"/>
      <c r="LB16" s="1"/>
      <c r="LC16" s="1"/>
      <c r="LD16" s="1"/>
      <c r="LE16" s="1"/>
      <c r="LF16" s="1"/>
      <c r="LG16" s="1"/>
      <c r="LH16" s="1"/>
      <c r="LI16" s="1"/>
      <c r="LJ16" s="1"/>
      <c r="LK16" s="1"/>
      <c r="LL16" s="1"/>
      <c r="LM16" s="1"/>
      <c r="LN16" s="1"/>
      <c r="LO16" s="1"/>
      <c r="LP16" s="1"/>
      <c r="LQ16" s="1"/>
      <c r="LR16" s="1"/>
      <c r="LS16" s="1"/>
      <c r="LT16" s="1"/>
      <c r="LU16" s="1"/>
      <c r="LV16" s="1"/>
      <c r="LW16" s="1"/>
      <c r="LX16" s="1"/>
      <c r="LY16" s="1"/>
      <c r="LZ16" s="1"/>
      <c r="MA16" s="1"/>
      <c r="MB16" s="1"/>
      <c r="MC16" s="1"/>
      <c r="MD16" s="1"/>
      <c r="ME16" s="1"/>
      <c r="MF16" s="1"/>
      <c r="MG16" s="1"/>
      <c r="MH16" s="1"/>
      <c r="MI16" s="1"/>
      <c r="MJ16" s="1"/>
      <c r="MK16" s="1"/>
      <c r="ML16" s="1"/>
      <c r="MM16" s="1"/>
      <c r="MN16" s="1"/>
      <c r="MO16" s="1"/>
      <c r="MP16" s="1"/>
      <c r="MQ16" s="1"/>
      <c r="MR16" s="1"/>
      <c r="MS16" s="1"/>
      <c r="MT16" s="1"/>
      <c r="MU16" s="1"/>
      <c r="MV16" s="1"/>
      <c r="MW16" s="1"/>
      <c r="MX16" s="1"/>
      <c r="MY16" s="1"/>
      <c r="MZ16" s="1"/>
      <c r="NA16" s="1"/>
      <c r="NB16" s="1"/>
      <c r="NC16" s="1"/>
      <c r="ND16" s="1"/>
      <c r="NE16" s="1"/>
      <c r="NF16" s="1"/>
      <c r="NG16" s="1"/>
      <c r="NH16" s="1"/>
      <c r="NI16" s="1"/>
      <c r="NJ16" s="1"/>
      <c r="NK16" s="1"/>
      <c r="NL16" s="1"/>
      <c r="NM16" s="1"/>
      <c r="NN16" s="1"/>
      <c r="NO16" s="1"/>
      <c r="NP16" s="1"/>
      <c r="NQ16" s="1"/>
      <c r="NR16" s="1"/>
      <c r="NS16" s="1"/>
      <c r="NT16" s="1"/>
      <c r="NU16" s="1"/>
      <c r="NV16" s="1"/>
      <c r="NW16" s="1"/>
      <c r="NX16" s="1"/>
      <c r="NY16" s="1"/>
      <c r="NZ16" s="1"/>
      <c r="OA16" s="1"/>
      <c r="OB16" s="1"/>
      <c r="OC16" s="1"/>
      <c r="OD16" s="1"/>
      <c r="OE16" s="1"/>
      <c r="OF16" s="1"/>
      <c r="OG16" s="1"/>
      <c r="OH16" s="1"/>
      <c r="OI16" s="1"/>
      <c r="OJ16" s="1"/>
      <c r="OK16" s="1"/>
      <c r="OL16" s="1"/>
      <c r="OM16" s="1"/>
      <c r="ON16" s="1"/>
      <c r="OO16" s="1"/>
      <c r="OP16" s="1"/>
      <c r="OQ16" s="1"/>
      <c r="OR16" s="1"/>
      <c r="OS16" s="1"/>
      <c r="OT16" s="1"/>
      <c r="OU16" s="1"/>
      <c r="OV16" s="1"/>
      <c r="OW16" s="1"/>
      <c r="OX16" s="1"/>
      <c r="OY16" s="1"/>
      <c r="OZ16" s="1"/>
      <c r="PA16" s="1"/>
      <c r="PB16" s="1"/>
      <c r="PC16" s="1"/>
      <c r="PD16" s="1"/>
      <c r="PE16" s="1"/>
      <c r="PF16" s="1"/>
      <c r="PG16" s="1"/>
      <c r="PH16" s="1"/>
      <c r="PI16" s="1"/>
      <c r="PJ16" s="1"/>
      <c r="PK16" s="1"/>
      <c r="PL16" s="1"/>
      <c r="PM16" s="1"/>
      <c r="PN16" s="1"/>
      <c r="PO16" s="1"/>
      <c r="PP16" s="1"/>
      <c r="PQ16" s="1"/>
      <c r="PR16" s="1"/>
      <c r="PS16" s="1"/>
      <c r="PT16" s="1"/>
      <c r="PU16" s="1"/>
      <c r="PV16" s="1"/>
      <c r="PW16" s="1"/>
      <c r="PX16" s="1"/>
      <c r="PY16" s="1"/>
      <c r="PZ16" s="1"/>
      <c r="QA16" s="1"/>
      <c r="QB16" s="1"/>
      <c r="QC16" s="1"/>
      <c r="QD16" s="1"/>
      <c r="QE16" s="1"/>
      <c r="QF16" s="1"/>
      <c r="QG16" s="1"/>
      <c r="QH16" s="1"/>
      <c r="QI16" s="1"/>
      <c r="QJ16" s="1"/>
      <c r="QK16" s="1"/>
      <c r="QL16" s="1"/>
      <c r="QM16" s="1"/>
      <c r="QN16" s="1"/>
      <c r="QO16" s="1"/>
      <c r="QP16" s="1"/>
      <c r="QQ16" s="1"/>
      <c r="QR16" s="1"/>
      <c r="QS16" s="1"/>
      <c r="QT16" s="1"/>
      <c r="QU16" s="1"/>
      <c r="QV16" s="1"/>
      <c r="QW16" s="1"/>
      <c r="QX16" s="1"/>
      <c r="QY16" s="1"/>
      <c r="QZ16" s="1"/>
      <c r="RA16" s="1"/>
      <c r="RB16" s="1"/>
      <c r="RC16" s="1"/>
      <c r="RD16" s="1"/>
      <c r="RE16" s="1"/>
      <c r="RF16" s="1"/>
      <c r="RG16" s="1"/>
      <c r="RH16" s="1"/>
      <c r="RI16" s="1"/>
      <c r="RJ16" s="1"/>
      <c r="RK16" s="1"/>
      <c r="RL16" s="1"/>
      <c r="RM16" s="1"/>
      <c r="RN16" s="1"/>
      <c r="RO16" s="1"/>
      <c r="RP16" s="1"/>
      <c r="RQ16" s="1"/>
      <c r="RR16" s="1"/>
      <c r="RS16" s="1"/>
      <c r="RT16" s="1"/>
      <c r="RU16" s="1"/>
      <c r="RV16" s="1"/>
      <c r="RW16" s="1"/>
      <c r="RX16" s="1"/>
      <c r="RY16" s="1"/>
      <c r="RZ16" s="1"/>
      <c r="SA16" s="1"/>
      <c r="SB16" s="1"/>
      <c r="SC16" s="1"/>
      <c r="SD16" s="1"/>
      <c r="SE16" s="1"/>
      <c r="SF16" s="1"/>
      <c r="SG16" s="1"/>
      <c r="SH16" s="1"/>
      <c r="SI16" s="1"/>
      <c r="SJ16" s="1"/>
      <c r="SK16" s="1"/>
      <c r="SL16" s="1"/>
      <c r="SM16" s="1"/>
      <c r="SN16" s="1"/>
      <c r="SO16" s="1"/>
      <c r="SP16" s="1"/>
      <c r="SQ16" s="1"/>
      <c r="SR16" s="1"/>
      <c r="SS16" s="1"/>
      <c r="ST16" s="1"/>
      <c r="SU16" s="1"/>
      <c r="SV16" s="1"/>
      <c r="SW16" s="1"/>
      <c r="SX16" s="1"/>
      <c r="SY16" s="1"/>
      <c r="SZ16" s="1"/>
      <c r="TA16" s="1"/>
      <c r="TB16" s="1"/>
      <c r="TC16" s="1"/>
      <c r="TD16" s="1"/>
      <c r="TE16" s="1"/>
      <c r="TF16" s="1"/>
      <c r="TG16" s="1"/>
      <c r="TH16" s="1"/>
      <c r="TI16" s="1"/>
      <c r="TJ16" s="1"/>
      <c r="TK16" s="1"/>
      <c r="TL16" s="1"/>
      <c r="TM16" s="1"/>
      <c r="TN16" s="1"/>
      <c r="TO16" s="1"/>
      <c r="TP16" s="1"/>
      <c r="TQ16" s="1"/>
      <c r="TR16" s="1"/>
      <c r="TS16" s="1"/>
      <c r="TT16" s="1"/>
      <c r="TU16" s="1"/>
      <c r="TV16" s="1"/>
      <c r="TW16" s="1"/>
      <c r="TX16" s="1"/>
      <c r="TY16" s="1"/>
      <c r="TZ16" s="1"/>
      <c r="UA16" s="1"/>
      <c r="UB16" s="1"/>
      <c r="UC16" s="1"/>
      <c r="UD16" s="1"/>
      <c r="UE16" s="1"/>
      <c r="UF16" s="1"/>
      <c r="UG16" s="1"/>
      <c r="UH16" s="1"/>
      <c r="UI16" s="1"/>
      <c r="UJ16" s="1"/>
      <c r="UK16" s="1"/>
      <c r="UL16" s="1"/>
      <c r="UM16" s="1"/>
      <c r="UN16" s="1"/>
      <c r="UO16" s="1"/>
      <c r="UP16" s="1"/>
      <c r="UQ16" s="1"/>
      <c r="UR16" s="1"/>
      <c r="US16" s="1"/>
      <c r="UT16" s="1"/>
      <c r="UU16" s="1"/>
      <c r="UV16" s="1"/>
      <c r="UW16" s="1"/>
      <c r="UX16" s="1"/>
      <c r="UY16" s="1"/>
      <c r="UZ16" s="1"/>
      <c r="VA16" s="1"/>
      <c r="VB16" s="1"/>
      <c r="VC16" s="1"/>
      <c r="VD16" s="1"/>
      <c r="VE16" s="1"/>
      <c r="VF16" s="1"/>
      <c r="VG16" s="1"/>
      <c r="VH16" s="1"/>
      <c r="VI16" s="1"/>
      <c r="VJ16" s="1"/>
      <c r="VK16" s="1"/>
      <c r="VL16" s="1"/>
      <c r="VM16" s="1"/>
      <c r="VN16" s="1"/>
      <c r="VO16" s="1"/>
      <c r="VP16" s="1"/>
      <c r="VQ16" s="1"/>
      <c r="VR16" s="1"/>
      <c r="VS16" s="1"/>
      <c r="VT16" s="1"/>
      <c r="VU16" s="1"/>
      <c r="VV16" s="1"/>
      <c r="VW16" s="1"/>
      <c r="VX16" s="1"/>
      <c r="VY16" s="1"/>
      <c r="VZ16" s="1"/>
      <c r="WA16" s="1"/>
      <c r="WB16" s="1"/>
      <c r="WC16" s="1"/>
      <c r="WD16" s="1"/>
      <c r="WE16" s="1"/>
      <c r="WF16" s="1"/>
      <c r="WG16" s="1"/>
      <c r="WH16" s="1"/>
      <c r="WI16" s="1"/>
      <c r="WJ16" s="1"/>
      <c r="WK16" s="1"/>
      <c r="WL16" s="1"/>
      <c r="WM16" s="1"/>
      <c r="WN16" s="1"/>
      <c r="WO16" s="1"/>
      <c r="WP16" s="1"/>
      <c r="WQ16" s="1"/>
      <c r="WR16" s="1"/>
      <c r="WS16" s="1"/>
      <c r="WT16" s="1"/>
      <c r="WU16" s="1"/>
      <c r="WV16" s="1"/>
      <c r="WW16" s="1"/>
      <c r="WX16" s="1"/>
      <c r="WY16" s="1"/>
      <c r="WZ16" s="1"/>
      <c r="XA16" s="1"/>
      <c r="XB16" s="1"/>
      <c r="XC16" s="1"/>
      <c r="XD16" s="1"/>
      <c r="XE16" s="1"/>
      <c r="XF16" s="1"/>
      <c r="XG16" s="1"/>
      <c r="XH16" s="1"/>
      <c r="XI16" s="1"/>
      <c r="XJ16" s="1"/>
      <c r="XK16" s="1"/>
      <c r="XL16" s="1"/>
      <c r="XM16" s="1"/>
      <c r="XN16" s="1"/>
      <c r="XO16" s="1"/>
      <c r="XP16" s="1"/>
      <c r="XQ16" s="1"/>
      <c r="XR16" s="1"/>
      <c r="XS16" s="1"/>
      <c r="XT16" s="1"/>
      <c r="XU16" s="1"/>
      <c r="XV16" s="1"/>
      <c r="XW16" s="1"/>
      <c r="XX16" s="1"/>
      <c r="XY16" s="1"/>
      <c r="XZ16" s="1"/>
      <c r="YA16" s="1"/>
      <c r="YB16" s="1"/>
      <c r="YC16" s="1"/>
      <c r="YD16" s="1"/>
      <c r="YE16" s="1"/>
      <c r="YF16" s="1"/>
      <c r="YG16" s="1"/>
      <c r="YH16" s="1"/>
      <c r="YI16" s="1"/>
      <c r="YJ16" s="1"/>
      <c r="YK16" s="1"/>
      <c r="YL16" s="1"/>
      <c r="YM16" s="1"/>
      <c r="YN16" s="1"/>
      <c r="YO16" s="1"/>
      <c r="YP16" s="1"/>
      <c r="YQ16" s="1"/>
      <c r="YR16" s="1"/>
      <c r="YS16" s="1"/>
      <c r="YT16" s="1"/>
      <c r="YU16" s="1"/>
      <c r="YV16" s="1"/>
      <c r="YW16" s="1"/>
      <c r="YX16" s="1"/>
      <c r="YY16" s="1"/>
      <c r="YZ16" s="1"/>
      <c r="ZA16" s="1"/>
      <c r="ZB16" s="1"/>
      <c r="ZC16" s="1"/>
      <c r="ZD16" s="1"/>
      <c r="ZE16" s="1"/>
      <c r="ZF16" s="1"/>
      <c r="ZG16" s="1"/>
      <c r="ZH16" s="1"/>
      <c r="ZI16" s="1"/>
      <c r="ZJ16" s="1"/>
      <c r="ZK16" s="1"/>
      <c r="ZL16" s="1"/>
      <c r="ZM16" s="1"/>
      <c r="ZN16" s="1"/>
      <c r="ZO16" s="1"/>
      <c r="ZP16" s="1"/>
      <c r="ZQ16" s="1"/>
      <c r="ZR16" s="1"/>
      <c r="ZS16" s="1"/>
      <c r="ZT16" s="1"/>
      <c r="ZU16" s="1"/>
      <c r="ZV16" s="1"/>
      <c r="ZW16" s="1"/>
      <c r="ZX16" s="1"/>
      <c r="ZY16" s="1"/>
      <c r="ZZ16" s="1"/>
      <c r="AAA16" s="1"/>
      <c r="AAB16" s="1"/>
      <c r="AAC16" s="1"/>
      <c r="AAD16" s="1"/>
      <c r="AAE16" s="1"/>
      <c r="AAF16" s="1"/>
      <c r="AAG16" s="1"/>
      <c r="AAH16" s="1"/>
      <c r="AAI16" s="1"/>
      <c r="AAJ16" s="1"/>
      <c r="AAK16" s="1"/>
      <c r="AAL16" s="1"/>
      <c r="AAM16" s="1"/>
      <c r="AAN16" s="1"/>
      <c r="AAO16" s="1"/>
      <c r="AAP16" s="1"/>
      <c r="AAQ16" s="1"/>
      <c r="AAR16" s="1"/>
      <c r="AAS16" s="1"/>
      <c r="AAT16" s="1"/>
      <c r="AAU16" s="1"/>
      <c r="AAV16" s="1"/>
      <c r="AAW16" s="1"/>
      <c r="AAX16" s="1"/>
      <c r="AAY16" s="1"/>
      <c r="AAZ16" s="1"/>
      <c r="ABA16" s="1"/>
      <c r="ABB16" s="1"/>
      <c r="ABC16" s="1"/>
      <c r="ABD16" s="1"/>
      <c r="ABE16" s="1"/>
      <c r="ABF16" s="1"/>
      <c r="ABG16" s="1"/>
      <c r="ABH16" s="1"/>
      <c r="ABI16" s="1"/>
      <c r="ABJ16" s="1"/>
      <c r="ABK16" s="1"/>
      <c r="ABL16" s="1"/>
      <c r="ABM16" s="1"/>
      <c r="ABN16" s="1"/>
      <c r="ABO16" s="1"/>
      <c r="ABP16" s="1"/>
      <c r="ABQ16" s="1"/>
      <c r="ABR16" s="1"/>
      <c r="ABS16" s="1"/>
      <c r="ABT16" s="1"/>
      <c r="ABU16" s="1"/>
      <c r="ABV16" s="1"/>
      <c r="ABW16" s="1"/>
      <c r="ABX16" s="1"/>
      <c r="ABY16" s="1"/>
      <c r="ABZ16" s="1"/>
      <c r="ACA16" s="1"/>
      <c r="ACB16" s="1"/>
      <c r="ACC16" s="1"/>
      <c r="ACD16" s="1"/>
      <c r="ACE16" s="1"/>
      <c r="ACF16" s="1"/>
      <c r="ACG16" s="1"/>
      <c r="ACH16" s="1"/>
      <c r="ACI16" s="1"/>
      <c r="ACJ16" s="1"/>
      <c r="ACK16" s="1"/>
      <c r="ACL16" s="1"/>
      <c r="ACM16" s="1"/>
      <c r="ACN16" s="1"/>
      <c r="ACO16" s="1"/>
      <c r="ACP16" s="1"/>
      <c r="ACQ16" s="1"/>
      <c r="ACR16" s="1"/>
      <c r="ACS16" s="1"/>
      <c r="ACT16" s="1"/>
      <c r="ACU16" s="1"/>
      <c r="ACV16" s="1"/>
      <c r="ACW16" s="1"/>
      <c r="ACX16" s="1"/>
      <c r="ACY16" s="1"/>
      <c r="ACZ16" s="1"/>
      <c r="ADA16" s="1"/>
      <c r="ADB16" s="1"/>
      <c r="ADC16" s="1"/>
      <c r="ADD16" s="1"/>
      <c r="ADE16" s="1"/>
      <c r="ADF16" s="1"/>
      <c r="ADG16" s="1"/>
      <c r="ADH16" s="1"/>
      <c r="ADI16" s="1"/>
      <c r="ADJ16" s="1"/>
      <c r="ADK16" s="1"/>
      <c r="ADL16" s="1"/>
      <c r="ADM16" s="1"/>
      <c r="ADN16" s="1"/>
      <c r="ADO16" s="1"/>
      <c r="ADP16" s="1"/>
      <c r="ADQ16" s="1"/>
      <c r="ADR16" s="1"/>
      <c r="ADS16" s="1"/>
      <c r="ADT16" s="1"/>
      <c r="ADU16" s="1"/>
      <c r="ADV16" s="1"/>
      <c r="ADW16" s="1"/>
      <c r="ADX16" s="1"/>
      <c r="ADY16" s="1"/>
      <c r="ADZ16" s="1"/>
      <c r="AEA16" s="1"/>
      <c r="AEB16" s="1"/>
      <c r="AEC16" s="1"/>
      <c r="AED16" s="1"/>
      <c r="AEE16" s="1"/>
      <c r="AEF16" s="1"/>
      <c r="AEG16" s="1"/>
      <c r="AEH16" s="1"/>
      <c r="AEI16" s="1"/>
      <c r="AEJ16" s="1"/>
      <c r="AEK16" s="1"/>
      <c r="AEL16" s="1"/>
      <c r="AEM16" s="1"/>
      <c r="AEN16" s="1"/>
      <c r="AEO16" s="1"/>
      <c r="AEP16" s="1"/>
      <c r="AEQ16" s="1"/>
      <c r="AER16" s="1"/>
      <c r="AES16" s="1"/>
      <c r="AET16" s="1"/>
      <c r="AEU16" s="1"/>
      <c r="AEV16" s="1"/>
      <c r="AEW16" s="1"/>
      <c r="AEX16" s="1"/>
      <c r="AEY16" s="1"/>
      <c r="AEZ16" s="1"/>
      <c r="AFA16" s="1"/>
      <c r="AFB16" s="1"/>
      <c r="AFC16" s="1"/>
      <c r="AFD16" s="1"/>
      <c r="AFE16" s="1"/>
      <c r="AFF16" s="1"/>
      <c r="AFG16" s="1"/>
      <c r="AFH16" s="1"/>
      <c r="AFI16" s="1"/>
      <c r="AFJ16" s="1"/>
      <c r="AFK16" s="1"/>
      <c r="AFL16" s="1"/>
      <c r="AFM16" s="1"/>
      <c r="AFN16" s="1"/>
      <c r="AFO16" s="1"/>
      <c r="AFP16" s="1"/>
      <c r="AFQ16" s="1"/>
      <c r="AFR16" s="1"/>
      <c r="AFS16" s="1"/>
      <c r="AFT16" s="1"/>
      <c r="AFU16" s="1"/>
      <c r="AFV16" s="1"/>
      <c r="AFW16" s="1"/>
      <c r="AFX16" s="1"/>
      <c r="AFY16" s="1"/>
      <c r="AFZ16" s="1"/>
      <c r="AGA16" s="1"/>
      <c r="AGB16" s="1"/>
      <c r="AGC16" s="1"/>
      <c r="AGD16" s="1"/>
      <c r="AGE16" s="1"/>
      <c r="AGF16" s="1"/>
      <c r="AGG16" s="1"/>
      <c r="AGH16" s="1"/>
      <c r="AGI16" s="1"/>
      <c r="AGJ16" s="1"/>
      <c r="AGK16" s="1"/>
      <c r="AGL16" s="1"/>
      <c r="AGM16" s="1"/>
      <c r="AGN16" s="1"/>
      <c r="AGO16" s="1"/>
      <c r="AGP16" s="1"/>
      <c r="AGQ16" s="1"/>
      <c r="AGR16" s="1"/>
      <c r="AGS16" s="1"/>
      <c r="AGT16" s="1"/>
      <c r="AGU16" s="1"/>
      <c r="AGV16" s="1"/>
      <c r="AGW16" s="1"/>
      <c r="AGX16" s="1"/>
      <c r="AGY16" s="1"/>
      <c r="AGZ16" s="1"/>
      <c r="AHA16" s="1"/>
      <c r="AHB16" s="1"/>
      <c r="AHC16" s="1"/>
      <c r="AHD16" s="1"/>
      <c r="AHE16" s="1"/>
      <c r="AHF16" s="1"/>
      <c r="AHG16" s="1"/>
      <c r="AHH16" s="1"/>
      <c r="AHI16" s="1"/>
      <c r="AHJ16" s="1"/>
      <c r="AHK16" s="1"/>
      <c r="AHL16" s="1"/>
      <c r="AHM16" s="1"/>
      <c r="AHN16" s="1"/>
      <c r="AHO16" s="1"/>
      <c r="AHP16" s="1"/>
      <c r="AHQ16" s="1"/>
      <c r="AHR16" s="1"/>
      <c r="AHS16" s="1"/>
      <c r="AHT16" s="1"/>
      <c r="AHU16" s="1"/>
      <c r="AHV16" s="1"/>
      <c r="AHW16" s="1"/>
      <c r="AHX16" s="1"/>
      <c r="AHY16" s="1"/>
      <c r="AHZ16" s="1"/>
      <c r="AIA16" s="1"/>
      <c r="AIB16" s="1"/>
      <c r="AIC16" s="1"/>
      <c r="AID16" s="1"/>
      <c r="AIE16" s="1"/>
      <c r="AIF16" s="1"/>
      <c r="AIG16" s="1"/>
      <c r="AIH16" s="1"/>
      <c r="AII16" s="1"/>
      <c r="AIJ16" s="1"/>
      <c r="AIK16" s="1"/>
      <c r="AIL16" s="1"/>
      <c r="AIM16" s="1"/>
      <c r="AIN16" s="1"/>
      <c r="AIO16" s="1"/>
      <c r="AIP16" s="1"/>
      <c r="AIQ16" s="1"/>
      <c r="AIR16" s="1"/>
      <c r="AIS16" s="1"/>
      <c r="AIT16" s="1"/>
      <c r="AIU16" s="1"/>
      <c r="AIV16" s="1"/>
      <c r="AIW16" s="1"/>
      <c r="AIX16" s="1"/>
      <c r="AIY16" s="1"/>
      <c r="AIZ16" s="1"/>
      <c r="AJA16" s="1"/>
      <c r="AJB16" s="1"/>
      <c r="AJC16" s="1"/>
      <c r="AJD16" s="1"/>
      <c r="AJE16" s="1"/>
      <c r="AJF16" s="1"/>
      <c r="AJG16" s="1"/>
      <c r="AJH16" s="1"/>
      <c r="AJI16" s="1"/>
      <c r="AJJ16" s="1"/>
      <c r="AJK16" s="1"/>
      <c r="AJL16" s="1"/>
      <c r="AJM16" s="1"/>
      <c r="AJN16" s="1"/>
      <c r="AJO16" s="1"/>
      <c r="AJP16" s="1"/>
      <c r="AJQ16" s="1"/>
      <c r="AJR16" s="1"/>
      <c r="AJS16" s="1"/>
      <c r="AJT16" s="1"/>
      <c r="AJU16" s="1"/>
      <c r="AJV16" s="1"/>
      <c r="AJW16" s="1"/>
      <c r="AJX16" s="1"/>
      <c r="AJY16" s="1"/>
      <c r="AJZ16" s="1"/>
      <c r="AKA16" s="1"/>
      <c r="AKB16" s="1"/>
      <c r="AKC16" s="1"/>
      <c r="AKD16" s="1"/>
      <c r="AKE16" s="1"/>
      <c r="AKF16" s="1"/>
      <c r="AKG16" s="1"/>
      <c r="AKH16" s="1"/>
      <c r="AKI16" s="1"/>
      <c r="AKJ16" s="1"/>
      <c r="AKK16" s="1"/>
      <c r="AKL16" s="1"/>
      <c r="AKM16" s="1"/>
      <c r="AKN16" s="1"/>
      <c r="AKO16" s="1"/>
      <c r="AKP16" s="1"/>
      <c r="AKQ16" s="1"/>
      <c r="AKR16" s="1"/>
      <c r="AKS16" s="1"/>
      <c r="AKT16" s="1"/>
      <c r="AKU16" s="1"/>
      <c r="AKV16" s="1"/>
      <c r="AKW16" s="1"/>
      <c r="AKX16" s="1"/>
      <c r="AKY16" s="1"/>
      <c r="AKZ16" s="1"/>
      <c r="ALA16" s="1"/>
      <c r="ALB16" s="1"/>
      <c r="ALC16" s="1"/>
      <c r="ALD16" s="1"/>
      <c r="ALE16" s="1"/>
      <c r="ALF16" s="1"/>
      <c r="ALG16" s="1"/>
      <c r="ALH16" s="1"/>
      <c r="ALI16" s="1"/>
      <c r="ALJ16" s="1"/>
      <c r="ALK16" s="1"/>
      <c r="ALL16" s="1"/>
      <c r="ALM16" s="1"/>
      <c r="ALN16" s="1"/>
      <c r="ALO16" s="1"/>
      <c r="ALP16" s="1"/>
      <c r="ALQ16" s="1"/>
      <c r="ALR16" s="1"/>
      <c r="ALS16" s="1"/>
      <c r="ALT16" s="1"/>
      <c r="ALU16" s="1"/>
      <c r="ALV16" s="1"/>
      <c r="ALW16" s="1"/>
      <c r="ALX16" s="1"/>
      <c r="ALY16" s="1"/>
      <c r="ALZ16" s="1"/>
      <c r="AMA16" s="1"/>
      <c r="AMB16" s="1"/>
      <c r="AMC16" s="1"/>
      <c r="AMD16" s="1"/>
      <c r="AME16" s="1"/>
      <c r="AMF16" s="1"/>
      <c r="AMG16" s="1"/>
      <c r="AMH16" s="1"/>
      <c r="AMI16" s="1"/>
      <c r="AMJ16" s="1"/>
      <c r="AMK16" s="1"/>
    </row>
    <row r="17" spans="1:1025" x14ac:dyDescent="0.35">
      <c r="A17" s="59"/>
      <c r="B17" s="64"/>
      <c r="C17" s="64"/>
      <c r="D17" s="64"/>
      <c r="E17" s="64"/>
      <c r="F17" s="59"/>
      <c r="G17" s="59"/>
      <c r="H17" s="59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  <c r="IZ17" s="1"/>
      <c r="JA17" s="1"/>
      <c r="JB17" s="1"/>
      <c r="JC17" s="1"/>
      <c r="JD17" s="1"/>
      <c r="JE17" s="1"/>
      <c r="JF17" s="1"/>
      <c r="JG17" s="1"/>
      <c r="JH17" s="1"/>
      <c r="JI17" s="1"/>
      <c r="JJ17" s="1"/>
      <c r="JK17" s="1"/>
      <c r="JL17" s="1"/>
      <c r="JM17" s="1"/>
      <c r="JN17" s="1"/>
      <c r="JO17" s="1"/>
      <c r="JP17" s="1"/>
      <c r="JQ17" s="1"/>
      <c r="JR17" s="1"/>
      <c r="JS17" s="1"/>
      <c r="JT17" s="1"/>
      <c r="JU17" s="1"/>
      <c r="JV17" s="1"/>
      <c r="JW17" s="1"/>
      <c r="JX17" s="1"/>
      <c r="JY17" s="1"/>
      <c r="JZ17" s="1"/>
      <c r="KA17" s="1"/>
      <c r="KB17" s="1"/>
      <c r="KC17" s="1"/>
      <c r="KD17" s="1"/>
      <c r="KE17" s="1"/>
      <c r="KF17" s="1"/>
      <c r="KG17" s="1"/>
      <c r="KH17" s="1"/>
      <c r="KI17" s="1"/>
      <c r="KJ17" s="1"/>
      <c r="KK17" s="1"/>
      <c r="KL17" s="1"/>
      <c r="KM17" s="1"/>
      <c r="KN17" s="1"/>
      <c r="KO17" s="1"/>
      <c r="KP17" s="1"/>
      <c r="KQ17" s="1"/>
      <c r="KR17" s="1"/>
      <c r="KS17" s="1"/>
      <c r="KT17" s="1"/>
      <c r="KU17" s="1"/>
      <c r="KV17" s="1"/>
      <c r="KW17" s="1"/>
      <c r="KX17" s="1"/>
      <c r="KY17" s="1"/>
      <c r="KZ17" s="1"/>
      <c r="LA17" s="1"/>
      <c r="LB17" s="1"/>
      <c r="LC17" s="1"/>
      <c r="LD17" s="1"/>
      <c r="LE17" s="1"/>
      <c r="LF17" s="1"/>
      <c r="LG17" s="1"/>
      <c r="LH17" s="1"/>
      <c r="LI17" s="1"/>
      <c r="LJ17" s="1"/>
      <c r="LK17" s="1"/>
      <c r="LL17" s="1"/>
      <c r="LM17" s="1"/>
      <c r="LN17" s="1"/>
      <c r="LO17" s="1"/>
      <c r="LP17" s="1"/>
      <c r="LQ17" s="1"/>
      <c r="LR17" s="1"/>
      <c r="LS17" s="1"/>
      <c r="LT17" s="1"/>
      <c r="LU17" s="1"/>
      <c r="LV17" s="1"/>
      <c r="LW17" s="1"/>
      <c r="LX17" s="1"/>
      <c r="LY17" s="1"/>
      <c r="LZ17" s="1"/>
      <c r="MA17" s="1"/>
      <c r="MB17" s="1"/>
      <c r="MC17" s="1"/>
      <c r="MD17" s="1"/>
      <c r="ME17" s="1"/>
      <c r="MF17" s="1"/>
      <c r="MG17" s="1"/>
      <c r="MH17" s="1"/>
      <c r="MI17" s="1"/>
      <c r="MJ17" s="1"/>
      <c r="MK17" s="1"/>
      <c r="ML17" s="1"/>
      <c r="MM17" s="1"/>
      <c r="MN17" s="1"/>
      <c r="MO17" s="1"/>
      <c r="MP17" s="1"/>
      <c r="MQ17" s="1"/>
      <c r="MR17" s="1"/>
      <c r="MS17" s="1"/>
      <c r="MT17" s="1"/>
      <c r="MU17" s="1"/>
      <c r="MV17" s="1"/>
      <c r="MW17" s="1"/>
      <c r="MX17" s="1"/>
      <c r="MY17" s="1"/>
      <c r="MZ17" s="1"/>
      <c r="NA17" s="1"/>
      <c r="NB17" s="1"/>
      <c r="NC17" s="1"/>
      <c r="ND17" s="1"/>
      <c r="NE17" s="1"/>
      <c r="NF17" s="1"/>
      <c r="NG17" s="1"/>
      <c r="NH17" s="1"/>
      <c r="NI17" s="1"/>
      <c r="NJ17" s="1"/>
      <c r="NK17" s="1"/>
      <c r="NL17" s="1"/>
      <c r="NM17" s="1"/>
      <c r="NN17" s="1"/>
      <c r="NO17" s="1"/>
      <c r="NP17" s="1"/>
      <c r="NQ17" s="1"/>
      <c r="NR17" s="1"/>
      <c r="NS17" s="1"/>
      <c r="NT17" s="1"/>
      <c r="NU17" s="1"/>
      <c r="NV17" s="1"/>
      <c r="NW17" s="1"/>
      <c r="NX17" s="1"/>
      <c r="NY17" s="1"/>
      <c r="NZ17" s="1"/>
      <c r="OA17" s="1"/>
      <c r="OB17" s="1"/>
      <c r="OC17" s="1"/>
      <c r="OD17" s="1"/>
      <c r="OE17" s="1"/>
      <c r="OF17" s="1"/>
      <c r="OG17" s="1"/>
      <c r="OH17" s="1"/>
      <c r="OI17" s="1"/>
      <c r="OJ17" s="1"/>
      <c r="OK17" s="1"/>
      <c r="OL17" s="1"/>
      <c r="OM17" s="1"/>
      <c r="ON17" s="1"/>
      <c r="OO17" s="1"/>
      <c r="OP17" s="1"/>
      <c r="OQ17" s="1"/>
      <c r="OR17" s="1"/>
      <c r="OS17" s="1"/>
      <c r="OT17" s="1"/>
      <c r="OU17" s="1"/>
      <c r="OV17" s="1"/>
      <c r="OW17" s="1"/>
      <c r="OX17" s="1"/>
      <c r="OY17" s="1"/>
      <c r="OZ17" s="1"/>
      <c r="PA17" s="1"/>
      <c r="PB17" s="1"/>
      <c r="PC17" s="1"/>
      <c r="PD17" s="1"/>
      <c r="PE17" s="1"/>
      <c r="PF17" s="1"/>
      <c r="PG17" s="1"/>
      <c r="PH17" s="1"/>
      <c r="PI17" s="1"/>
      <c r="PJ17" s="1"/>
      <c r="PK17" s="1"/>
      <c r="PL17" s="1"/>
      <c r="PM17" s="1"/>
      <c r="PN17" s="1"/>
      <c r="PO17" s="1"/>
      <c r="PP17" s="1"/>
      <c r="PQ17" s="1"/>
      <c r="PR17" s="1"/>
      <c r="PS17" s="1"/>
      <c r="PT17" s="1"/>
      <c r="PU17" s="1"/>
      <c r="PV17" s="1"/>
      <c r="PW17" s="1"/>
      <c r="PX17" s="1"/>
      <c r="PY17" s="1"/>
      <c r="PZ17" s="1"/>
      <c r="QA17" s="1"/>
      <c r="QB17" s="1"/>
      <c r="QC17" s="1"/>
      <c r="QD17" s="1"/>
      <c r="QE17" s="1"/>
      <c r="QF17" s="1"/>
      <c r="QG17" s="1"/>
      <c r="QH17" s="1"/>
      <c r="QI17" s="1"/>
      <c r="QJ17" s="1"/>
      <c r="QK17" s="1"/>
      <c r="QL17" s="1"/>
      <c r="QM17" s="1"/>
      <c r="QN17" s="1"/>
      <c r="QO17" s="1"/>
      <c r="QP17" s="1"/>
      <c r="QQ17" s="1"/>
      <c r="QR17" s="1"/>
      <c r="QS17" s="1"/>
      <c r="QT17" s="1"/>
      <c r="QU17" s="1"/>
      <c r="QV17" s="1"/>
      <c r="QW17" s="1"/>
      <c r="QX17" s="1"/>
      <c r="QY17" s="1"/>
      <c r="QZ17" s="1"/>
      <c r="RA17" s="1"/>
      <c r="RB17" s="1"/>
      <c r="RC17" s="1"/>
      <c r="RD17" s="1"/>
      <c r="RE17" s="1"/>
      <c r="RF17" s="1"/>
      <c r="RG17" s="1"/>
      <c r="RH17" s="1"/>
      <c r="RI17" s="1"/>
      <c r="RJ17" s="1"/>
      <c r="RK17" s="1"/>
      <c r="RL17" s="1"/>
      <c r="RM17" s="1"/>
      <c r="RN17" s="1"/>
      <c r="RO17" s="1"/>
      <c r="RP17" s="1"/>
      <c r="RQ17" s="1"/>
      <c r="RR17" s="1"/>
      <c r="RS17" s="1"/>
      <c r="RT17" s="1"/>
      <c r="RU17" s="1"/>
      <c r="RV17" s="1"/>
      <c r="RW17" s="1"/>
      <c r="RX17" s="1"/>
      <c r="RY17" s="1"/>
      <c r="RZ17" s="1"/>
      <c r="SA17" s="1"/>
      <c r="SB17" s="1"/>
      <c r="SC17" s="1"/>
      <c r="SD17" s="1"/>
      <c r="SE17" s="1"/>
      <c r="SF17" s="1"/>
      <c r="SG17" s="1"/>
      <c r="SH17" s="1"/>
      <c r="SI17" s="1"/>
      <c r="SJ17" s="1"/>
      <c r="SK17" s="1"/>
      <c r="SL17" s="1"/>
      <c r="SM17" s="1"/>
      <c r="SN17" s="1"/>
      <c r="SO17" s="1"/>
      <c r="SP17" s="1"/>
      <c r="SQ17" s="1"/>
      <c r="SR17" s="1"/>
      <c r="SS17" s="1"/>
      <c r="ST17" s="1"/>
      <c r="SU17" s="1"/>
      <c r="SV17" s="1"/>
      <c r="SW17" s="1"/>
      <c r="SX17" s="1"/>
      <c r="SY17" s="1"/>
      <c r="SZ17" s="1"/>
      <c r="TA17" s="1"/>
      <c r="TB17" s="1"/>
      <c r="TC17" s="1"/>
      <c r="TD17" s="1"/>
      <c r="TE17" s="1"/>
      <c r="TF17" s="1"/>
      <c r="TG17" s="1"/>
      <c r="TH17" s="1"/>
      <c r="TI17" s="1"/>
      <c r="TJ17" s="1"/>
      <c r="TK17" s="1"/>
      <c r="TL17" s="1"/>
      <c r="TM17" s="1"/>
      <c r="TN17" s="1"/>
      <c r="TO17" s="1"/>
      <c r="TP17" s="1"/>
      <c r="TQ17" s="1"/>
      <c r="TR17" s="1"/>
      <c r="TS17" s="1"/>
      <c r="TT17" s="1"/>
      <c r="TU17" s="1"/>
      <c r="TV17" s="1"/>
      <c r="TW17" s="1"/>
      <c r="TX17" s="1"/>
      <c r="TY17" s="1"/>
      <c r="TZ17" s="1"/>
      <c r="UA17" s="1"/>
      <c r="UB17" s="1"/>
      <c r="UC17" s="1"/>
      <c r="UD17" s="1"/>
      <c r="UE17" s="1"/>
      <c r="UF17" s="1"/>
      <c r="UG17" s="1"/>
      <c r="UH17" s="1"/>
      <c r="UI17" s="1"/>
      <c r="UJ17" s="1"/>
      <c r="UK17" s="1"/>
      <c r="UL17" s="1"/>
      <c r="UM17" s="1"/>
      <c r="UN17" s="1"/>
      <c r="UO17" s="1"/>
      <c r="UP17" s="1"/>
      <c r="UQ17" s="1"/>
      <c r="UR17" s="1"/>
      <c r="US17" s="1"/>
      <c r="UT17" s="1"/>
      <c r="UU17" s="1"/>
      <c r="UV17" s="1"/>
      <c r="UW17" s="1"/>
      <c r="UX17" s="1"/>
      <c r="UY17" s="1"/>
      <c r="UZ17" s="1"/>
      <c r="VA17" s="1"/>
      <c r="VB17" s="1"/>
      <c r="VC17" s="1"/>
      <c r="VD17" s="1"/>
      <c r="VE17" s="1"/>
      <c r="VF17" s="1"/>
      <c r="VG17" s="1"/>
      <c r="VH17" s="1"/>
      <c r="VI17" s="1"/>
      <c r="VJ17" s="1"/>
      <c r="VK17" s="1"/>
      <c r="VL17" s="1"/>
      <c r="VM17" s="1"/>
      <c r="VN17" s="1"/>
      <c r="VO17" s="1"/>
      <c r="VP17" s="1"/>
      <c r="VQ17" s="1"/>
      <c r="VR17" s="1"/>
      <c r="VS17" s="1"/>
      <c r="VT17" s="1"/>
      <c r="VU17" s="1"/>
      <c r="VV17" s="1"/>
      <c r="VW17" s="1"/>
      <c r="VX17" s="1"/>
      <c r="VY17" s="1"/>
      <c r="VZ17" s="1"/>
      <c r="WA17" s="1"/>
      <c r="WB17" s="1"/>
      <c r="WC17" s="1"/>
      <c r="WD17" s="1"/>
      <c r="WE17" s="1"/>
      <c r="WF17" s="1"/>
      <c r="WG17" s="1"/>
      <c r="WH17" s="1"/>
      <c r="WI17" s="1"/>
      <c r="WJ17" s="1"/>
      <c r="WK17" s="1"/>
      <c r="WL17" s="1"/>
      <c r="WM17" s="1"/>
      <c r="WN17" s="1"/>
      <c r="WO17" s="1"/>
      <c r="WP17" s="1"/>
      <c r="WQ17" s="1"/>
      <c r="WR17" s="1"/>
      <c r="WS17" s="1"/>
      <c r="WT17" s="1"/>
      <c r="WU17" s="1"/>
      <c r="WV17" s="1"/>
      <c r="WW17" s="1"/>
      <c r="WX17" s="1"/>
      <c r="WY17" s="1"/>
      <c r="WZ17" s="1"/>
      <c r="XA17" s="1"/>
      <c r="XB17" s="1"/>
      <c r="XC17" s="1"/>
      <c r="XD17" s="1"/>
      <c r="XE17" s="1"/>
      <c r="XF17" s="1"/>
      <c r="XG17" s="1"/>
      <c r="XH17" s="1"/>
      <c r="XI17" s="1"/>
      <c r="XJ17" s="1"/>
      <c r="XK17" s="1"/>
      <c r="XL17" s="1"/>
      <c r="XM17" s="1"/>
      <c r="XN17" s="1"/>
      <c r="XO17" s="1"/>
      <c r="XP17" s="1"/>
      <c r="XQ17" s="1"/>
      <c r="XR17" s="1"/>
      <c r="XS17" s="1"/>
      <c r="XT17" s="1"/>
      <c r="XU17" s="1"/>
      <c r="XV17" s="1"/>
      <c r="XW17" s="1"/>
      <c r="XX17" s="1"/>
      <c r="XY17" s="1"/>
      <c r="XZ17" s="1"/>
      <c r="YA17" s="1"/>
      <c r="YB17" s="1"/>
      <c r="YC17" s="1"/>
      <c r="YD17" s="1"/>
      <c r="YE17" s="1"/>
      <c r="YF17" s="1"/>
      <c r="YG17" s="1"/>
      <c r="YH17" s="1"/>
      <c r="YI17" s="1"/>
      <c r="YJ17" s="1"/>
      <c r="YK17" s="1"/>
      <c r="YL17" s="1"/>
      <c r="YM17" s="1"/>
      <c r="YN17" s="1"/>
      <c r="YO17" s="1"/>
      <c r="YP17" s="1"/>
      <c r="YQ17" s="1"/>
      <c r="YR17" s="1"/>
      <c r="YS17" s="1"/>
      <c r="YT17" s="1"/>
      <c r="YU17" s="1"/>
      <c r="YV17" s="1"/>
      <c r="YW17" s="1"/>
      <c r="YX17" s="1"/>
      <c r="YY17" s="1"/>
      <c r="YZ17" s="1"/>
      <c r="ZA17" s="1"/>
      <c r="ZB17" s="1"/>
      <c r="ZC17" s="1"/>
      <c r="ZD17" s="1"/>
      <c r="ZE17" s="1"/>
      <c r="ZF17" s="1"/>
      <c r="ZG17" s="1"/>
      <c r="ZH17" s="1"/>
      <c r="ZI17" s="1"/>
      <c r="ZJ17" s="1"/>
      <c r="ZK17" s="1"/>
      <c r="ZL17" s="1"/>
      <c r="ZM17" s="1"/>
      <c r="ZN17" s="1"/>
      <c r="ZO17" s="1"/>
      <c r="ZP17" s="1"/>
      <c r="ZQ17" s="1"/>
      <c r="ZR17" s="1"/>
      <c r="ZS17" s="1"/>
      <c r="ZT17" s="1"/>
      <c r="ZU17" s="1"/>
      <c r="ZV17" s="1"/>
      <c r="ZW17" s="1"/>
      <c r="ZX17" s="1"/>
      <c r="ZY17" s="1"/>
      <c r="ZZ17" s="1"/>
      <c r="AAA17" s="1"/>
      <c r="AAB17" s="1"/>
      <c r="AAC17" s="1"/>
      <c r="AAD17" s="1"/>
      <c r="AAE17" s="1"/>
      <c r="AAF17" s="1"/>
      <c r="AAG17" s="1"/>
      <c r="AAH17" s="1"/>
      <c r="AAI17" s="1"/>
      <c r="AAJ17" s="1"/>
      <c r="AAK17" s="1"/>
      <c r="AAL17" s="1"/>
      <c r="AAM17" s="1"/>
      <c r="AAN17" s="1"/>
      <c r="AAO17" s="1"/>
      <c r="AAP17" s="1"/>
      <c r="AAQ17" s="1"/>
      <c r="AAR17" s="1"/>
      <c r="AAS17" s="1"/>
      <c r="AAT17" s="1"/>
      <c r="AAU17" s="1"/>
      <c r="AAV17" s="1"/>
      <c r="AAW17" s="1"/>
      <c r="AAX17" s="1"/>
      <c r="AAY17" s="1"/>
      <c r="AAZ17" s="1"/>
      <c r="ABA17" s="1"/>
      <c r="ABB17" s="1"/>
      <c r="ABC17" s="1"/>
      <c r="ABD17" s="1"/>
      <c r="ABE17" s="1"/>
      <c r="ABF17" s="1"/>
      <c r="ABG17" s="1"/>
      <c r="ABH17" s="1"/>
      <c r="ABI17" s="1"/>
      <c r="ABJ17" s="1"/>
      <c r="ABK17" s="1"/>
      <c r="ABL17" s="1"/>
      <c r="ABM17" s="1"/>
      <c r="ABN17" s="1"/>
      <c r="ABO17" s="1"/>
      <c r="ABP17" s="1"/>
      <c r="ABQ17" s="1"/>
      <c r="ABR17" s="1"/>
      <c r="ABS17" s="1"/>
      <c r="ABT17" s="1"/>
      <c r="ABU17" s="1"/>
      <c r="ABV17" s="1"/>
      <c r="ABW17" s="1"/>
      <c r="ABX17" s="1"/>
      <c r="ABY17" s="1"/>
      <c r="ABZ17" s="1"/>
      <c r="ACA17" s="1"/>
      <c r="ACB17" s="1"/>
      <c r="ACC17" s="1"/>
      <c r="ACD17" s="1"/>
      <c r="ACE17" s="1"/>
      <c r="ACF17" s="1"/>
      <c r="ACG17" s="1"/>
      <c r="ACH17" s="1"/>
      <c r="ACI17" s="1"/>
      <c r="ACJ17" s="1"/>
      <c r="ACK17" s="1"/>
      <c r="ACL17" s="1"/>
      <c r="ACM17" s="1"/>
      <c r="ACN17" s="1"/>
      <c r="ACO17" s="1"/>
      <c r="ACP17" s="1"/>
      <c r="ACQ17" s="1"/>
      <c r="ACR17" s="1"/>
      <c r="ACS17" s="1"/>
      <c r="ACT17" s="1"/>
      <c r="ACU17" s="1"/>
      <c r="ACV17" s="1"/>
      <c r="ACW17" s="1"/>
      <c r="ACX17" s="1"/>
      <c r="ACY17" s="1"/>
      <c r="ACZ17" s="1"/>
      <c r="ADA17" s="1"/>
      <c r="ADB17" s="1"/>
      <c r="ADC17" s="1"/>
      <c r="ADD17" s="1"/>
      <c r="ADE17" s="1"/>
      <c r="ADF17" s="1"/>
      <c r="ADG17" s="1"/>
      <c r="ADH17" s="1"/>
      <c r="ADI17" s="1"/>
      <c r="ADJ17" s="1"/>
      <c r="ADK17" s="1"/>
      <c r="ADL17" s="1"/>
      <c r="ADM17" s="1"/>
      <c r="ADN17" s="1"/>
      <c r="ADO17" s="1"/>
      <c r="ADP17" s="1"/>
      <c r="ADQ17" s="1"/>
      <c r="ADR17" s="1"/>
      <c r="ADS17" s="1"/>
      <c r="ADT17" s="1"/>
      <c r="ADU17" s="1"/>
      <c r="ADV17" s="1"/>
      <c r="ADW17" s="1"/>
      <c r="ADX17" s="1"/>
      <c r="ADY17" s="1"/>
      <c r="ADZ17" s="1"/>
      <c r="AEA17" s="1"/>
      <c r="AEB17" s="1"/>
      <c r="AEC17" s="1"/>
      <c r="AED17" s="1"/>
      <c r="AEE17" s="1"/>
      <c r="AEF17" s="1"/>
      <c r="AEG17" s="1"/>
      <c r="AEH17" s="1"/>
      <c r="AEI17" s="1"/>
      <c r="AEJ17" s="1"/>
      <c r="AEK17" s="1"/>
      <c r="AEL17" s="1"/>
      <c r="AEM17" s="1"/>
      <c r="AEN17" s="1"/>
      <c r="AEO17" s="1"/>
      <c r="AEP17" s="1"/>
      <c r="AEQ17" s="1"/>
      <c r="AER17" s="1"/>
      <c r="AES17" s="1"/>
      <c r="AET17" s="1"/>
      <c r="AEU17" s="1"/>
      <c r="AEV17" s="1"/>
      <c r="AEW17" s="1"/>
      <c r="AEX17" s="1"/>
      <c r="AEY17" s="1"/>
      <c r="AEZ17" s="1"/>
      <c r="AFA17" s="1"/>
      <c r="AFB17" s="1"/>
      <c r="AFC17" s="1"/>
      <c r="AFD17" s="1"/>
      <c r="AFE17" s="1"/>
      <c r="AFF17" s="1"/>
      <c r="AFG17" s="1"/>
      <c r="AFH17" s="1"/>
      <c r="AFI17" s="1"/>
      <c r="AFJ17" s="1"/>
      <c r="AFK17" s="1"/>
      <c r="AFL17" s="1"/>
      <c r="AFM17" s="1"/>
      <c r="AFN17" s="1"/>
      <c r="AFO17" s="1"/>
      <c r="AFP17" s="1"/>
      <c r="AFQ17" s="1"/>
      <c r="AFR17" s="1"/>
      <c r="AFS17" s="1"/>
      <c r="AFT17" s="1"/>
      <c r="AFU17" s="1"/>
      <c r="AFV17" s="1"/>
      <c r="AFW17" s="1"/>
      <c r="AFX17" s="1"/>
      <c r="AFY17" s="1"/>
      <c r="AFZ17" s="1"/>
      <c r="AGA17" s="1"/>
      <c r="AGB17" s="1"/>
      <c r="AGC17" s="1"/>
      <c r="AGD17" s="1"/>
      <c r="AGE17" s="1"/>
      <c r="AGF17" s="1"/>
      <c r="AGG17" s="1"/>
      <c r="AGH17" s="1"/>
      <c r="AGI17" s="1"/>
      <c r="AGJ17" s="1"/>
      <c r="AGK17" s="1"/>
      <c r="AGL17" s="1"/>
      <c r="AGM17" s="1"/>
      <c r="AGN17" s="1"/>
      <c r="AGO17" s="1"/>
      <c r="AGP17" s="1"/>
      <c r="AGQ17" s="1"/>
      <c r="AGR17" s="1"/>
      <c r="AGS17" s="1"/>
      <c r="AGT17" s="1"/>
      <c r="AGU17" s="1"/>
      <c r="AGV17" s="1"/>
      <c r="AGW17" s="1"/>
      <c r="AGX17" s="1"/>
      <c r="AGY17" s="1"/>
      <c r="AGZ17" s="1"/>
      <c r="AHA17" s="1"/>
      <c r="AHB17" s="1"/>
      <c r="AHC17" s="1"/>
      <c r="AHD17" s="1"/>
      <c r="AHE17" s="1"/>
      <c r="AHF17" s="1"/>
      <c r="AHG17" s="1"/>
      <c r="AHH17" s="1"/>
      <c r="AHI17" s="1"/>
      <c r="AHJ17" s="1"/>
      <c r="AHK17" s="1"/>
      <c r="AHL17" s="1"/>
      <c r="AHM17" s="1"/>
      <c r="AHN17" s="1"/>
      <c r="AHO17" s="1"/>
      <c r="AHP17" s="1"/>
      <c r="AHQ17" s="1"/>
      <c r="AHR17" s="1"/>
      <c r="AHS17" s="1"/>
      <c r="AHT17" s="1"/>
      <c r="AHU17" s="1"/>
      <c r="AHV17" s="1"/>
      <c r="AHW17" s="1"/>
      <c r="AHX17" s="1"/>
      <c r="AHY17" s="1"/>
      <c r="AHZ17" s="1"/>
      <c r="AIA17" s="1"/>
      <c r="AIB17" s="1"/>
      <c r="AIC17" s="1"/>
      <c r="AID17" s="1"/>
      <c r="AIE17" s="1"/>
      <c r="AIF17" s="1"/>
      <c r="AIG17" s="1"/>
      <c r="AIH17" s="1"/>
      <c r="AII17" s="1"/>
      <c r="AIJ17" s="1"/>
      <c r="AIK17" s="1"/>
      <c r="AIL17" s="1"/>
      <c r="AIM17" s="1"/>
      <c r="AIN17" s="1"/>
      <c r="AIO17" s="1"/>
      <c r="AIP17" s="1"/>
      <c r="AIQ17" s="1"/>
      <c r="AIR17" s="1"/>
      <c r="AIS17" s="1"/>
      <c r="AIT17" s="1"/>
      <c r="AIU17" s="1"/>
      <c r="AIV17" s="1"/>
      <c r="AIW17" s="1"/>
      <c r="AIX17" s="1"/>
      <c r="AIY17" s="1"/>
      <c r="AIZ17" s="1"/>
      <c r="AJA17" s="1"/>
      <c r="AJB17" s="1"/>
      <c r="AJC17" s="1"/>
      <c r="AJD17" s="1"/>
      <c r="AJE17" s="1"/>
      <c r="AJF17" s="1"/>
      <c r="AJG17" s="1"/>
      <c r="AJH17" s="1"/>
      <c r="AJI17" s="1"/>
      <c r="AJJ17" s="1"/>
      <c r="AJK17" s="1"/>
      <c r="AJL17" s="1"/>
      <c r="AJM17" s="1"/>
      <c r="AJN17" s="1"/>
      <c r="AJO17" s="1"/>
      <c r="AJP17" s="1"/>
      <c r="AJQ17" s="1"/>
      <c r="AJR17" s="1"/>
      <c r="AJS17" s="1"/>
      <c r="AJT17" s="1"/>
      <c r="AJU17" s="1"/>
      <c r="AJV17" s="1"/>
      <c r="AJW17" s="1"/>
      <c r="AJX17" s="1"/>
      <c r="AJY17" s="1"/>
      <c r="AJZ17" s="1"/>
      <c r="AKA17" s="1"/>
      <c r="AKB17" s="1"/>
      <c r="AKC17" s="1"/>
      <c r="AKD17" s="1"/>
      <c r="AKE17" s="1"/>
      <c r="AKF17" s="1"/>
      <c r="AKG17" s="1"/>
      <c r="AKH17" s="1"/>
      <c r="AKI17" s="1"/>
      <c r="AKJ17" s="1"/>
      <c r="AKK17" s="1"/>
      <c r="AKL17" s="1"/>
      <c r="AKM17" s="1"/>
      <c r="AKN17" s="1"/>
      <c r="AKO17" s="1"/>
      <c r="AKP17" s="1"/>
      <c r="AKQ17" s="1"/>
      <c r="AKR17" s="1"/>
      <c r="AKS17" s="1"/>
      <c r="AKT17" s="1"/>
      <c r="AKU17" s="1"/>
      <c r="AKV17" s="1"/>
      <c r="AKW17" s="1"/>
      <c r="AKX17" s="1"/>
      <c r="AKY17" s="1"/>
      <c r="AKZ17" s="1"/>
      <c r="ALA17" s="1"/>
      <c r="ALB17" s="1"/>
      <c r="ALC17" s="1"/>
      <c r="ALD17" s="1"/>
      <c r="ALE17" s="1"/>
      <c r="ALF17" s="1"/>
      <c r="ALG17" s="1"/>
      <c r="ALH17" s="1"/>
      <c r="ALI17" s="1"/>
      <c r="ALJ17" s="1"/>
      <c r="ALK17" s="1"/>
      <c r="ALL17" s="1"/>
      <c r="ALM17" s="1"/>
      <c r="ALN17" s="1"/>
      <c r="ALO17" s="1"/>
      <c r="ALP17" s="1"/>
      <c r="ALQ17" s="1"/>
      <c r="ALR17" s="1"/>
      <c r="ALS17" s="1"/>
      <c r="ALT17" s="1"/>
      <c r="ALU17" s="1"/>
      <c r="ALV17" s="1"/>
      <c r="ALW17" s="1"/>
      <c r="ALX17" s="1"/>
      <c r="ALY17" s="1"/>
      <c r="ALZ17" s="1"/>
      <c r="AMA17" s="1"/>
      <c r="AMB17" s="1"/>
      <c r="AMC17" s="1"/>
      <c r="AMD17" s="1"/>
      <c r="AME17" s="1"/>
      <c r="AMF17" s="1"/>
      <c r="AMG17" s="1"/>
      <c r="AMH17" s="1"/>
      <c r="AMI17" s="1"/>
      <c r="AMJ17" s="1"/>
      <c r="AMK17" s="1"/>
    </row>
    <row r="18" spans="1:1025" x14ac:dyDescent="0.35">
      <c r="A18" s="59"/>
      <c r="F18" s="59"/>
      <c r="G18" s="59"/>
      <c r="H18" s="59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  <c r="IZ18" s="1"/>
      <c r="JA18" s="1"/>
      <c r="JB18" s="1"/>
      <c r="JC18" s="1"/>
      <c r="JD18" s="1"/>
      <c r="JE18" s="1"/>
      <c r="JF18" s="1"/>
      <c r="JG18" s="1"/>
      <c r="JH18" s="1"/>
      <c r="JI18" s="1"/>
      <c r="JJ18" s="1"/>
      <c r="JK18" s="1"/>
      <c r="JL18" s="1"/>
      <c r="JM18" s="1"/>
      <c r="JN18" s="1"/>
      <c r="JO18" s="1"/>
      <c r="JP18" s="1"/>
      <c r="JQ18" s="1"/>
      <c r="JR18" s="1"/>
      <c r="JS18" s="1"/>
      <c r="JT18" s="1"/>
      <c r="JU18" s="1"/>
      <c r="JV18" s="1"/>
      <c r="JW18" s="1"/>
      <c r="JX18" s="1"/>
      <c r="JY18" s="1"/>
      <c r="JZ18" s="1"/>
      <c r="KA18" s="1"/>
      <c r="KB18" s="1"/>
      <c r="KC18" s="1"/>
      <c r="KD18" s="1"/>
      <c r="KE18" s="1"/>
      <c r="KF18" s="1"/>
      <c r="KG18" s="1"/>
      <c r="KH18" s="1"/>
      <c r="KI18" s="1"/>
      <c r="KJ18" s="1"/>
      <c r="KK18" s="1"/>
      <c r="KL18" s="1"/>
      <c r="KM18" s="1"/>
      <c r="KN18" s="1"/>
      <c r="KO18" s="1"/>
      <c r="KP18" s="1"/>
      <c r="KQ18" s="1"/>
      <c r="KR18" s="1"/>
      <c r="KS18" s="1"/>
      <c r="KT18" s="1"/>
      <c r="KU18" s="1"/>
      <c r="KV18" s="1"/>
      <c r="KW18" s="1"/>
      <c r="KX18" s="1"/>
      <c r="KY18" s="1"/>
      <c r="KZ18" s="1"/>
      <c r="LA18" s="1"/>
      <c r="LB18" s="1"/>
      <c r="LC18" s="1"/>
      <c r="LD18" s="1"/>
      <c r="LE18" s="1"/>
      <c r="LF18" s="1"/>
      <c r="LG18" s="1"/>
      <c r="LH18" s="1"/>
      <c r="LI18" s="1"/>
      <c r="LJ18" s="1"/>
      <c r="LK18" s="1"/>
      <c r="LL18" s="1"/>
      <c r="LM18" s="1"/>
      <c r="LN18" s="1"/>
      <c r="LO18" s="1"/>
      <c r="LP18" s="1"/>
      <c r="LQ18" s="1"/>
      <c r="LR18" s="1"/>
      <c r="LS18" s="1"/>
      <c r="LT18" s="1"/>
      <c r="LU18" s="1"/>
      <c r="LV18" s="1"/>
      <c r="LW18" s="1"/>
      <c r="LX18" s="1"/>
      <c r="LY18" s="1"/>
      <c r="LZ18" s="1"/>
      <c r="MA18" s="1"/>
      <c r="MB18" s="1"/>
      <c r="MC18" s="1"/>
      <c r="MD18" s="1"/>
      <c r="ME18" s="1"/>
      <c r="MF18" s="1"/>
      <c r="MG18" s="1"/>
      <c r="MH18" s="1"/>
      <c r="MI18" s="1"/>
      <c r="MJ18" s="1"/>
      <c r="MK18" s="1"/>
      <c r="ML18" s="1"/>
      <c r="MM18" s="1"/>
      <c r="MN18" s="1"/>
      <c r="MO18" s="1"/>
      <c r="MP18" s="1"/>
      <c r="MQ18" s="1"/>
      <c r="MR18" s="1"/>
      <c r="MS18" s="1"/>
      <c r="MT18" s="1"/>
      <c r="MU18" s="1"/>
      <c r="MV18" s="1"/>
      <c r="MW18" s="1"/>
      <c r="MX18" s="1"/>
      <c r="MY18" s="1"/>
      <c r="MZ18" s="1"/>
      <c r="NA18" s="1"/>
      <c r="NB18" s="1"/>
      <c r="NC18" s="1"/>
      <c r="ND18" s="1"/>
      <c r="NE18" s="1"/>
      <c r="NF18" s="1"/>
      <c r="NG18" s="1"/>
      <c r="NH18" s="1"/>
      <c r="NI18" s="1"/>
      <c r="NJ18" s="1"/>
      <c r="NK18" s="1"/>
      <c r="NL18" s="1"/>
      <c r="NM18" s="1"/>
      <c r="NN18" s="1"/>
      <c r="NO18" s="1"/>
      <c r="NP18" s="1"/>
      <c r="NQ18" s="1"/>
      <c r="NR18" s="1"/>
      <c r="NS18" s="1"/>
      <c r="NT18" s="1"/>
      <c r="NU18" s="1"/>
      <c r="NV18" s="1"/>
      <c r="NW18" s="1"/>
      <c r="NX18" s="1"/>
      <c r="NY18" s="1"/>
      <c r="NZ18" s="1"/>
      <c r="OA18" s="1"/>
      <c r="OB18" s="1"/>
      <c r="OC18" s="1"/>
      <c r="OD18" s="1"/>
      <c r="OE18" s="1"/>
      <c r="OF18" s="1"/>
      <c r="OG18" s="1"/>
      <c r="OH18" s="1"/>
      <c r="OI18" s="1"/>
      <c r="OJ18" s="1"/>
      <c r="OK18" s="1"/>
      <c r="OL18" s="1"/>
      <c r="OM18" s="1"/>
      <c r="ON18" s="1"/>
      <c r="OO18" s="1"/>
      <c r="OP18" s="1"/>
      <c r="OQ18" s="1"/>
      <c r="OR18" s="1"/>
      <c r="OS18" s="1"/>
      <c r="OT18" s="1"/>
      <c r="OU18" s="1"/>
      <c r="OV18" s="1"/>
      <c r="OW18" s="1"/>
      <c r="OX18" s="1"/>
      <c r="OY18" s="1"/>
      <c r="OZ18" s="1"/>
      <c r="PA18" s="1"/>
      <c r="PB18" s="1"/>
      <c r="PC18" s="1"/>
      <c r="PD18" s="1"/>
      <c r="PE18" s="1"/>
      <c r="PF18" s="1"/>
      <c r="PG18" s="1"/>
      <c r="PH18" s="1"/>
      <c r="PI18" s="1"/>
      <c r="PJ18" s="1"/>
      <c r="PK18" s="1"/>
      <c r="PL18" s="1"/>
      <c r="PM18" s="1"/>
      <c r="PN18" s="1"/>
      <c r="PO18" s="1"/>
      <c r="PP18" s="1"/>
      <c r="PQ18" s="1"/>
      <c r="PR18" s="1"/>
      <c r="PS18" s="1"/>
      <c r="PT18" s="1"/>
      <c r="PU18" s="1"/>
      <c r="PV18" s="1"/>
      <c r="PW18" s="1"/>
      <c r="PX18" s="1"/>
      <c r="PY18" s="1"/>
      <c r="PZ18" s="1"/>
      <c r="QA18" s="1"/>
      <c r="QB18" s="1"/>
      <c r="QC18" s="1"/>
      <c r="QD18" s="1"/>
      <c r="QE18" s="1"/>
      <c r="QF18" s="1"/>
      <c r="QG18" s="1"/>
      <c r="QH18" s="1"/>
      <c r="QI18" s="1"/>
      <c r="QJ18" s="1"/>
      <c r="QK18" s="1"/>
      <c r="QL18" s="1"/>
      <c r="QM18" s="1"/>
      <c r="QN18" s="1"/>
      <c r="QO18" s="1"/>
      <c r="QP18" s="1"/>
      <c r="QQ18" s="1"/>
      <c r="QR18" s="1"/>
      <c r="QS18" s="1"/>
      <c r="QT18" s="1"/>
      <c r="QU18" s="1"/>
      <c r="QV18" s="1"/>
      <c r="QW18" s="1"/>
      <c r="QX18" s="1"/>
      <c r="QY18" s="1"/>
      <c r="QZ18" s="1"/>
      <c r="RA18" s="1"/>
      <c r="RB18" s="1"/>
      <c r="RC18" s="1"/>
      <c r="RD18" s="1"/>
      <c r="RE18" s="1"/>
      <c r="RF18" s="1"/>
      <c r="RG18" s="1"/>
      <c r="RH18" s="1"/>
      <c r="RI18" s="1"/>
      <c r="RJ18" s="1"/>
      <c r="RK18" s="1"/>
      <c r="RL18" s="1"/>
      <c r="RM18" s="1"/>
      <c r="RN18" s="1"/>
      <c r="RO18" s="1"/>
      <c r="RP18" s="1"/>
      <c r="RQ18" s="1"/>
      <c r="RR18" s="1"/>
      <c r="RS18" s="1"/>
      <c r="RT18" s="1"/>
      <c r="RU18" s="1"/>
      <c r="RV18" s="1"/>
      <c r="RW18" s="1"/>
      <c r="RX18" s="1"/>
      <c r="RY18" s="1"/>
      <c r="RZ18" s="1"/>
      <c r="SA18" s="1"/>
      <c r="SB18" s="1"/>
      <c r="SC18" s="1"/>
      <c r="SD18" s="1"/>
      <c r="SE18" s="1"/>
      <c r="SF18" s="1"/>
      <c r="SG18" s="1"/>
      <c r="SH18" s="1"/>
      <c r="SI18" s="1"/>
      <c r="SJ18" s="1"/>
      <c r="SK18" s="1"/>
      <c r="SL18" s="1"/>
      <c r="SM18" s="1"/>
      <c r="SN18" s="1"/>
      <c r="SO18" s="1"/>
      <c r="SP18" s="1"/>
      <c r="SQ18" s="1"/>
      <c r="SR18" s="1"/>
      <c r="SS18" s="1"/>
      <c r="ST18" s="1"/>
      <c r="SU18" s="1"/>
      <c r="SV18" s="1"/>
      <c r="SW18" s="1"/>
      <c r="SX18" s="1"/>
      <c r="SY18" s="1"/>
      <c r="SZ18" s="1"/>
      <c r="TA18" s="1"/>
      <c r="TB18" s="1"/>
      <c r="TC18" s="1"/>
      <c r="TD18" s="1"/>
      <c r="TE18" s="1"/>
      <c r="TF18" s="1"/>
      <c r="TG18" s="1"/>
      <c r="TH18" s="1"/>
      <c r="TI18" s="1"/>
      <c r="TJ18" s="1"/>
      <c r="TK18" s="1"/>
      <c r="TL18" s="1"/>
      <c r="TM18" s="1"/>
      <c r="TN18" s="1"/>
      <c r="TO18" s="1"/>
      <c r="TP18" s="1"/>
      <c r="TQ18" s="1"/>
      <c r="TR18" s="1"/>
      <c r="TS18" s="1"/>
      <c r="TT18" s="1"/>
      <c r="TU18" s="1"/>
      <c r="TV18" s="1"/>
      <c r="TW18" s="1"/>
      <c r="TX18" s="1"/>
      <c r="TY18" s="1"/>
      <c r="TZ18" s="1"/>
      <c r="UA18" s="1"/>
      <c r="UB18" s="1"/>
      <c r="UC18" s="1"/>
      <c r="UD18" s="1"/>
      <c r="UE18" s="1"/>
      <c r="UF18" s="1"/>
      <c r="UG18" s="1"/>
      <c r="UH18" s="1"/>
      <c r="UI18" s="1"/>
      <c r="UJ18" s="1"/>
      <c r="UK18" s="1"/>
      <c r="UL18" s="1"/>
      <c r="UM18" s="1"/>
      <c r="UN18" s="1"/>
      <c r="UO18" s="1"/>
      <c r="UP18" s="1"/>
      <c r="UQ18" s="1"/>
      <c r="UR18" s="1"/>
      <c r="US18" s="1"/>
      <c r="UT18" s="1"/>
      <c r="UU18" s="1"/>
      <c r="UV18" s="1"/>
      <c r="UW18" s="1"/>
      <c r="UX18" s="1"/>
      <c r="UY18" s="1"/>
      <c r="UZ18" s="1"/>
      <c r="VA18" s="1"/>
      <c r="VB18" s="1"/>
      <c r="VC18" s="1"/>
      <c r="VD18" s="1"/>
      <c r="VE18" s="1"/>
      <c r="VF18" s="1"/>
      <c r="VG18" s="1"/>
      <c r="VH18" s="1"/>
      <c r="VI18" s="1"/>
      <c r="VJ18" s="1"/>
      <c r="VK18" s="1"/>
      <c r="VL18" s="1"/>
      <c r="VM18" s="1"/>
      <c r="VN18" s="1"/>
      <c r="VO18" s="1"/>
      <c r="VP18" s="1"/>
      <c r="VQ18" s="1"/>
      <c r="VR18" s="1"/>
      <c r="VS18" s="1"/>
      <c r="VT18" s="1"/>
      <c r="VU18" s="1"/>
      <c r="VV18" s="1"/>
      <c r="VW18" s="1"/>
      <c r="VX18" s="1"/>
      <c r="VY18" s="1"/>
      <c r="VZ18" s="1"/>
      <c r="WA18" s="1"/>
      <c r="WB18" s="1"/>
      <c r="WC18" s="1"/>
      <c r="WD18" s="1"/>
      <c r="WE18" s="1"/>
      <c r="WF18" s="1"/>
      <c r="WG18" s="1"/>
      <c r="WH18" s="1"/>
      <c r="WI18" s="1"/>
      <c r="WJ18" s="1"/>
      <c r="WK18" s="1"/>
      <c r="WL18" s="1"/>
      <c r="WM18" s="1"/>
      <c r="WN18" s="1"/>
      <c r="WO18" s="1"/>
      <c r="WP18" s="1"/>
      <c r="WQ18" s="1"/>
      <c r="WR18" s="1"/>
      <c r="WS18" s="1"/>
      <c r="WT18" s="1"/>
      <c r="WU18" s="1"/>
      <c r="WV18" s="1"/>
      <c r="WW18" s="1"/>
      <c r="WX18" s="1"/>
      <c r="WY18" s="1"/>
      <c r="WZ18" s="1"/>
      <c r="XA18" s="1"/>
      <c r="XB18" s="1"/>
      <c r="XC18" s="1"/>
      <c r="XD18" s="1"/>
      <c r="XE18" s="1"/>
      <c r="XF18" s="1"/>
      <c r="XG18" s="1"/>
      <c r="XH18" s="1"/>
      <c r="XI18" s="1"/>
      <c r="XJ18" s="1"/>
      <c r="XK18" s="1"/>
      <c r="XL18" s="1"/>
      <c r="XM18" s="1"/>
      <c r="XN18" s="1"/>
      <c r="XO18" s="1"/>
      <c r="XP18" s="1"/>
      <c r="XQ18" s="1"/>
      <c r="XR18" s="1"/>
      <c r="XS18" s="1"/>
      <c r="XT18" s="1"/>
      <c r="XU18" s="1"/>
      <c r="XV18" s="1"/>
      <c r="XW18" s="1"/>
      <c r="XX18" s="1"/>
      <c r="XY18" s="1"/>
      <c r="XZ18" s="1"/>
      <c r="YA18" s="1"/>
      <c r="YB18" s="1"/>
      <c r="YC18" s="1"/>
      <c r="YD18" s="1"/>
      <c r="YE18" s="1"/>
      <c r="YF18" s="1"/>
      <c r="YG18" s="1"/>
      <c r="YH18" s="1"/>
      <c r="YI18" s="1"/>
      <c r="YJ18" s="1"/>
      <c r="YK18" s="1"/>
      <c r="YL18" s="1"/>
      <c r="YM18" s="1"/>
      <c r="YN18" s="1"/>
      <c r="YO18" s="1"/>
      <c r="YP18" s="1"/>
      <c r="YQ18" s="1"/>
      <c r="YR18" s="1"/>
      <c r="YS18" s="1"/>
      <c r="YT18" s="1"/>
      <c r="YU18" s="1"/>
      <c r="YV18" s="1"/>
      <c r="YW18" s="1"/>
      <c r="YX18" s="1"/>
      <c r="YY18" s="1"/>
      <c r="YZ18" s="1"/>
      <c r="ZA18" s="1"/>
      <c r="ZB18" s="1"/>
      <c r="ZC18" s="1"/>
      <c r="ZD18" s="1"/>
      <c r="ZE18" s="1"/>
      <c r="ZF18" s="1"/>
      <c r="ZG18" s="1"/>
      <c r="ZH18" s="1"/>
      <c r="ZI18" s="1"/>
      <c r="ZJ18" s="1"/>
      <c r="ZK18" s="1"/>
      <c r="ZL18" s="1"/>
      <c r="ZM18" s="1"/>
      <c r="ZN18" s="1"/>
      <c r="ZO18" s="1"/>
      <c r="ZP18" s="1"/>
      <c r="ZQ18" s="1"/>
      <c r="ZR18" s="1"/>
      <c r="ZS18" s="1"/>
      <c r="ZT18" s="1"/>
      <c r="ZU18" s="1"/>
      <c r="ZV18" s="1"/>
      <c r="ZW18" s="1"/>
      <c r="ZX18" s="1"/>
      <c r="ZY18" s="1"/>
      <c r="ZZ18" s="1"/>
      <c r="AAA18" s="1"/>
      <c r="AAB18" s="1"/>
      <c r="AAC18" s="1"/>
      <c r="AAD18" s="1"/>
      <c r="AAE18" s="1"/>
      <c r="AAF18" s="1"/>
      <c r="AAG18" s="1"/>
      <c r="AAH18" s="1"/>
      <c r="AAI18" s="1"/>
      <c r="AAJ18" s="1"/>
      <c r="AAK18" s="1"/>
      <c r="AAL18" s="1"/>
      <c r="AAM18" s="1"/>
      <c r="AAN18" s="1"/>
      <c r="AAO18" s="1"/>
      <c r="AAP18" s="1"/>
      <c r="AAQ18" s="1"/>
      <c r="AAR18" s="1"/>
      <c r="AAS18" s="1"/>
      <c r="AAT18" s="1"/>
      <c r="AAU18" s="1"/>
      <c r="AAV18" s="1"/>
      <c r="AAW18" s="1"/>
      <c r="AAX18" s="1"/>
      <c r="AAY18" s="1"/>
      <c r="AAZ18" s="1"/>
      <c r="ABA18" s="1"/>
      <c r="ABB18" s="1"/>
      <c r="ABC18" s="1"/>
      <c r="ABD18" s="1"/>
      <c r="ABE18" s="1"/>
      <c r="ABF18" s="1"/>
      <c r="ABG18" s="1"/>
      <c r="ABH18" s="1"/>
      <c r="ABI18" s="1"/>
      <c r="ABJ18" s="1"/>
      <c r="ABK18" s="1"/>
      <c r="ABL18" s="1"/>
      <c r="ABM18" s="1"/>
      <c r="ABN18" s="1"/>
      <c r="ABO18" s="1"/>
      <c r="ABP18" s="1"/>
      <c r="ABQ18" s="1"/>
      <c r="ABR18" s="1"/>
      <c r="ABS18" s="1"/>
      <c r="ABT18" s="1"/>
      <c r="ABU18" s="1"/>
      <c r="ABV18" s="1"/>
      <c r="ABW18" s="1"/>
      <c r="ABX18" s="1"/>
      <c r="ABY18" s="1"/>
      <c r="ABZ18" s="1"/>
      <c r="ACA18" s="1"/>
      <c r="ACB18" s="1"/>
      <c r="ACC18" s="1"/>
      <c r="ACD18" s="1"/>
      <c r="ACE18" s="1"/>
      <c r="ACF18" s="1"/>
      <c r="ACG18" s="1"/>
      <c r="ACH18" s="1"/>
      <c r="ACI18" s="1"/>
      <c r="ACJ18" s="1"/>
      <c r="ACK18" s="1"/>
      <c r="ACL18" s="1"/>
      <c r="ACM18" s="1"/>
      <c r="ACN18" s="1"/>
      <c r="ACO18" s="1"/>
      <c r="ACP18" s="1"/>
      <c r="ACQ18" s="1"/>
      <c r="ACR18" s="1"/>
      <c r="ACS18" s="1"/>
      <c r="ACT18" s="1"/>
      <c r="ACU18" s="1"/>
      <c r="ACV18" s="1"/>
      <c r="ACW18" s="1"/>
      <c r="ACX18" s="1"/>
      <c r="ACY18" s="1"/>
      <c r="ACZ18" s="1"/>
      <c r="ADA18" s="1"/>
      <c r="ADB18" s="1"/>
      <c r="ADC18" s="1"/>
      <c r="ADD18" s="1"/>
      <c r="ADE18" s="1"/>
      <c r="ADF18" s="1"/>
      <c r="ADG18" s="1"/>
      <c r="ADH18" s="1"/>
      <c r="ADI18" s="1"/>
      <c r="ADJ18" s="1"/>
      <c r="ADK18" s="1"/>
      <c r="ADL18" s="1"/>
      <c r="ADM18" s="1"/>
      <c r="ADN18" s="1"/>
      <c r="ADO18" s="1"/>
      <c r="ADP18" s="1"/>
      <c r="ADQ18" s="1"/>
      <c r="ADR18" s="1"/>
      <c r="ADS18" s="1"/>
      <c r="ADT18" s="1"/>
      <c r="ADU18" s="1"/>
      <c r="ADV18" s="1"/>
      <c r="ADW18" s="1"/>
      <c r="ADX18" s="1"/>
      <c r="ADY18" s="1"/>
      <c r="ADZ18" s="1"/>
      <c r="AEA18" s="1"/>
      <c r="AEB18" s="1"/>
      <c r="AEC18" s="1"/>
      <c r="AED18" s="1"/>
      <c r="AEE18" s="1"/>
      <c r="AEF18" s="1"/>
      <c r="AEG18" s="1"/>
      <c r="AEH18" s="1"/>
      <c r="AEI18" s="1"/>
      <c r="AEJ18" s="1"/>
      <c r="AEK18" s="1"/>
      <c r="AEL18" s="1"/>
      <c r="AEM18" s="1"/>
      <c r="AEN18" s="1"/>
      <c r="AEO18" s="1"/>
      <c r="AEP18" s="1"/>
      <c r="AEQ18" s="1"/>
      <c r="AER18" s="1"/>
      <c r="AES18" s="1"/>
      <c r="AET18" s="1"/>
      <c r="AEU18" s="1"/>
      <c r="AEV18" s="1"/>
      <c r="AEW18" s="1"/>
      <c r="AEX18" s="1"/>
      <c r="AEY18" s="1"/>
      <c r="AEZ18" s="1"/>
      <c r="AFA18" s="1"/>
      <c r="AFB18" s="1"/>
      <c r="AFC18" s="1"/>
      <c r="AFD18" s="1"/>
      <c r="AFE18" s="1"/>
      <c r="AFF18" s="1"/>
      <c r="AFG18" s="1"/>
      <c r="AFH18" s="1"/>
      <c r="AFI18" s="1"/>
      <c r="AFJ18" s="1"/>
      <c r="AFK18" s="1"/>
      <c r="AFL18" s="1"/>
      <c r="AFM18" s="1"/>
      <c r="AFN18" s="1"/>
      <c r="AFO18" s="1"/>
      <c r="AFP18" s="1"/>
      <c r="AFQ18" s="1"/>
      <c r="AFR18" s="1"/>
      <c r="AFS18" s="1"/>
      <c r="AFT18" s="1"/>
      <c r="AFU18" s="1"/>
      <c r="AFV18" s="1"/>
      <c r="AFW18" s="1"/>
      <c r="AFX18" s="1"/>
      <c r="AFY18" s="1"/>
      <c r="AFZ18" s="1"/>
      <c r="AGA18" s="1"/>
      <c r="AGB18" s="1"/>
      <c r="AGC18" s="1"/>
      <c r="AGD18" s="1"/>
      <c r="AGE18" s="1"/>
      <c r="AGF18" s="1"/>
      <c r="AGG18" s="1"/>
      <c r="AGH18" s="1"/>
      <c r="AGI18" s="1"/>
      <c r="AGJ18" s="1"/>
      <c r="AGK18" s="1"/>
      <c r="AGL18" s="1"/>
      <c r="AGM18" s="1"/>
      <c r="AGN18" s="1"/>
      <c r="AGO18" s="1"/>
      <c r="AGP18" s="1"/>
      <c r="AGQ18" s="1"/>
      <c r="AGR18" s="1"/>
      <c r="AGS18" s="1"/>
      <c r="AGT18" s="1"/>
      <c r="AGU18" s="1"/>
      <c r="AGV18" s="1"/>
      <c r="AGW18" s="1"/>
      <c r="AGX18" s="1"/>
      <c r="AGY18" s="1"/>
      <c r="AGZ18" s="1"/>
      <c r="AHA18" s="1"/>
      <c r="AHB18" s="1"/>
      <c r="AHC18" s="1"/>
      <c r="AHD18" s="1"/>
      <c r="AHE18" s="1"/>
      <c r="AHF18" s="1"/>
      <c r="AHG18" s="1"/>
      <c r="AHH18" s="1"/>
      <c r="AHI18" s="1"/>
      <c r="AHJ18" s="1"/>
      <c r="AHK18" s="1"/>
      <c r="AHL18" s="1"/>
      <c r="AHM18" s="1"/>
      <c r="AHN18" s="1"/>
      <c r="AHO18" s="1"/>
      <c r="AHP18" s="1"/>
      <c r="AHQ18" s="1"/>
      <c r="AHR18" s="1"/>
      <c r="AHS18" s="1"/>
      <c r="AHT18" s="1"/>
      <c r="AHU18" s="1"/>
      <c r="AHV18" s="1"/>
      <c r="AHW18" s="1"/>
      <c r="AHX18" s="1"/>
      <c r="AHY18" s="1"/>
      <c r="AHZ18" s="1"/>
      <c r="AIA18" s="1"/>
      <c r="AIB18" s="1"/>
      <c r="AIC18" s="1"/>
      <c r="AID18" s="1"/>
      <c r="AIE18" s="1"/>
      <c r="AIF18" s="1"/>
      <c r="AIG18" s="1"/>
      <c r="AIH18" s="1"/>
      <c r="AII18" s="1"/>
      <c r="AIJ18" s="1"/>
      <c r="AIK18" s="1"/>
      <c r="AIL18" s="1"/>
      <c r="AIM18" s="1"/>
      <c r="AIN18" s="1"/>
      <c r="AIO18" s="1"/>
      <c r="AIP18" s="1"/>
      <c r="AIQ18" s="1"/>
      <c r="AIR18" s="1"/>
      <c r="AIS18" s="1"/>
      <c r="AIT18" s="1"/>
      <c r="AIU18" s="1"/>
      <c r="AIV18" s="1"/>
      <c r="AIW18" s="1"/>
      <c r="AIX18" s="1"/>
      <c r="AIY18" s="1"/>
      <c r="AIZ18" s="1"/>
      <c r="AJA18" s="1"/>
      <c r="AJB18" s="1"/>
      <c r="AJC18" s="1"/>
      <c r="AJD18" s="1"/>
      <c r="AJE18" s="1"/>
      <c r="AJF18" s="1"/>
      <c r="AJG18" s="1"/>
      <c r="AJH18" s="1"/>
      <c r="AJI18" s="1"/>
      <c r="AJJ18" s="1"/>
      <c r="AJK18" s="1"/>
      <c r="AJL18" s="1"/>
      <c r="AJM18" s="1"/>
      <c r="AJN18" s="1"/>
      <c r="AJO18" s="1"/>
      <c r="AJP18" s="1"/>
      <c r="AJQ18" s="1"/>
      <c r="AJR18" s="1"/>
      <c r="AJS18" s="1"/>
      <c r="AJT18" s="1"/>
      <c r="AJU18" s="1"/>
      <c r="AJV18" s="1"/>
      <c r="AJW18" s="1"/>
      <c r="AJX18" s="1"/>
      <c r="AJY18" s="1"/>
      <c r="AJZ18" s="1"/>
      <c r="AKA18" s="1"/>
      <c r="AKB18" s="1"/>
      <c r="AKC18" s="1"/>
      <c r="AKD18" s="1"/>
      <c r="AKE18" s="1"/>
      <c r="AKF18" s="1"/>
      <c r="AKG18" s="1"/>
      <c r="AKH18" s="1"/>
      <c r="AKI18" s="1"/>
      <c r="AKJ18" s="1"/>
      <c r="AKK18" s="1"/>
      <c r="AKL18" s="1"/>
      <c r="AKM18" s="1"/>
      <c r="AKN18" s="1"/>
      <c r="AKO18" s="1"/>
      <c r="AKP18" s="1"/>
      <c r="AKQ18" s="1"/>
      <c r="AKR18" s="1"/>
      <c r="AKS18" s="1"/>
      <c r="AKT18" s="1"/>
      <c r="AKU18" s="1"/>
      <c r="AKV18" s="1"/>
      <c r="AKW18" s="1"/>
      <c r="AKX18" s="1"/>
      <c r="AKY18" s="1"/>
      <c r="AKZ18" s="1"/>
      <c r="ALA18" s="1"/>
      <c r="ALB18" s="1"/>
      <c r="ALC18" s="1"/>
      <c r="ALD18" s="1"/>
      <c r="ALE18" s="1"/>
      <c r="ALF18" s="1"/>
      <c r="ALG18" s="1"/>
      <c r="ALH18" s="1"/>
      <c r="ALI18" s="1"/>
      <c r="ALJ18" s="1"/>
      <c r="ALK18" s="1"/>
      <c r="ALL18" s="1"/>
      <c r="ALM18" s="1"/>
      <c r="ALN18" s="1"/>
      <c r="ALO18" s="1"/>
      <c r="ALP18" s="1"/>
      <c r="ALQ18" s="1"/>
      <c r="ALR18" s="1"/>
      <c r="ALS18" s="1"/>
      <c r="ALT18" s="1"/>
      <c r="ALU18" s="1"/>
      <c r="ALV18" s="1"/>
      <c r="ALW18" s="1"/>
      <c r="ALX18" s="1"/>
      <c r="ALY18" s="1"/>
      <c r="ALZ18" s="1"/>
      <c r="AMA18" s="1"/>
      <c r="AMB18" s="1"/>
      <c r="AMC18" s="1"/>
      <c r="AMD18" s="1"/>
      <c r="AME18" s="1"/>
      <c r="AMF18" s="1"/>
      <c r="AMG18" s="1"/>
      <c r="AMH18" s="1"/>
      <c r="AMI18" s="1"/>
      <c r="AMJ18" s="1"/>
      <c r="AMK18" s="1"/>
    </row>
    <row r="19" spans="1:1025" x14ac:dyDescent="0.35">
      <c r="A19" s="59"/>
      <c r="F19" s="59"/>
      <c r="G19" s="59"/>
      <c r="H19" s="59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  <c r="IZ19" s="1"/>
      <c r="JA19" s="1"/>
      <c r="JB19" s="1"/>
      <c r="JC19" s="1"/>
      <c r="JD19" s="1"/>
      <c r="JE19" s="1"/>
      <c r="JF19" s="1"/>
      <c r="JG19" s="1"/>
      <c r="JH19" s="1"/>
      <c r="JI19" s="1"/>
      <c r="JJ19" s="1"/>
      <c r="JK19" s="1"/>
      <c r="JL19" s="1"/>
      <c r="JM19" s="1"/>
      <c r="JN19" s="1"/>
      <c r="JO19" s="1"/>
      <c r="JP19" s="1"/>
      <c r="JQ19" s="1"/>
      <c r="JR19" s="1"/>
      <c r="JS19" s="1"/>
      <c r="JT19" s="1"/>
      <c r="JU19" s="1"/>
      <c r="JV19" s="1"/>
      <c r="JW19" s="1"/>
      <c r="JX19" s="1"/>
      <c r="JY19" s="1"/>
      <c r="JZ19" s="1"/>
      <c r="KA19" s="1"/>
      <c r="KB19" s="1"/>
      <c r="KC19" s="1"/>
      <c r="KD19" s="1"/>
      <c r="KE19" s="1"/>
      <c r="KF19" s="1"/>
      <c r="KG19" s="1"/>
      <c r="KH19" s="1"/>
      <c r="KI19" s="1"/>
      <c r="KJ19" s="1"/>
      <c r="KK19" s="1"/>
      <c r="KL19" s="1"/>
      <c r="KM19" s="1"/>
      <c r="KN19" s="1"/>
      <c r="KO19" s="1"/>
      <c r="KP19" s="1"/>
      <c r="KQ19" s="1"/>
      <c r="KR19" s="1"/>
      <c r="KS19" s="1"/>
      <c r="KT19" s="1"/>
      <c r="KU19" s="1"/>
      <c r="KV19" s="1"/>
      <c r="KW19" s="1"/>
      <c r="KX19" s="1"/>
      <c r="KY19" s="1"/>
      <c r="KZ19" s="1"/>
      <c r="LA19" s="1"/>
      <c r="LB19" s="1"/>
      <c r="LC19" s="1"/>
      <c r="LD19" s="1"/>
      <c r="LE19" s="1"/>
      <c r="LF19" s="1"/>
      <c r="LG19" s="1"/>
      <c r="LH19" s="1"/>
      <c r="LI19" s="1"/>
      <c r="LJ19" s="1"/>
      <c r="LK19" s="1"/>
      <c r="LL19" s="1"/>
      <c r="LM19" s="1"/>
      <c r="LN19" s="1"/>
      <c r="LO19" s="1"/>
      <c r="LP19" s="1"/>
      <c r="LQ19" s="1"/>
      <c r="LR19" s="1"/>
      <c r="LS19" s="1"/>
      <c r="LT19" s="1"/>
      <c r="LU19" s="1"/>
      <c r="LV19" s="1"/>
      <c r="LW19" s="1"/>
      <c r="LX19" s="1"/>
      <c r="LY19" s="1"/>
      <c r="LZ19" s="1"/>
      <c r="MA19" s="1"/>
      <c r="MB19" s="1"/>
      <c r="MC19" s="1"/>
      <c r="MD19" s="1"/>
      <c r="ME19" s="1"/>
      <c r="MF19" s="1"/>
      <c r="MG19" s="1"/>
      <c r="MH19" s="1"/>
      <c r="MI19" s="1"/>
      <c r="MJ19" s="1"/>
      <c r="MK19" s="1"/>
      <c r="ML19" s="1"/>
      <c r="MM19" s="1"/>
      <c r="MN19" s="1"/>
      <c r="MO19" s="1"/>
      <c r="MP19" s="1"/>
      <c r="MQ19" s="1"/>
      <c r="MR19" s="1"/>
      <c r="MS19" s="1"/>
      <c r="MT19" s="1"/>
      <c r="MU19" s="1"/>
      <c r="MV19" s="1"/>
      <c r="MW19" s="1"/>
      <c r="MX19" s="1"/>
      <c r="MY19" s="1"/>
      <c r="MZ19" s="1"/>
      <c r="NA19" s="1"/>
      <c r="NB19" s="1"/>
      <c r="NC19" s="1"/>
      <c r="ND19" s="1"/>
      <c r="NE19" s="1"/>
      <c r="NF19" s="1"/>
      <c r="NG19" s="1"/>
      <c r="NH19" s="1"/>
      <c r="NI19" s="1"/>
      <c r="NJ19" s="1"/>
      <c r="NK19" s="1"/>
      <c r="NL19" s="1"/>
      <c r="NM19" s="1"/>
      <c r="NN19" s="1"/>
      <c r="NO19" s="1"/>
      <c r="NP19" s="1"/>
      <c r="NQ19" s="1"/>
      <c r="NR19" s="1"/>
      <c r="NS19" s="1"/>
      <c r="NT19" s="1"/>
      <c r="NU19" s="1"/>
      <c r="NV19" s="1"/>
      <c r="NW19" s="1"/>
      <c r="NX19" s="1"/>
      <c r="NY19" s="1"/>
      <c r="NZ19" s="1"/>
      <c r="OA19" s="1"/>
      <c r="OB19" s="1"/>
      <c r="OC19" s="1"/>
      <c r="OD19" s="1"/>
      <c r="OE19" s="1"/>
      <c r="OF19" s="1"/>
      <c r="OG19" s="1"/>
      <c r="OH19" s="1"/>
      <c r="OI19" s="1"/>
      <c r="OJ19" s="1"/>
      <c r="OK19" s="1"/>
      <c r="OL19" s="1"/>
      <c r="OM19" s="1"/>
      <c r="ON19" s="1"/>
      <c r="OO19" s="1"/>
      <c r="OP19" s="1"/>
      <c r="OQ19" s="1"/>
      <c r="OR19" s="1"/>
      <c r="OS19" s="1"/>
      <c r="OT19" s="1"/>
      <c r="OU19" s="1"/>
      <c r="OV19" s="1"/>
      <c r="OW19" s="1"/>
      <c r="OX19" s="1"/>
      <c r="OY19" s="1"/>
      <c r="OZ19" s="1"/>
      <c r="PA19" s="1"/>
      <c r="PB19" s="1"/>
      <c r="PC19" s="1"/>
      <c r="PD19" s="1"/>
      <c r="PE19" s="1"/>
      <c r="PF19" s="1"/>
      <c r="PG19" s="1"/>
      <c r="PH19" s="1"/>
      <c r="PI19" s="1"/>
      <c r="PJ19" s="1"/>
      <c r="PK19" s="1"/>
      <c r="PL19" s="1"/>
      <c r="PM19" s="1"/>
      <c r="PN19" s="1"/>
      <c r="PO19" s="1"/>
      <c r="PP19" s="1"/>
      <c r="PQ19" s="1"/>
      <c r="PR19" s="1"/>
      <c r="PS19" s="1"/>
      <c r="PT19" s="1"/>
      <c r="PU19" s="1"/>
      <c r="PV19" s="1"/>
      <c r="PW19" s="1"/>
      <c r="PX19" s="1"/>
      <c r="PY19" s="1"/>
      <c r="PZ19" s="1"/>
      <c r="QA19" s="1"/>
      <c r="QB19" s="1"/>
      <c r="QC19" s="1"/>
      <c r="QD19" s="1"/>
      <c r="QE19" s="1"/>
      <c r="QF19" s="1"/>
      <c r="QG19" s="1"/>
      <c r="QH19" s="1"/>
      <c r="QI19" s="1"/>
      <c r="QJ19" s="1"/>
      <c r="QK19" s="1"/>
      <c r="QL19" s="1"/>
      <c r="QM19" s="1"/>
      <c r="QN19" s="1"/>
      <c r="QO19" s="1"/>
      <c r="QP19" s="1"/>
      <c r="QQ19" s="1"/>
      <c r="QR19" s="1"/>
      <c r="QS19" s="1"/>
      <c r="QT19" s="1"/>
      <c r="QU19" s="1"/>
      <c r="QV19" s="1"/>
      <c r="QW19" s="1"/>
      <c r="QX19" s="1"/>
      <c r="QY19" s="1"/>
      <c r="QZ19" s="1"/>
      <c r="RA19" s="1"/>
      <c r="RB19" s="1"/>
      <c r="RC19" s="1"/>
      <c r="RD19" s="1"/>
      <c r="RE19" s="1"/>
      <c r="RF19" s="1"/>
      <c r="RG19" s="1"/>
      <c r="RH19" s="1"/>
      <c r="RI19" s="1"/>
      <c r="RJ19" s="1"/>
      <c r="RK19" s="1"/>
      <c r="RL19" s="1"/>
      <c r="RM19" s="1"/>
      <c r="RN19" s="1"/>
      <c r="RO19" s="1"/>
      <c r="RP19" s="1"/>
      <c r="RQ19" s="1"/>
      <c r="RR19" s="1"/>
      <c r="RS19" s="1"/>
      <c r="RT19" s="1"/>
      <c r="RU19" s="1"/>
      <c r="RV19" s="1"/>
      <c r="RW19" s="1"/>
      <c r="RX19" s="1"/>
      <c r="RY19" s="1"/>
      <c r="RZ19" s="1"/>
      <c r="SA19" s="1"/>
      <c r="SB19" s="1"/>
      <c r="SC19" s="1"/>
      <c r="SD19" s="1"/>
      <c r="SE19" s="1"/>
      <c r="SF19" s="1"/>
      <c r="SG19" s="1"/>
      <c r="SH19" s="1"/>
      <c r="SI19" s="1"/>
      <c r="SJ19" s="1"/>
      <c r="SK19" s="1"/>
      <c r="SL19" s="1"/>
      <c r="SM19" s="1"/>
      <c r="SN19" s="1"/>
      <c r="SO19" s="1"/>
      <c r="SP19" s="1"/>
      <c r="SQ19" s="1"/>
      <c r="SR19" s="1"/>
      <c r="SS19" s="1"/>
      <c r="ST19" s="1"/>
      <c r="SU19" s="1"/>
      <c r="SV19" s="1"/>
      <c r="SW19" s="1"/>
      <c r="SX19" s="1"/>
      <c r="SY19" s="1"/>
      <c r="SZ19" s="1"/>
      <c r="TA19" s="1"/>
      <c r="TB19" s="1"/>
      <c r="TC19" s="1"/>
      <c r="TD19" s="1"/>
      <c r="TE19" s="1"/>
      <c r="TF19" s="1"/>
      <c r="TG19" s="1"/>
      <c r="TH19" s="1"/>
      <c r="TI19" s="1"/>
      <c r="TJ19" s="1"/>
      <c r="TK19" s="1"/>
      <c r="TL19" s="1"/>
      <c r="TM19" s="1"/>
      <c r="TN19" s="1"/>
      <c r="TO19" s="1"/>
      <c r="TP19" s="1"/>
      <c r="TQ19" s="1"/>
      <c r="TR19" s="1"/>
      <c r="TS19" s="1"/>
      <c r="TT19" s="1"/>
      <c r="TU19" s="1"/>
      <c r="TV19" s="1"/>
      <c r="TW19" s="1"/>
      <c r="TX19" s="1"/>
      <c r="TY19" s="1"/>
      <c r="TZ19" s="1"/>
      <c r="UA19" s="1"/>
      <c r="UB19" s="1"/>
      <c r="UC19" s="1"/>
      <c r="UD19" s="1"/>
      <c r="UE19" s="1"/>
      <c r="UF19" s="1"/>
      <c r="UG19" s="1"/>
      <c r="UH19" s="1"/>
      <c r="UI19" s="1"/>
      <c r="UJ19" s="1"/>
      <c r="UK19" s="1"/>
      <c r="UL19" s="1"/>
      <c r="UM19" s="1"/>
      <c r="UN19" s="1"/>
      <c r="UO19" s="1"/>
      <c r="UP19" s="1"/>
      <c r="UQ19" s="1"/>
      <c r="UR19" s="1"/>
      <c r="US19" s="1"/>
      <c r="UT19" s="1"/>
      <c r="UU19" s="1"/>
      <c r="UV19" s="1"/>
      <c r="UW19" s="1"/>
      <c r="UX19" s="1"/>
      <c r="UY19" s="1"/>
      <c r="UZ19" s="1"/>
      <c r="VA19" s="1"/>
      <c r="VB19" s="1"/>
      <c r="VC19" s="1"/>
      <c r="VD19" s="1"/>
      <c r="VE19" s="1"/>
      <c r="VF19" s="1"/>
      <c r="VG19" s="1"/>
      <c r="VH19" s="1"/>
      <c r="VI19" s="1"/>
      <c r="VJ19" s="1"/>
      <c r="VK19" s="1"/>
      <c r="VL19" s="1"/>
      <c r="VM19" s="1"/>
      <c r="VN19" s="1"/>
      <c r="VO19" s="1"/>
      <c r="VP19" s="1"/>
      <c r="VQ19" s="1"/>
      <c r="VR19" s="1"/>
      <c r="VS19" s="1"/>
      <c r="VT19" s="1"/>
      <c r="VU19" s="1"/>
      <c r="VV19" s="1"/>
      <c r="VW19" s="1"/>
      <c r="VX19" s="1"/>
      <c r="VY19" s="1"/>
      <c r="VZ19" s="1"/>
      <c r="WA19" s="1"/>
      <c r="WB19" s="1"/>
      <c r="WC19" s="1"/>
      <c r="WD19" s="1"/>
      <c r="WE19" s="1"/>
      <c r="WF19" s="1"/>
      <c r="WG19" s="1"/>
      <c r="WH19" s="1"/>
      <c r="WI19" s="1"/>
      <c r="WJ19" s="1"/>
      <c r="WK19" s="1"/>
      <c r="WL19" s="1"/>
      <c r="WM19" s="1"/>
      <c r="WN19" s="1"/>
      <c r="WO19" s="1"/>
      <c r="WP19" s="1"/>
      <c r="WQ19" s="1"/>
      <c r="WR19" s="1"/>
      <c r="WS19" s="1"/>
      <c r="WT19" s="1"/>
      <c r="WU19" s="1"/>
      <c r="WV19" s="1"/>
      <c r="WW19" s="1"/>
      <c r="WX19" s="1"/>
      <c r="WY19" s="1"/>
      <c r="WZ19" s="1"/>
      <c r="XA19" s="1"/>
      <c r="XB19" s="1"/>
      <c r="XC19" s="1"/>
      <c r="XD19" s="1"/>
      <c r="XE19" s="1"/>
      <c r="XF19" s="1"/>
      <c r="XG19" s="1"/>
      <c r="XH19" s="1"/>
      <c r="XI19" s="1"/>
      <c r="XJ19" s="1"/>
      <c r="XK19" s="1"/>
      <c r="XL19" s="1"/>
      <c r="XM19" s="1"/>
      <c r="XN19" s="1"/>
      <c r="XO19" s="1"/>
      <c r="XP19" s="1"/>
      <c r="XQ19" s="1"/>
      <c r="XR19" s="1"/>
      <c r="XS19" s="1"/>
      <c r="XT19" s="1"/>
      <c r="XU19" s="1"/>
      <c r="XV19" s="1"/>
      <c r="XW19" s="1"/>
      <c r="XX19" s="1"/>
      <c r="XY19" s="1"/>
      <c r="XZ19" s="1"/>
      <c r="YA19" s="1"/>
      <c r="YB19" s="1"/>
      <c r="YC19" s="1"/>
      <c r="YD19" s="1"/>
      <c r="YE19" s="1"/>
      <c r="YF19" s="1"/>
      <c r="YG19" s="1"/>
      <c r="YH19" s="1"/>
      <c r="YI19" s="1"/>
      <c r="YJ19" s="1"/>
      <c r="YK19" s="1"/>
      <c r="YL19" s="1"/>
      <c r="YM19" s="1"/>
      <c r="YN19" s="1"/>
      <c r="YO19" s="1"/>
      <c r="YP19" s="1"/>
      <c r="YQ19" s="1"/>
      <c r="YR19" s="1"/>
      <c r="YS19" s="1"/>
      <c r="YT19" s="1"/>
      <c r="YU19" s="1"/>
      <c r="YV19" s="1"/>
      <c r="YW19" s="1"/>
      <c r="YX19" s="1"/>
      <c r="YY19" s="1"/>
      <c r="YZ19" s="1"/>
      <c r="ZA19" s="1"/>
      <c r="ZB19" s="1"/>
      <c r="ZC19" s="1"/>
      <c r="ZD19" s="1"/>
      <c r="ZE19" s="1"/>
      <c r="ZF19" s="1"/>
      <c r="ZG19" s="1"/>
      <c r="ZH19" s="1"/>
      <c r="ZI19" s="1"/>
      <c r="ZJ19" s="1"/>
      <c r="ZK19" s="1"/>
      <c r="ZL19" s="1"/>
      <c r="ZM19" s="1"/>
      <c r="ZN19" s="1"/>
      <c r="ZO19" s="1"/>
      <c r="ZP19" s="1"/>
      <c r="ZQ19" s="1"/>
      <c r="ZR19" s="1"/>
      <c r="ZS19" s="1"/>
      <c r="ZT19" s="1"/>
      <c r="ZU19" s="1"/>
      <c r="ZV19" s="1"/>
      <c r="ZW19" s="1"/>
      <c r="ZX19" s="1"/>
      <c r="ZY19" s="1"/>
      <c r="ZZ19" s="1"/>
      <c r="AAA19" s="1"/>
      <c r="AAB19" s="1"/>
      <c r="AAC19" s="1"/>
      <c r="AAD19" s="1"/>
      <c r="AAE19" s="1"/>
      <c r="AAF19" s="1"/>
      <c r="AAG19" s="1"/>
      <c r="AAH19" s="1"/>
      <c r="AAI19" s="1"/>
      <c r="AAJ19" s="1"/>
      <c r="AAK19" s="1"/>
      <c r="AAL19" s="1"/>
      <c r="AAM19" s="1"/>
      <c r="AAN19" s="1"/>
      <c r="AAO19" s="1"/>
      <c r="AAP19" s="1"/>
      <c r="AAQ19" s="1"/>
      <c r="AAR19" s="1"/>
      <c r="AAS19" s="1"/>
      <c r="AAT19" s="1"/>
      <c r="AAU19" s="1"/>
      <c r="AAV19" s="1"/>
      <c r="AAW19" s="1"/>
      <c r="AAX19" s="1"/>
      <c r="AAY19" s="1"/>
      <c r="AAZ19" s="1"/>
      <c r="ABA19" s="1"/>
      <c r="ABB19" s="1"/>
      <c r="ABC19" s="1"/>
      <c r="ABD19" s="1"/>
      <c r="ABE19" s="1"/>
      <c r="ABF19" s="1"/>
      <c r="ABG19" s="1"/>
      <c r="ABH19" s="1"/>
      <c r="ABI19" s="1"/>
      <c r="ABJ19" s="1"/>
      <c r="ABK19" s="1"/>
      <c r="ABL19" s="1"/>
      <c r="ABM19" s="1"/>
      <c r="ABN19" s="1"/>
      <c r="ABO19" s="1"/>
      <c r="ABP19" s="1"/>
      <c r="ABQ19" s="1"/>
      <c r="ABR19" s="1"/>
      <c r="ABS19" s="1"/>
      <c r="ABT19" s="1"/>
      <c r="ABU19" s="1"/>
      <c r="ABV19" s="1"/>
      <c r="ABW19" s="1"/>
      <c r="ABX19" s="1"/>
      <c r="ABY19" s="1"/>
      <c r="ABZ19" s="1"/>
      <c r="ACA19" s="1"/>
      <c r="ACB19" s="1"/>
      <c r="ACC19" s="1"/>
      <c r="ACD19" s="1"/>
      <c r="ACE19" s="1"/>
      <c r="ACF19" s="1"/>
      <c r="ACG19" s="1"/>
      <c r="ACH19" s="1"/>
      <c r="ACI19" s="1"/>
      <c r="ACJ19" s="1"/>
      <c r="ACK19" s="1"/>
      <c r="ACL19" s="1"/>
      <c r="ACM19" s="1"/>
      <c r="ACN19" s="1"/>
      <c r="ACO19" s="1"/>
      <c r="ACP19" s="1"/>
      <c r="ACQ19" s="1"/>
      <c r="ACR19" s="1"/>
      <c r="ACS19" s="1"/>
      <c r="ACT19" s="1"/>
      <c r="ACU19" s="1"/>
      <c r="ACV19" s="1"/>
      <c r="ACW19" s="1"/>
      <c r="ACX19" s="1"/>
      <c r="ACY19" s="1"/>
      <c r="ACZ19" s="1"/>
      <c r="ADA19" s="1"/>
      <c r="ADB19" s="1"/>
      <c r="ADC19" s="1"/>
      <c r="ADD19" s="1"/>
      <c r="ADE19" s="1"/>
      <c r="ADF19" s="1"/>
      <c r="ADG19" s="1"/>
      <c r="ADH19" s="1"/>
      <c r="ADI19" s="1"/>
      <c r="ADJ19" s="1"/>
      <c r="ADK19" s="1"/>
      <c r="ADL19" s="1"/>
      <c r="ADM19" s="1"/>
      <c r="ADN19" s="1"/>
      <c r="ADO19" s="1"/>
      <c r="ADP19" s="1"/>
      <c r="ADQ19" s="1"/>
      <c r="ADR19" s="1"/>
      <c r="ADS19" s="1"/>
      <c r="ADT19" s="1"/>
      <c r="ADU19" s="1"/>
      <c r="ADV19" s="1"/>
      <c r="ADW19" s="1"/>
      <c r="ADX19" s="1"/>
      <c r="ADY19" s="1"/>
      <c r="ADZ19" s="1"/>
      <c r="AEA19" s="1"/>
      <c r="AEB19" s="1"/>
      <c r="AEC19" s="1"/>
      <c r="AED19" s="1"/>
      <c r="AEE19" s="1"/>
      <c r="AEF19" s="1"/>
      <c r="AEG19" s="1"/>
      <c r="AEH19" s="1"/>
      <c r="AEI19" s="1"/>
      <c r="AEJ19" s="1"/>
      <c r="AEK19" s="1"/>
      <c r="AEL19" s="1"/>
      <c r="AEM19" s="1"/>
      <c r="AEN19" s="1"/>
      <c r="AEO19" s="1"/>
      <c r="AEP19" s="1"/>
      <c r="AEQ19" s="1"/>
      <c r="AER19" s="1"/>
      <c r="AES19" s="1"/>
      <c r="AET19" s="1"/>
      <c r="AEU19" s="1"/>
      <c r="AEV19" s="1"/>
      <c r="AEW19" s="1"/>
      <c r="AEX19" s="1"/>
      <c r="AEY19" s="1"/>
      <c r="AEZ19" s="1"/>
      <c r="AFA19" s="1"/>
      <c r="AFB19" s="1"/>
      <c r="AFC19" s="1"/>
      <c r="AFD19" s="1"/>
      <c r="AFE19" s="1"/>
      <c r="AFF19" s="1"/>
      <c r="AFG19" s="1"/>
      <c r="AFH19" s="1"/>
      <c r="AFI19" s="1"/>
      <c r="AFJ19" s="1"/>
      <c r="AFK19" s="1"/>
      <c r="AFL19" s="1"/>
      <c r="AFM19" s="1"/>
      <c r="AFN19" s="1"/>
      <c r="AFO19" s="1"/>
      <c r="AFP19" s="1"/>
      <c r="AFQ19" s="1"/>
      <c r="AFR19" s="1"/>
      <c r="AFS19" s="1"/>
      <c r="AFT19" s="1"/>
      <c r="AFU19" s="1"/>
      <c r="AFV19" s="1"/>
      <c r="AFW19" s="1"/>
      <c r="AFX19" s="1"/>
      <c r="AFY19" s="1"/>
      <c r="AFZ19" s="1"/>
      <c r="AGA19" s="1"/>
      <c r="AGB19" s="1"/>
      <c r="AGC19" s="1"/>
      <c r="AGD19" s="1"/>
      <c r="AGE19" s="1"/>
      <c r="AGF19" s="1"/>
      <c r="AGG19" s="1"/>
      <c r="AGH19" s="1"/>
      <c r="AGI19" s="1"/>
      <c r="AGJ19" s="1"/>
      <c r="AGK19" s="1"/>
      <c r="AGL19" s="1"/>
      <c r="AGM19" s="1"/>
      <c r="AGN19" s="1"/>
      <c r="AGO19" s="1"/>
      <c r="AGP19" s="1"/>
      <c r="AGQ19" s="1"/>
      <c r="AGR19" s="1"/>
      <c r="AGS19" s="1"/>
      <c r="AGT19" s="1"/>
      <c r="AGU19" s="1"/>
      <c r="AGV19" s="1"/>
      <c r="AGW19" s="1"/>
      <c r="AGX19" s="1"/>
      <c r="AGY19" s="1"/>
      <c r="AGZ19" s="1"/>
      <c r="AHA19" s="1"/>
      <c r="AHB19" s="1"/>
      <c r="AHC19" s="1"/>
      <c r="AHD19" s="1"/>
      <c r="AHE19" s="1"/>
      <c r="AHF19" s="1"/>
      <c r="AHG19" s="1"/>
      <c r="AHH19" s="1"/>
      <c r="AHI19" s="1"/>
      <c r="AHJ19" s="1"/>
      <c r="AHK19" s="1"/>
      <c r="AHL19" s="1"/>
      <c r="AHM19" s="1"/>
      <c r="AHN19" s="1"/>
      <c r="AHO19" s="1"/>
      <c r="AHP19" s="1"/>
      <c r="AHQ19" s="1"/>
      <c r="AHR19" s="1"/>
      <c r="AHS19" s="1"/>
      <c r="AHT19" s="1"/>
      <c r="AHU19" s="1"/>
      <c r="AHV19" s="1"/>
      <c r="AHW19" s="1"/>
      <c r="AHX19" s="1"/>
      <c r="AHY19" s="1"/>
      <c r="AHZ19" s="1"/>
      <c r="AIA19" s="1"/>
      <c r="AIB19" s="1"/>
      <c r="AIC19" s="1"/>
      <c r="AID19" s="1"/>
      <c r="AIE19" s="1"/>
      <c r="AIF19" s="1"/>
      <c r="AIG19" s="1"/>
      <c r="AIH19" s="1"/>
      <c r="AII19" s="1"/>
      <c r="AIJ19" s="1"/>
      <c r="AIK19" s="1"/>
      <c r="AIL19" s="1"/>
      <c r="AIM19" s="1"/>
      <c r="AIN19" s="1"/>
      <c r="AIO19" s="1"/>
      <c r="AIP19" s="1"/>
      <c r="AIQ19" s="1"/>
      <c r="AIR19" s="1"/>
      <c r="AIS19" s="1"/>
      <c r="AIT19" s="1"/>
      <c r="AIU19" s="1"/>
      <c r="AIV19" s="1"/>
      <c r="AIW19" s="1"/>
      <c r="AIX19" s="1"/>
      <c r="AIY19" s="1"/>
      <c r="AIZ19" s="1"/>
      <c r="AJA19" s="1"/>
      <c r="AJB19" s="1"/>
      <c r="AJC19" s="1"/>
      <c r="AJD19" s="1"/>
      <c r="AJE19" s="1"/>
      <c r="AJF19" s="1"/>
      <c r="AJG19" s="1"/>
      <c r="AJH19" s="1"/>
      <c r="AJI19" s="1"/>
      <c r="AJJ19" s="1"/>
      <c r="AJK19" s="1"/>
      <c r="AJL19" s="1"/>
      <c r="AJM19" s="1"/>
      <c r="AJN19" s="1"/>
      <c r="AJO19" s="1"/>
      <c r="AJP19" s="1"/>
      <c r="AJQ19" s="1"/>
      <c r="AJR19" s="1"/>
      <c r="AJS19" s="1"/>
      <c r="AJT19" s="1"/>
      <c r="AJU19" s="1"/>
      <c r="AJV19" s="1"/>
      <c r="AJW19" s="1"/>
      <c r="AJX19" s="1"/>
      <c r="AJY19" s="1"/>
      <c r="AJZ19" s="1"/>
      <c r="AKA19" s="1"/>
      <c r="AKB19" s="1"/>
      <c r="AKC19" s="1"/>
      <c r="AKD19" s="1"/>
      <c r="AKE19" s="1"/>
      <c r="AKF19" s="1"/>
      <c r="AKG19" s="1"/>
      <c r="AKH19" s="1"/>
      <c r="AKI19" s="1"/>
      <c r="AKJ19" s="1"/>
      <c r="AKK19" s="1"/>
      <c r="AKL19" s="1"/>
      <c r="AKM19" s="1"/>
      <c r="AKN19" s="1"/>
      <c r="AKO19" s="1"/>
      <c r="AKP19" s="1"/>
      <c r="AKQ19" s="1"/>
      <c r="AKR19" s="1"/>
      <c r="AKS19" s="1"/>
      <c r="AKT19" s="1"/>
      <c r="AKU19" s="1"/>
      <c r="AKV19" s="1"/>
      <c r="AKW19" s="1"/>
      <c r="AKX19" s="1"/>
      <c r="AKY19" s="1"/>
      <c r="AKZ19" s="1"/>
      <c r="ALA19" s="1"/>
      <c r="ALB19" s="1"/>
      <c r="ALC19" s="1"/>
      <c r="ALD19" s="1"/>
      <c r="ALE19" s="1"/>
      <c r="ALF19" s="1"/>
      <c r="ALG19" s="1"/>
      <c r="ALH19" s="1"/>
      <c r="ALI19" s="1"/>
      <c r="ALJ19" s="1"/>
      <c r="ALK19" s="1"/>
      <c r="ALL19" s="1"/>
      <c r="ALM19" s="1"/>
      <c r="ALN19" s="1"/>
      <c r="ALO19" s="1"/>
      <c r="ALP19" s="1"/>
      <c r="ALQ19" s="1"/>
      <c r="ALR19" s="1"/>
      <c r="ALS19" s="1"/>
      <c r="ALT19" s="1"/>
      <c r="ALU19" s="1"/>
      <c r="ALV19" s="1"/>
      <c r="ALW19" s="1"/>
      <c r="ALX19" s="1"/>
      <c r="ALY19" s="1"/>
      <c r="ALZ19" s="1"/>
      <c r="AMA19" s="1"/>
      <c r="AMB19" s="1"/>
      <c r="AMC19" s="1"/>
      <c r="AMD19" s="1"/>
      <c r="AME19" s="1"/>
      <c r="AMF19" s="1"/>
      <c r="AMG19" s="1"/>
      <c r="AMH19" s="1"/>
      <c r="AMI19" s="1"/>
      <c r="AMJ19" s="1"/>
      <c r="AMK19" s="1"/>
    </row>
    <row r="20" spans="1:1025" x14ac:dyDescent="0.35">
      <c r="A20" s="59"/>
      <c r="F20" s="59"/>
      <c r="G20" s="59"/>
      <c r="H20" s="59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  <c r="IZ20" s="1"/>
      <c r="JA20" s="1"/>
      <c r="JB20" s="1"/>
      <c r="JC20" s="1"/>
      <c r="JD20" s="1"/>
      <c r="JE20" s="1"/>
      <c r="JF20" s="1"/>
      <c r="JG20" s="1"/>
      <c r="JH20" s="1"/>
      <c r="JI20" s="1"/>
      <c r="JJ20" s="1"/>
      <c r="JK20" s="1"/>
      <c r="JL20" s="1"/>
      <c r="JM20" s="1"/>
      <c r="JN20" s="1"/>
      <c r="JO20" s="1"/>
      <c r="JP20" s="1"/>
      <c r="JQ20" s="1"/>
      <c r="JR20" s="1"/>
      <c r="JS20" s="1"/>
      <c r="JT20" s="1"/>
      <c r="JU20" s="1"/>
      <c r="JV20" s="1"/>
      <c r="JW20" s="1"/>
      <c r="JX20" s="1"/>
      <c r="JY20" s="1"/>
      <c r="JZ20" s="1"/>
      <c r="KA20" s="1"/>
      <c r="KB20" s="1"/>
      <c r="KC20" s="1"/>
      <c r="KD20" s="1"/>
      <c r="KE20" s="1"/>
      <c r="KF20" s="1"/>
      <c r="KG20" s="1"/>
      <c r="KH20" s="1"/>
      <c r="KI20" s="1"/>
      <c r="KJ20" s="1"/>
      <c r="KK20" s="1"/>
      <c r="KL20" s="1"/>
      <c r="KM20" s="1"/>
      <c r="KN20" s="1"/>
      <c r="KO20" s="1"/>
      <c r="KP20" s="1"/>
      <c r="KQ20" s="1"/>
      <c r="KR20" s="1"/>
      <c r="KS20" s="1"/>
      <c r="KT20" s="1"/>
      <c r="KU20" s="1"/>
      <c r="KV20" s="1"/>
      <c r="KW20" s="1"/>
      <c r="KX20" s="1"/>
      <c r="KY20" s="1"/>
      <c r="KZ20" s="1"/>
      <c r="LA20" s="1"/>
      <c r="LB20" s="1"/>
      <c r="LC20" s="1"/>
      <c r="LD20" s="1"/>
      <c r="LE20" s="1"/>
      <c r="LF20" s="1"/>
      <c r="LG20" s="1"/>
      <c r="LH20" s="1"/>
      <c r="LI20" s="1"/>
      <c r="LJ20" s="1"/>
      <c r="LK20" s="1"/>
      <c r="LL20" s="1"/>
      <c r="LM20" s="1"/>
      <c r="LN20" s="1"/>
      <c r="LO20" s="1"/>
      <c r="LP20" s="1"/>
      <c r="LQ20" s="1"/>
      <c r="LR20" s="1"/>
      <c r="LS20" s="1"/>
      <c r="LT20" s="1"/>
      <c r="LU20" s="1"/>
      <c r="LV20" s="1"/>
      <c r="LW20" s="1"/>
      <c r="LX20" s="1"/>
      <c r="LY20" s="1"/>
      <c r="LZ20" s="1"/>
      <c r="MA20" s="1"/>
      <c r="MB20" s="1"/>
      <c r="MC20" s="1"/>
      <c r="MD20" s="1"/>
      <c r="ME20" s="1"/>
      <c r="MF20" s="1"/>
      <c r="MG20" s="1"/>
      <c r="MH20" s="1"/>
      <c r="MI20" s="1"/>
      <c r="MJ20" s="1"/>
      <c r="MK20" s="1"/>
      <c r="ML20" s="1"/>
      <c r="MM20" s="1"/>
      <c r="MN20" s="1"/>
      <c r="MO20" s="1"/>
      <c r="MP20" s="1"/>
      <c r="MQ20" s="1"/>
      <c r="MR20" s="1"/>
      <c r="MS20" s="1"/>
      <c r="MT20" s="1"/>
      <c r="MU20" s="1"/>
      <c r="MV20" s="1"/>
      <c r="MW20" s="1"/>
      <c r="MX20" s="1"/>
      <c r="MY20" s="1"/>
      <c r="MZ20" s="1"/>
      <c r="NA20" s="1"/>
      <c r="NB20" s="1"/>
      <c r="NC20" s="1"/>
      <c r="ND20" s="1"/>
      <c r="NE20" s="1"/>
      <c r="NF20" s="1"/>
      <c r="NG20" s="1"/>
      <c r="NH20" s="1"/>
      <c r="NI20" s="1"/>
      <c r="NJ20" s="1"/>
      <c r="NK20" s="1"/>
      <c r="NL20" s="1"/>
      <c r="NM20" s="1"/>
      <c r="NN20" s="1"/>
      <c r="NO20" s="1"/>
      <c r="NP20" s="1"/>
      <c r="NQ20" s="1"/>
      <c r="NR20" s="1"/>
      <c r="NS20" s="1"/>
      <c r="NT20" s="1"/>
      <c r="NU20" s="1"/>
      <c r="NV20" s="1"/>
      <c r="NW20" s="1"/>
      <c r="NX20" s="1"/>
      <c r="NY20" s="1"/>
      <c r="NZ20" s="1"/>
      <c r="OA20" s="1"/>
      <c r="OB20" s="1"/>
      <c r="OC20" s="1"/>
      <c r="OD20" s="1"/>
      <c r="OE20" s="1"/>
      <c r="OF20" s="1"/>
      <c r="OG20" s="1"/>
      <c r="OH20" s="1"/>
      <c r="OI20" s="1"/>
      <c r="OJ20" s="1"/>
      <c r="OK20" s="1"/>
      <c r="OL20" s="1"/>
      <c r="OM20" s="1"/>
      <c r="ON20" s="1"/>
      <c r="OO20" s="1"/>
      <c r="OP20" s="1"/>
      <c r="OQ20" s="1"/>
      <c r="OR20" s="1"/>
      <c r="OS20" s="1"/>
      <c r="OT20" s="1"/>
      <c r="OU20" s="1"/>
      <c r="OV20" s="1"/>
      <c r="OW20" s="1"/>
      <c r="OX20" s="1"/>
      <c r="OY20" s="1"/>
      <c r="OZ20" s="1"/>
      <c r="PA20" s="1"/>
      <c r="PB20" s="1"/>
      <c r="PC20" s="1"/>
      <c r="PD20" s="1"/>
      <c r="PE20" s="1"/>
      <c r="PF20" s="1"/>
      <c r="PG20" s="1"/>
      <c r="PH20" s="1"/>
      <c r="PI20" s="1"/>
      <c r="PJ20" s="1"/>
      <c r="PK20" s="1"/>
      <c r="PL20" s="1"/>
      <c r="PM20" s="1"/>
      <c r="PN20" s="1"/>
      <c r="PO20" s="1"/>
      <c r="PP20" s="1"/>
      <c r="PQ20" s="1"/>
      <c r="PR20" s="1"/>
      <c r="PS20" s="1"/>
      <c r="PT20" s="1"/>
      <c r="PU20" s="1"/>
      <c r="PV20" s="1"/>
      <c r="PW20" s="1"/>
      <c r="PX20" s="1"/>
      <c r="PY20" s="1"/>
      <c r="PZ20" s="1"/>
      <c r="QA20" s="1"/>
      <c r="QB20" s="1"/>
      <c r="QC20" s="1"/>
      <c r="QD20" s="1"/>
      <c r="QE20" s="1"/>
      <c r="QF20" s="1"/>
      <c r="QG20" s="1"/>
      <c r="QH20" s="1"/>
      <c r="QI20" s="1"/>
      <c r="QJ20" s="1"/>
      <c r="QK20" s="1"/>
      <c r="QL20" s="1"/>
      <c r="QM20" s="1"/>
      <c r="QN20" s="1"/>
      <c r="QO20" s="1"/>
      <c r="QP20" s="1"/>
      <c r="QQ20" s="1"/>
      <c r="QR20" s="1"/>
      <c r="QS20" s="1"/>
      <c r="QT20" s="1"/>
      <c r="QU20" s="1"/>
      <c r="QV20" s="1"/>
      <c r="QW20" s="1"/>
      <c r="QX20" s="1"/>
      <c r="QY20" s="1"/>
      <c r="QZ20" s="1"/>
      <c r="RA20" s="1"/>
      <c r="RB20" s="1"/>
      <c r="RC20" s="1"/>
      <c r="RD20" s="1"/>
      <c r="RE20" s="1"/>
      <c r="RF20" s="1"/>
      <c r="RG20" s="1"/>
      <c r="RH20" s="1"/>
      <c r="RI20" s="1"/>
      <c r="RJ20" s="1"/>
      <c r="RK20" s="1"/>
      <c r="RL20" s="1"/>
      <c r="RM20" s="1"/>
      <c r="RN20" s="1"/>
      <c r="RO20" s="1"/>
      <c r="RP20" s="1"/>
      <c r="RQ20" s="1"/>
      <c r="RR20" s="1"/>
      <c r="RS20" s="1"/>
      <c r="RT20" s="1"/>
      <c r="RU20" s="1"/>
      <c r="RV20" s="1"/>
      <c r="RW20" s="1"/>
      <c r="RX20" s="1"/>
      <c r="RY20" s="1"/>
      <c r="RZ20" s="1"/>
      <c r="SA20" s="1"/>
      <c r="SB20" s="1"/>
      <c r="SC20" s="1"/>
      <c r="SD20" s="1"/>
      <c r="SE20" s="1"/>
      <c r="SF20" s="1"/>
      <c r="SG20" s="1"/>
      <c r="SH20" s="1"/>
      <c r="SI20" s="1"/>
      <c r="SJ20" s="1"/>
      <c r="SK20" s="1"/>
      <c r="SL20" s="1"/>
      <c r="SM20" s="1"/>
      <c r="SN20" s="1"/>
      <c r="SO20" s="1"/>
      <c r="SP20" s="1"/>
      <c r="SQ20" s="1"/>
      <c r="SR20" s="1"/>
      <c r="SS20" s="1"/>
      <c r="ST20" s="1"/>
      <c r="SU20" s="1"/>
      <c r="SV20" s="1"/>
      <c r="SW20" s="1"/>
      <c r="SX20" s="1"/>
      <c r="SY20" s="1"/>
      <c r="SZ20" s="1"/>
      <c r="TA20" s="1"/>
      <c r="TB20" s="1"/>
      <c r="TC20" s="1"/>
      <c r="TD20" s="1"/>
      <c r="TE20" s="1"/>
      <c r="TF20" s="1"/>
      <c r="TG20" s="1"/>
      <c r="TH20" s="1"/>
      <c r="TI20" s="1"/>
      <c r="TJ20" s="1"/>
      <c r="TK20" s="1"/>
      <c r="TL20" s="1"/>
      <c r="TM20" s="1"/>
      <c r="TN20" s="1"/>
      <c r="TO20" s="1"/>
      <c r="TP20" s="1"/>
      <c r="TQ20" s="1"/>
      <c r="TR20" s="1"/>
      <c r="TS20" s="1"/>
      <c r="TT20" s="1"/>
      <c r="TU20" s="1"/>
      <c r="TV20" s="1"/>
      <c r="TW20" s="1"/>
      <c r="TX20" s="1"/>
      <c r="TY20" s="1"/>
      <c r="TZ20" s="1"/>
      <c r="UA20" s="1"/>
      <c r="UB20" s="1"/>
      <c r="UC20" s="1"/>
      <c r="UD20" s="1"/>
      <c r="UE20" s="1"/>
      <c r="UF20" s="1"/>
      <c r="UG20" s="1"/>
      <c r="UH20" s="1"/>
      <c r="UI20" s="1"/>
      <c r="UJ20" s="1"/>
      <c r="UK20" s="1"/>
      <c r="UL20" s="1"/>
      <c r="UM20" s="1"/>
      <c r="UN20" s="1"/>
      <c r="UO20" s="1"/>
      <c r="UP20" s="1"/>
      <c r="UQ20" s="1"/>
      <c r="UR20" s="1"/>
      <c r="US20" s="1"/>
      <c r="UT20" s="1"/>
      <c r="UU20" s="1"/>
      <c r="UV20" s="1"/>
      <c r="UW20" s="1"/>
      <c r="UX20" s="1"/>
      <c r="UY20" s="1"/>
      <c r="UZ20" s="1"/>
      <c r="VA20" s="1"/>
      <c r="VB20" s="1"/>
      <c r="VC20" s="1"/>
      <c r="VD20" s="1"/>
      <c r="VE20" s="1"/>
      <c r="VF20" s="1"/>
      <c r="VG20" s="1"/>
      <c r="VH20" s="1"/>
      <c r="VI20" s="1"/>
      <c r="VJ20" s="1"/>
      <c r="VK20" s="1"/>
      <c r="VL20" s="1"/>
      <c r="VM20" s="1"/>
      <c r="VN20" s="1"/>
      <c r="VO20" s="1"/>
      <c r="VP20" s="1"/>
      <c r="VQ20" s="1"/>
      <c r="VR20" s="1"/>
      <c r="VS20" s="1"/>
      <c r="VT20" s="1"/>
      <c r="VU20" s="1"/>
      <c r="VV20" s="1"/>
      <c r="VW20" s="1"/>
      <c r="VX20" s="1"/>
      <c r="VY20" s="1"/>
      <c r="VZ20" s="1"/>
      <c r="WA20" s="1"/>
      <c r="WB20" s="1"/>
      <c r="WC20" s="1"/>
      <c r="WD20" s="1"/>
      <c r="WE20" s="1"/>
      <c r="WF20" s="1"/>
      <c r="WG20" s="1"/>
      <c r="WH20" s="1"/>
      <c r="WI20" s="1"/>
      <c r="WJ20" s="1"/>
      <c r="WK20" s="1"/>
      <c r="WL20" s="1"/>
      <c r="WM20" s="1"/>
      <c r="WN20" s="1"/>
      <c r="WO20" s="1"/>
      <c r="WP20" s="1"/>
      <c r="WQ20" s="1"/>
      <c r="WR20" s="1"/>
      <c r="WS20" s="1"/>
      <c r="WT20" s="1"/>
      <c r="WU20" s="1"/>
      <c r="WV20" s="1"/>
      <c r="WW20" s="1"/>
      <c r="WX20" s="1"/>
      <c r="WY20" s="1"/>
      <c r="WZ20" s="1"/>
      <c r="XA20" s="1"/>
      <c r="XB20" s="1"/>
      <c r="XC20" s="1"/>
      <c r="XD20" s="1"/>
      <c r="XE20" s="1"/>
      <c r="XF20" s="1"/>
      <c r="XG20" s="1"/>
      <c r="XH20" s="1"/>
      <c r="XI20" s="1"/>
      <c r="XJ20" s="1"/>
      <c r="XK20" s="1"/>
      <c r="XL20" s="1"/>
      <c r="XM20" s="1"/>
      <c r="XN20" s="1"/>
      <c r="XO20" s="1"/>
      <c r="XP20" s="1"/>
      <c r="XQ20" s="1"/>
      <c r="XR20" s="1"/>
      <c r="XS20" s="1"/>
      <c r="XT20" s="1"/>
      <c r="XU20" s="1"/>
      <c r="XV20" s="1"/>
      <c r="XW20" s="1"/>
      <c r="XX20" s="1"/>
      <c r="XY20" s="1"/>
      <c r="XZ20" s="1"/>
      <c r="YA20" s="1"/>
      <c r="YB20" s="1"/>
      <c r="YC20" s="1"/>
      <c r="YD20" s="1"/>
      <c r="YE20" s="1"/>
      <c r="YF20" s="1"/>
      <c r="YG20" s="1"/>
      <c r="YH20" s="1"/>
      <c r="YI20" s="1"/>
      <c r="YJ20" s="1"/>
      <c r="YK20" s="1"/>
      <c r="YL20" s="1"/>
      <c r="YM20" s="1"/>
      <c r="YN20" s="1"/>
      <c r="YO20" s="1"/>
      <c r="YP20" s="1"/>
      <c r="YQ20" s="1"/>
      <c r="YR20" s="1"/>
      <c r="YS20" s="1"/>
      <c r="YT20" s="1"/>
      <c r="YU20" s="1"/>
      <c r="YV20" s="1"/>
      <c r="YW20" s="1"/>
      <c r="YX20" s="1"/>
      <c r="YY20" s="1"/>
      <c r="YZ20" s="1"/>
      <c r="ZA20" s="1"/>
      <c r="ZB20" s="1"/>
      <c r="ZC20" s="1"/>
      <c r="ZD20" s="1"/>
      <c r="ZE20" s="1"/>
      <c r="ZF20" s="1"/>
      <c r="ZG20" s="1"/>
      <c r="ZH20" s="1"/>
      <c r="ZI20" s="1"/>
      <c r="ZJ20" s="1"/>
      <c r="ZK20" s="1"/>
      <c r="ZL20" s="1"/>
      <c r="ZM20" s="1"/>
      <c r="ZN20" s="1"/>
      <c r="ZO20" s="1"/>
      <c r="ZP20" s="1"/>
      <c r="ZQ20" s="1"/>
      <c r="ZR20" s="1"/>
      <c r="ZS20" s="1"/>
      <c r="ZT20" s="1"/>
      <c r="ZU20" s="1"/>
      <c r="ZV20" s="1"/>
      <c r="ZW20" s="1"/>
      <c r="ZX20" s="1"/>
      <c r="ZY20" s="1"/>
      <c r="ZZ20" s="1"/>
      <c r="AAA20" s="1"/>
      <c r="AAB20" s="1"/>
      <c r="AAC20" s="1"/>
      <c r="AAD20" s="1"/>
      <c r="AAE20" s="1"/>
      <c r="AAF20" s="1"/>
      <c r="AAG20" s="1"/>
      <c r="AAH20" s="1"/>
      <c r="AAI20" s="1"/>
      <c r="AAJ20" s="1"/>
      <c r="AAK20" s="1"/>
      <c r="AAL20" s="1"/>
      <c r="AAM20" s="1"/>
      <c r="AAN20" s="1"/>
      <c r="AAO20" s="1"/>
      <c r="AAP20" s="1"/>
      <c r="AAQ20" s="1"/>
      <c r="AAR20" s="1"/>
      <c r="AAS20" s="1"/>
      <c r="AAT20" s="1"/>
      <c r="AAU20" s="1"/>
      <c r="AAV20" s="1"/>
      <c r="AAW20" s="1"/>
      <c r="AAX20" s="1"/>
      <c r="AAY20" s="1"/>
      <c r="AAZ20" s="1"/>
      <c r="ABA20" s="1"/>
      <c r="ABB20" s="1"/>
      <c r="ABC20" s="1"/>
      <c r="ABD20" s="1"/>
      <c r="ABE20" s="1"/>
      <c r="ABF20" s="1"/>
      <c r="ABG20" s="1"/>
      <c r="ABH20" s="1"/>
      <c r="ABI20" s="1"/>
      <c r="ABJ20" s="1"/>
      <c r="ABK20" s="1"/>
      <c r="ABL20" s="1"/>
      <c r="ABM20" s="1"/>
      <c r="ABN20" s="1"/>
      <c r="ABO20" s="1"/>
      <c r="ABP20" s="1"/>
      <c r="ABQ20" s="1"/>
      <c r="ABR20" s="1"/>
      <c r="ABS20" s="1"/>
      <c r="ABT20" s="1"/>
      <c r="ABU20" s="1"/>
      <c r="ABV20" s="1"/>
      <c r="ABW20" s="1"/>
      <c r="ABX20" s="1"/>
      <c r="ABY20" s="1"/>
      <c r="ABZ20" s="1"/>
      <c r="ACA20" s="1"/>
      <c r="ACB20" s="1"/>
      <c r="ACC20" s="1"/>
      <c r="ACD20" s="1"/>
      <c r="ACE20" s="1"/>
      <c r="ACF20" s="1"/>
      <c r="ACG20" s="1"/>
      <c r="ACH20" s="1"/>
      <c r="ACI20" s="1"/>
      <c r="ACJ20" s="1"/>
      <c r="ACK20" s="1"/>
      <c r="ACL20" s="1"/>
      <c r="ACM20" s="1"/>
      <c r="ACN20" s="1"/>
      <c r="ACO20" s="1"/>
      <c r="ACP20" s="1"/>
      <c r="ACQ20" s="1"/>
      <c r="ACR20" s="1"/>
      <c r="ACS20" s="1"/>
      <c r="ACT20" s="1"/>
      <c r="ACU20" s="1"/>
      <c r="ACV20" s="1"/>
      <c r="ACW20" s="1"/>
      <c r="ACX20" s="1"/>
      <c r="ACY20" s="1"/>
      <c r="ACZ20" s="1"/>
      <c r="ADA20" s="1"/>
      <c r="ADB20" s="1"/>
      <c r="ADC20" s="1"/>
      <c r="ADD20" s="1"/>
      <c r="ADE20" s="1"/>
      <c r="ADF20" s="1"/>
      <c r="ADG20" s="1"/>
      <c r="ADH20" s="1"/>
      <c r="ADI20" s="1"/>
      <c r="ADJ20" s="1"/>
      <c r="ADK20" s="1"/>
      <c r="ADL20" s="1"/>
      <c r="ADM20" s="1"/>
      <c r="ADN20" s="1"/>
      <c r="ADO20" s="1"/>
      <c r="ADP20" s="1"/>
      <c r="ADQ20" s="1"/>
      <c r="ADR20" s="1"/>
      <c r="ADS20" s="1"/>
      <c r="ADT20" s="1"/>
      <c r="ADU20" s="1"/>
      <c r="ADV20" s="1"/>
      <c r="ADW20" s="1"/>
      <c r="ADX20" s="1"/>
      <c r="ADY20" s="1"/>
      <c r="ADZ20" s="1"/>
      <c r="AEA20" s="1"/>
      <c r="AEB20" s="1"/>
      <c r="AEC20" s="1"/>
      <c r="AED20" s="1"/>
      <c r="AEE20" s="1"/>
      <c r="AEF20" s="1"/>
      <c r="AEG20" s="1"/>
      <c r="AEH20" s="1"/>
      <c r="AEI20" s="1"/>
      <c r="AEJ20" s="1"/>
      <c r="AEK20" s="1"/>
      <c r="AEL20" s="1"/>
      <c r="AEM20" s="1"/>
      <c r="AEN20" s="1"/>
      <c r="AEO20" s="1"/>
      <c r="AEP20" s="1"/>
      <c r="AEQ20" s="1"/>
      <c r="AER20" s="1"/>
      <c r="AES20" s="1"/>
      <c r="AET20" s="1"/>
      <c r="AEU20" s="1"/>
      <c r="AEV20" s="1"/>
      <c r="AEW20" s="1"/>
      <c r="AEX20" s="1"/>
      <c r="AEY20" s="1"/>
      <c r="AEZ20" s="1"/>
      <c r="AFA20" s="1"/>
      <c r="AFB20" s="1"/>
      <c r="AFC20" s="1"/>
      <c r="AFD20" s="1"/>
      <c r="AFE20" s="1"/>
      <c r="AFF20" s="1"/>
      <c r="AFG20" s="1"/>
      <c r="AFH20" s="1"/>
      <c r="AFI20" s="1"/>
      <c r="AFJ20" s="1"/>
      <c r="AFK20" s="1"/>
      <c r="AFL20" s="1"/>
      <c r="AFM20" s="1"/>
      <c r="AFN20" s="1"/>
      <c r="AFO20" s="1"/>
      <c r="AFP20" s="1"/>
      <c r="AFQ20" s="1"/>
      <c r="AFR20" s="1"/>
      <c r="AFS20" s="1"/>
      <c r="AFT20" s="1"/>
      <c r="AFU20" s="1"/>
      <c r="AFV20" s="1"/>
      <c r="AFW20" s="1"/>
      <c r="AFX20" s="1"/>
      <c r="AFY20" s="1"/>
      <c r="AFZ20" s="1"/>
      <c r="AGA20" s="1"/>
      <c r="AGB20" s="1"/>
      <c r="AGC20" s="1"/>
      <c r="AGD20" s="1"/>
      <c r="AGE20" s="1"/>
      <c r="AGF20" s="1"/>
      <c r="AGG20" s="1"/>
      <c r="AGH20" s="1"/>
      <c r="AGI20" s="1"/>
      <c r="AGJ20" s="1"/>
      <c r="AGK20" s="1"/>
      <c r="AGL20" s="1"/>
      <c r="AGM20" s="1"/>
      <c r="AGN20" s="1"/>
      <c r="AGO20" s="1"/>
      <c r="AGP20" s="1"/>
      <c r="AGQ20" s="1"/>
      <c r="AGR20" s="1"/>
      <c r="AGS20" s="1"/>
      <c r="AGT20" s="1"/>
      <c r="AGU20" s="1"/>
      <c r="AGV20" s="1"/>
      <c r="AGW20" s="1"/>
      <c r="AGX20" s="1"/>
      <c r="AGY20" s="1"/>
      <c r="AGZ20" s="1"/>
      <c r="AHA20" s="1"/>
      <c r="AHB20" s="1"/>
      <c r="AHC20" s="1"/>
      <c r="AHD20" s="1"/>
      <c r="AHE20" s="1"/>
      <c r="AHF20" s="1"/>
      <c r="AHG20" s="1"/>
      <c r="AHH20" s="1"/>
      <c r="AHI20" s="1"/>
      <c r="AHJ20" s="1"/>
      <c r="AHK20" s="1"/>
      <c r="AHL20" s="1"/>
      <c r="AHM20" s="1"/>
      <c r="AHN20" s="1"/>
      <c r="AHO20" s="1"/>
      <c r="AHP20" s="1"/>
      <c r="AHQ20" s="1"/>
      <c r="AHR20" s="1"/>
      <c r="AHS20" s="1"/>
      <c r="AHT20" s="1"/>
      <c r="AHU20" s="1"/>
      <c r="AHV20" s="1"/>
      <c r="AHW20" s="1"/>
      <c r="AHX20" s="1"/>
      <c r="AHY20" s="1"/>
      <c r="AHZ20" s="1"/>
      <c r="AIA20" s="1"/>
      <c r="AIB20" s="1"/>
      <c r="AIC20" s="1"/>
      <c r="AID20" s="1"/>
      <c r="AIE20" s="1"/>
      <c r="AIF20" s="1"/>
      <c r="AIG20" s="1"/>
      <c r="AIH20" s="1"/>
      <c r="AII20" s="1"/>
      <c r="AIJ20" s="1"/>
      <c r="AIK20" s="1"/>
      <c r="AIL20" s="1"/>
      <c r="AIM20" s="1"/>
      <c r="AIN20" s="1"/>
      <c r="AIO20" s="1"/>
      <c r="AIP20" s="1"/>
      <c r="AIQ20" s="1"/>
      <c r="AIR20" s="1"/>
      <c r="AIS20" s="1"/>
      <c r="AIT20" s="1"/>
      <c r="AIU20" s="1"/>
      <c r="AIV20" s="1"/>
      <c r="AIW20" s="1"/>
      <c r="AIX20" s="1"/>
      <c r="AIY20" s="1"/>
      <c r="AIZ20" s="1"/>
      <c r="AJA20" s="1"/>
      <c r="AJB20" s="1"/>
      <c r="AJC20" s="1"/>
      <c r="AJD20" s="1"/>
      <c r="AJE20" s="1"/>
      <c r="AJF20" s="1"/>
      <c r="AJG20" s="1"/>
      <c r="AJH20" s="1"/>
      <c r="AJI20" s="1"/>
      <c r="AJJ20" s="1"/>
      <c r="AJK20" s="1"/>
      <c r="AJL20" s="1"/>
      <c r="AJM20" s="1"/>
      <c r="AJN20" s="1"/>
      <c r="AJO20" s="1"/>
      <c r="AJP20" s="1"/>
      <c r="AJQ20" s="1"/>
      <c r="AJR20" s="1"/>
      <c r="AJS20" s="1"/>
      <c r="AJT20" s="1"/>
      <c r="AJU20" s="1"/>
      <c r="AJV20" s="1"/>
      <c r="AJW20" s="1"/>
      <c r="AJX20" s="1"/>
      <c r="AJY20" s="1"/>
      <c r="AJZ20" s="1"/>
      <c r="AKA20" s="1"/>
      <c r="AKB20" s="1"/>
      <c r="AKC20" s="1"/>
      <c r="AKD20" s="1"/>
      <c r="AKE20" s="1"/>
      <c r="AKF20" s="1"/>
      <c r="AKG20" s="1"/>
      <c r="AKH20" s="1"/>
      <c r="AKI20" s="1"/>
      <c r="AKJ20" s="1"/>
      <c r="AKK20" s="1"/>
      <c r="AKL20" s="1"/>
      <c r="AKM20" s="1"/>
      <c r="AKN20" s="1"/>
      <c r="AKO20" s="1"/>
      <c r="AKP20" s="1"/>
      <c r="AKQ20" s="1"/>
      <c r="AKR20" s="1"/>
      <c r="AKS20" s="1"/>
      <c r="AKT20" s="1"/>
      <c r="AKU20" s="1"/>
      <c r="AKV20" s="1"/>
      <c r="AKW20" s="1"/>
      <c r="AKX20" s="1"/>
      <c r="AKY20" s="1"/>
      <c r="AKZ20" s="1"/>
      <c r="ALA20" s="1"/>
      <c r="ALB20" s="1"/>
      <c r="ALC20" s="1"/>
      <c r="ALD20" s="1"/>
      <c r="ALE20" s="1"/>
      <c r="ALF20" s="1"/>
      <c r="ALG20" s="1"/>
      <c r="ALH20" s="1"/>
      <c r="ALI20" s="1"/>
      <c r="ALJ20" s="1"/>
      <c r="ALK20" s="1"/>
      <c r="ALL20" s="1"/>
      <c r="ALM20" s="1"/>
      <c r="ALN20" s="1"/>
      <c r="ALO20" s="1"/>
      <c r="ALP20" s="1"/>
      <c r="ALQ20" s="1"/>
      <c r="ALR20" s="1"/>
      <c r="ALS20" s="1"/>
      <c r="ALT20" s="1"/>
      <c r="ALU20" s="1"/>
      <c r="ALV20" s="1"/>
      <c r="ALW20" s="1"/>
      <c r="ALX20" s="1"/>
      <c r="ALY20" s="1"/>
      <c r="ALZ20" s="1"/>
      <c r="AMA20" s="1"/>
      <c r="AMB20" s="1"/>
      <c r="AMC20" s="1"/>
      <c r="AMD20" s="1"/>
      <c r="AME20" s="1"/>
      <c r="AMF20" s="1"/>
      <c r="AMG20" s="1"/>
      <c r="AMH20" s="1"/>
      <c r="AMI20" s="1"/>
      <c r="AMJ20" s="1"/>
      <c r="AMK20" s="1"/>
    </row>
    <row r="21" spans="1:1025" x14ac:dyDescent="0.35">
      <c r="A21" s="59"/>
      <c r="F21" s="59"/>
      <c r="G21" s="59"/>
      <c r="H21" s="59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  <c r="IZ21" s="1"/>
      <c r="JA21" s="1"/>
      <c r="JB21" s="1"/>
      <c r="JC21" s="1"/>
      <c r="JD21" s="1"/>
      <c r="JE21" s="1"/>
      <c r="JF21" s="1"/>
      <c r="JG21" s="1"/>
      <c r="JH21" s="1"/>
      <c r="JI21" s="1"/>
      <c r="JJ21" s="1"/>
      <c r="JK21" s="1"/>
      <c r="JL21" s="1"/>
      <c r="JM21" s="1"/>
      <c r="JN21" s="1"/>
      <c r="JO21" s="1"/>
      <c r="JP21" s="1"/>
      <c r="JQ21" s="1"/>
      <c r="JR21" s="1"/>
      <c r="JS21" s="1"/>
      <c r="JT21" s="1"/>
      <c r="JU21" s="1"/>
      <c r="JV21" s="1"/>
      <c r="JW21" s="1"/>
      <c r="JX21" s="1"/>
      <c r="JY21" s="1"/>
      <c r="JZ21" s="1"/>
      <c r="KA21" s="1"/>
      <c r="KB21" s="1"/>
      <c r="KC21" s="1"/>
      <c r="KD21" s="1"/>
      <c r="KE21" s="1"/>
      <c r="KF21" s="1"/>
      <c r="KG21" s="1"/>
      <c r="KH21" s="1"/>
      <c r="KI21" s="1"/>
      <c r="KJ21" s="1"/>
      <c r="KK21" s="1"/>
      <c r="KL21" s="1"/>
      <c r="KM21" s="1"/>
      <c r="KN21" s="1"/>
      <c r="KO21" s="1"/>
      <c r="KP21" s="1"/>
      <c r="KQ21" s="1"/>
      <c r="KR21" s="1"/>
      <c r="KS21" s="1"/>
      <c r="KT21" s="1"/>
      <c r="KU21" s="1"/>
      <c r="KV21" s="1"/>
      <c r="KW21" s="1"/>
      <c r="KX21" s="1"/>
      <c r="KY21" s="1"/>
      <c r="KZ21" s="1"/>
      <c r="LA21" s="1"/>
      <c r="LB21" s="1"/>
      <c r="LC21" s="1"/>
      <c r="LD21" s="1"/>
      <c r="LE21" s="1"/>
      <c r="LF21" s="1"/>
      <c r="LG21" s="1"/>
      <c r="LH21" s="1"/>
      <c r="LI21" s="1"/>
      <c r="LJ21" s="1"/>
      <c r="LK21" s="1"/>
      <c r="LL21" s="1"/>
      <c r="LM21" s="1"/>
      <c r="LN21" s="1"/>
      <c r="LO21" s="1"/>
      <c r="LP21" s="1"/>
      <c r="LQ21" s="1"/>
      <c r="LR21" s="1"/>
      <c r="LS21" s="1"/>
      <c r="LT21" s="1"/>
      <c r="LU21" s="1"/>
      <c r="LV21" s="1"/>
      <c r="LW21" s="1"/>
      <c r="LX21" s="1"/>
      <c r="LY21" s="1"/>
      <c r="LZ21" s="1"/>
      <c r="MA21" s="1"/>
      <c r="MB21" s="1"/>
      <c r="MC21" s="1"/>
      <c r="MD21" s="1"/>
      <c r="ME21" s="1"/>
      <c r="MF21" s="1"/>
      <c r="MG21" s="1"/>
      <c r="MH21" s="1"/>
      <c r="MI21" s="1"/>
      <c r="MJ21" s="1"/>
      <c r="MK21" s="1"/>
      <c r="ML21" s="1"/>
      <c r="MM21" s="1"/>
      <c r="MN21" s="1"/>
      <c r="MO21" s="1"/>
      <c r="MP21" s="1"/>
      <c r="MQ21" s="1"/>
      <c r="MR21" s="1"/>
      <c r="MS21" s="1"/>
      <c r="MT21" s="1"/>
      <c r="MU21" s="1"/>
      <c r="MV21" s="1"/>
      <c r="MW21" s="1"/>
      <c r="MX21" s="1"/>
      <c r="MY21" s="1"/>
      <c r="MZ21" s="1"/>
      <c r="NA21" s="1"/>
      <c r="NB21" s="1"/>
      <c r="NC21" s="1"/>
      <c r="ND21" s="1"/>
      <c r="NE21" s="1"/>
      <c r="NF21" s="1"/>
      <c r="NG21" s="1"/>
      <c r="NH21" s="1"/>
      <c r="NI21" s="1"/>
      <c r="NJ21" s="1"/>
      <c r="NK21" s="1"/>
      <c r="NL21" s="1"/>
      <c r="NM21" s="1"/>
      <c r="NN21" s="1"/>
      <c r="NO21" s="1"/>
      <c r="NP21" s="1"/>
      <c r="NQ21" s="1"/>
      <c r="NR21" s="1"/>
      <c r="NS21" s="1"/>
      <c r="NT21" s="1"/>
      <c r="NU21" s="1"/>
      <c r="NV21" s="1"/>
      <c r="NW21" s="1"/>
      <c r="NX21" s="1"/>
      <c r="NY21" s="1"/>
      <c r="NZ21" s="1"/>
      <c r="OA21" s="1"/>
      <c r="OB21" s="1"/>
      <c r="OC21" s="1"/>
      <c r="OD21" s="1"/>
      <c r="OE21" s="1"/>
      <c r="OF21" s="1"/>
      <c r="OG21" s="1"/>
      <c r="OH21" s="1"/>
      <c r="OI21" s="1"/>
      <c r="OJ21" s="1"/>
      <c r="OK21" s="1"/>
      <c r="OL21" s="1"/>
      <c r="OM21" s="1"/>
      <c r="ON21" s="1"/>
      <c r="OO21" s="1"/>
      <c r="OP21" s="1"/>
      <c r="OQ21" s="1"/>
      <c r="OR21" s="1"/>
      <c r="OS21" s="1"/>
      <c r="OT21" s="1"/>
      <c r="OU21" s="1"/>
      <c r="OV21" s="1"/>
      <c r="OW21" s="1"/>
      <c r="OX21" s="1"/>
      <c r="OY21" s="1"/>
      <c r="OZ21" s="1"/>
      <c r="PA21" s="1"/>
      <c r="PB21" s="1"/>
      <c r="PC21" s="1"/>
      <c r="PD21" s="1"/>
      <c r="PE21" s="1"/>
      <c r="PF21" s="1"/>
      <c r="PG21" s="1"/>
      <c r="PH21" s="1"/>
      <c r="PI21" s="1"/>
      <c r="PJ21" s="1"/>
      <c r="PK21" s="1"/>
      <c r="PL21" s="1"/>
      <c r="PM21" s="1"/>
      <c r="PN21" s="1"/>
      <c r="PO21" s="1"/>
      <c r="PP21" s="1"/>
      <c r="PQ21" s="1"/>
      <c r="PR21" s="1"/>
      <c r="PS21" s="1"/>
      <c r="PT21" s="1"/>
      <c r="PU21" s="1"/>
      <c r="PV21" s="1"/>
      <c r="PW21" s="1"/>
      <c r="PX21" s="1"/>
      <c r="PY21" s="1"/>
      <c r="PZ21" s="1"/>
      <c r="QA21" s="1"/>
      <c r="QB21" s="1"/>
      <c r="QC21" s="1"/>
      <c r="QD21" s="1"/>
      <c r="QE21" s="1"/>
      <c r="QF21" s="1"/>
      <c r="QG21" s="1"/>
      <c r="QH21" s="1"/>
      <c r="QI21" s="1"/>
      <c r="QJ21" s="1"/>
      <c r="QK21" s="1"/>
      <c r="QL21" s="1"/>
      <c r="QM21" s="1"/>
      <c r="QN21" s="1"/>
      <c r="QO21" s="1"/>
      <c r="QP21" s="1"/>
      <c r="QQ21" s="1"/>
      <c r="QR21" s="1"/>
      <c r="QS21" s="1"/>
      <c r="QT21" s="1"/>
      <c r="QU21" s="1"/>
      <c r="QV21" s="1"/>
      <c r="QW21" s="1"/>
      <c r="QX21" s="1"/>
      <c r="QY21" s="1"/>
      <c r="QZ21" s="1"/>
      <c r="RA21" s="1"/>
      <c r="RB21" s="1"/>
      <c r="RC21" s="1"/>
      <c r="RD21" s="1"/>
      <c r="RE21" s="1"/>
      <c r="RF21" s="1"/>
      <c r="RG21" s="1"/>
      <c r="RH21" s="1"/>
      <c r="RI21" s="1"/>
      <c r="RJ21" s="1"/>
      <c r="RK21" s="1"/>
      <c r="RL21" s="1"/>
      <c r="RM21" s="1"/>
      <c r="RN21" s="1"/>
      <c r="RO21" s="1"/>
      <c r="RP21" s="1"/>
      <c r="RQ21" s="1"/>
      <c r="RR21" s="1"/>
      <c r="RS21" s="1"/>
      <c r="RT21" s="1"/>
      <c r="RU21" s="1"/>
      <c r="RV21" s="1"/>
      <c r="RW21" s="1"/>
      <c r="RX21" s="1"/>
      <c r="RY21" s="1"/>
      <c r="RZ21" s="1"/>
      <c r="SA21" s="1"/>
      <c r="SB21" s="1"/>
      <c r="SC21" s="1"/>
      <c r="SD21" s="1"/>
      <c r="SE21" s="1"/>
      <c r="SF21" s="1"/>
      <c r="SG21" s="1"/>
      <c r="SH21" s="1"/>
      <c r="SI21" s="1"/>
      <c r="SJ21" s="1"/>
      <c r="SK21" s="1"/>
      <c r="SL21" s="1"/>
      <c r="SM21" s="1"/>
      <c r="SN21" s="1"/>
      <c r="SO21" s="1"/>
      <c r="SP21" s="1"/>
      <c r="SQ21" s="1"/>
      <c r="SR21" s="1"/>
      <c r="SS21" s="1"/>
      <c r="ST21" s="1"/>
      <c r="SU21" s="1"/>
      <c r="SV21" s="1"/>
      <c r="SW21" s="1"/>
      <c r="SX21" s="1"/>
      <c r="SY21" s="1"/>
      <c r="SZ21" s="1"/>
      <c r="TA21" s="1"/>
      <c r="TB21" s="1"/>
      <c r="TC21" s="1"/>
      <c r="TD21" s="1"/>
      <c r="TE21" s="1"/>
      <c r="TF21" s="1"/>
      <c r="TG21" s="1"/>
      <c r="TH21" s="1"/>
      <c r="TI21" s="1"/>
      <c r="TJ21" s="1"/>
      <c r="TK21" s="1"/>
      <c r="TL21" s="1"/>
      <c r="TM21" s="1"/>
      <c r="TN21" s="1"/>
      <c r="TO21" s="1"/>
      <c r="TP21" s="1"/>
      <c r="TQ21" s="1"/>
      <c r="TR21" s="1"/>
      <c r="TS21" s="1"/>
      <c r="TT21" s="1"/>
      <c r="TU21" s="1"/>
      <c r="TV21" s="1"/>
      <c r="TW21" s="1"/>
      <c r="TX21" s="1"/>
      <c r="TY21" s="1"/>
      <c r="TZ21" s="1"/>
      <c r="UA21" s="1"/>
      <c r="UB21" s="1"/>
      <c r="UC21" s="1"/>
      <c r="UD21" s="1"/>
      <c r="UE21" s="1"/>
      <c r="UF21" s="1"/>
      <c r="UG21" s="1"/>
      <c r="UH21" s="1"/>
      <c r="UI21" s="1"/>
      <c r="UJ21" s="1"/>
      <c r="UK21" s="1"/>
      <c r="UL21" s="1"/>
      <c r="UM21" s="1"/>
      <c r="UN21" s="1"/>
      <c r="UO21" s="1"/>
      <c r="UP21" s="1"/>
      <c r="UQ21" s="1"/>
      <c r="UR21" s="1"/>
      <c r="US21" s="1"/>
      <c r="UT21" s="1"/>
      <c r="UU21" s="1"/>
      <c r="UV21" s="1"/>
      <c r="UW21" s="1"/>
      <c r="UX21" s="1"/>
      <c r="UY21" s="1"/>
      <c r="UZ21" s="1"/>
      <c r="VA21" s="1"/>
      <c r="VB21" s="1"/>
      <c r="VC21" s="1"/>
      <c r="VD21" s="1"/>
      <c r="VE21" s="1"/>
      <c r="VF21" s="1"/>
      <c r="VG21" s="1"/>
      <c r="VH21" s="1"/>
      <c r="VI21" s="1"/>
      <c r="VJ21" s="1"/>
      <c r="VK21" s="1"/>
      <c r="VL21" s="1"/>
      <c r="VM21" s="1"/>
      <c r="VN21" s="1"/>
      <c r="VO21" s="1"/>
      <c r="VP21" s="1"/>
      <c r="VQ21" s="1"/>
      <c r="VR21" s="1"/>
      <c r="VS21" s="1"/>
      <c r="VT21" s="1"/>
      <c r="VU21" s="1"/>
      <c r="VV21" s="1"/>
      <c r="VW21" s="1"/>
      <c r="VX21" s="1"/>
      <c r="VY21" s="1"/>
      <c r="VZ21" s="1"/>
      <c r="WA21" s="1"/>
      <c r="WB21" s="1"/>
      <c r="WC21" s="1"/>
      <c r="WD21" s="1"/>
      <c r="WE21" s="1"/>
      <c r="WF21" s="1"/>
      <c r="WG21" s="1"/>
      <c r="WH21" s="1"/>
      <c r="WI21" s="1"/>
      <c r="WJ21" s="1"/>
      <c r="WK21" s="1"/>
      <c r="WL21" s="1"/>
      <c r="WM21" s="1"/>
      <c r="WN21" s="1"/>
      <c r="WO21" s="1"/>
      <c r="WP21" s="1"/>
      <c r="WQ21" s="1"/>
      <c r="WR21" s="1"/>
      <c r="WS21" s="1"/>
      <c r="WT21" s="1"/>
      <c r="WU21" s="1"/>
      <c r="WV21" s="1"/>
      <c r="WW21" s="1"/>
      <c r="WX21" s="1"/>
      <c r="WY21" s="1"/>
      <c r="WZ21" s="1"/>
      <c r="XA21" s="1"/>
      <c r="XB21" s="1"/>
      <c r="XC21" s="1"/>
      <c r="XD21" s="1"/>
      <c r="XE21" s="1"/>
      <c r="XF21" s="1"/>
      <c r="XG21" s="1"/>
      <c r="XH21" s="1"/>
      <c r="XI21" s="1"/>
      <c r="XJ21" s="1"/>
      <c r="XK21" s="1"/>
      <c r="XL21" s="1"/>
      <c r="XM21" s="1"/>
      <c r="XN21" s="1"/>
      <c r="XO21" s="1"/>
      <c r="XP21" s="1"/>
      <c r="XQ21" s="1"/>
      <c r="XR21" s="1"/>
      <c r="XS21" s="1"/>
      <c r="XT21" s="1"/>
      <c r="XU21" s="1"/>
      <c r="XV21" s="1"/>
      <c r="XW21" s="1"/>
      <c r="XX21" s="1"/>
      <c r="XY21" s="1"/>
      <c r="XZ21" s="1"/>
      <c r="YA21" s="1"/>
      <c r="YB21" s="1"/>
      <c r="YC21" s="1"/>
      <c r="YD21" s="1"/>
      <c r="YE21" s="1"/>
      <c r="YF21" s="1"/>
      <c r="YG21" s="1"/>
      <c r="YH21" s="1"/>
      <c r="YI21" s="1"/>
      <c r="YJ21" s="1"/>
      <c r="YK21" s="1"/>
      <c r="YL21" s="1"/>
      <c r="YM21" s="1"/>
      <c r="YN21" s="1"/>
      <c r="YO21" s="1"/>
      <c r="YP21" s="1"/>
      <c r="YQ21" s="1"/>
      <c r="YR21" s="1"/>
      <c r="YS21" s="1"/>
      <c r="YT21" s="1"/>
      <c r="YU21" s="1"/>
      <c r="YV21" s="1"/>
      <c r="YW21" s="1"/>
      <c r="YX21" s="1"/>
      <c r="YY21" s="1"/>
      <c r="YZ21" s="1"/>
      <c r="ZA21" s="1"/>
      <c r="ZB21" s="1"/>
      <c r="ZC21" s="1"/>
      <c r="ZD21" s="1"/>
      <c r="ZE21" s="1"/>
      <c r="ZF21" s="1"/>
      <c r="ZG21" s="1"/>
      <c r="ZH21" s="1"/>
      <c r="ZI21" s="1"/>
      <c r="ZJ21" s="1"/>
      <c r="ZK21" s="1"/>
      <c r="ZL21" s="1"/>
      <c r="ZM21" s="1"/>
      <c r="ZN21" s="1"/>
      <c r="ZO21" s="1"/>
      <c r="ZP21" s="1"/>
      <c r="ZQ21" s="1"/>
      <c r="ZR21" s="1"/>
      <c r="ZS21" s="1"/>
      <c r="ZT21" s="1"/>
      <c r="ZU21" s="1"/>
      <c r="ZV21" s="1"/>
      <c r="ZW21" s="1"/>
      <c r="ZX21" s="1"/>
      <c r="ZY21" s="1"/>
      <c r="ZZ21" s="1"/>
      <c r="AAA21" s="1"/>
      <c r="AAB21" s="1"/>
      <c r="AAC21" s="1"/>
      <c r="AAD21" s="1"/>
      <c r="AAE21" s="1"/>
      <c r="AAF21" s="1"/>
      <c r="AAG21" s="1"/>
      <c r="AAH21" s="1"/>
      <c r="AAI21" s="1"/>
      <c r="AAJ21" s="1"/>
      <c r="AAK21" s="1"/>
      <c r="AAL21" s="1"/>
      <c r="AAM21" s="1"/>
      <c r="AAN21" s="1"/>
      <c r="AAO21" s="1"/>
      <c r="AAP21" s="1"/>
      <c r="AAQ21" s="1"/>
      <c r="AAR21" s="1"/>
      <c r="AAS21" s="1"/>
      <c r="AAT21" s="1"/>
      <c r="AAU21" s="1"/>
      <c r="AAV21" s="1"/>
      <c r="AAW21" s="1"/>
      <c r="AAX21" s="1"/>
      <c r="AAY21" s="1"/>
      <c r="AAZ21" s="1"/>
      <c r="ABA21" s="1"/>
      <c r="ABB21" s="1"/>
      <c r="ABC21" s="1"/>
      <c r="ABD21" s="1"/>
      <c r="ABE21" s="1"/>
      <c r="ABF21" s="1"/>
      <c r="ABG21" s="1"/>
      <c r="ABH21" s="1"/>
      <c r="ABI21" s="1"/>
      <c r="ABJ21" s="1"/>
      <c r="ABK21" s="1"/>
      <c r="ABL21" s="1"/>
      <c r="ABM21" s="1"/>
      <c r="ABN21" s="1"/>
      <c r="ABO21" s="1"/>
      <c r="ABP21" s="1"/>
      <c r="ABQ21" s="1"/>
      <c r="ABR21" s="1"/>
      <c r="ABS21" s="1"/>
      <c r="ABT21" s="1"/>
      <c r="ABU21" s="1"/>
      <c r="ABV21" s="1"/>
      <c r="ABW21" s="1"/>
      <c r="ABX21" s="1"/>
      <c r="ABY21" s="1"/>
      <c r="ABZ21" s="1"/>
      <c r="ACA21" s="1"/>
      <c r="ACB21" s="1"/>
      <c r="ACC21" s="1"/>
      <c r="ACD21" s="1"/>
      <c r="ACE21" s="1"/>
      <c r="ACF21" s="1"/>
      <c r="ACG21" s="1"/>
      <c r="ACH21" s="1"/>
      <c r="ACI21" s="1"/>
      <c r="ACJ21" s="1"/>
      <c r="ACK21" s="1"/>
      <c r="ACL21" s="1"/>
      <c r="ACM21" s="1"/>
      <c r="ACN21" s="1"/>
      <c r="ACO21" s="1"/>
      <c r="ACP21" s="1"/>
      <c r="ACQ21" s="1"/>
      <c r="ACR21" s="1"/>
      <c r="ACS21" s="1"/>
      <c r="ACT21" s="1"/>
      <c r="ACU21" s="1"/>
      <c r="ACV21" s="1"/>
      <c r="ACW21" s="1"/>
      <c r="ACX21" s="1"/>
      <c r="ACY21" s="1"/>
      <c r="ACZ21" s="1"/>
      <c r="ADA21" s="1"/>
      <c r="ADB21" s="1"/>
      <c r="ADC21" s="1"/>
      <c r="ADD21" s="1"/>
      <c r="ADE21" s="1"/>
      <c r="ADF21" s="1"/>
      <c r="ADG21" s="1"/>
      <c r="ADH21" s="1"/>
      <c r="ADI21" s="1"/>
      <c r="ADJ21" s="1"/>
      <c r="ADK21" s="1"/>
      <c r="ADL21" s="1"/>
      <c r="ADM21" s="1"/>
      <c r="ADN21" s="1"/>
      <c r="ADO21" s="1"/>
      <c r="ADP21" s="1"/>
      <c r="ADQ21" s="1"/>
      <c r="ADR21" s="1"/>
      <c r="ADS21" s="1"/>
      <c r="ADT21" s="1"/>
      <c r="ADU21" s="1"/>
      <c r="ADV21" s="1"/>
      <c r="ADW21" s="1"/>
      <c r="ADX21" s="1"/>
      <c r="ADY21" s="1"/>
      <c r="ADZ21" s="1"/>
      <c r="AEA21" s="1"/>
      <c r="AEB21" s="1"/>
      <c r="AEC21" s="1"/>
      <c r="AED21" s="1"/>
      <c r="AEE21" s="1"/>
      <c r="AEF21" s="1"/>
      <c r="AEG21" s="1"/>
      <c r="AEH21" s="1"/>
      <c r="AEI21" s="1"/>
      <c r="AEJ21" s="1"/>
      <c r="AEK21" s="1"/>
      <c r="AEL21" s="1"/>
      <c r="AEM21" s="1"/>
      <c r="AEN21" s="1"/>
      <c r="AEO21" s="1"/>
      <c r="AEP21" s="1"/>
      <c r="AEQ21" s="1"/>
      <c r="AER21" s="1"/>
      <c r="AES21" s="1"/>
      <c r="AET21" s="1"/>
      <c r="AEU21" s="1"/>
      <c r="AEV21" s="1"/>
      <c r="AEW21" s="1"/>
      <c r="AEX21" s="1"/>
      <c r="AEY21" s="1"/>
      <c r="AEZ21" s="1"/>
      <c r="AFA21" s="1"/>
      <c r="AFB21" s="1"/>
      <c r="AFC21" s="1"/>
      <c r="AFD21" s="1"/>
      <c r="AFE21" s="1"/>
      <c r="AFF21" s="1"/>
      <c r="AFG21" s="1"/>
      <c r="AFH21" s="1"/>
      <c r="AFI21" s="1"/>
      <c r="AFJ21" s="1"/>
      <c r="AFK21" s="1"/>
      <c r="AFL21" s="1"/>
      <c r="AFM21" s="1"/>
      <c r="AFN21" s="1"/>
      <c r="AFO21" s="1"/>
      <c r="AFP21" s="1"/>
      <c r="AFQ21" s="1"/>
      <c r="AFR21" s="1"/>
      <c r="AFS21" s="1"/>
      <c r="AFT21" s="1"/>
      <c r="AFU21" s="1"/>
      <c r="AFV21" s="1"/>
      <c r="AFW21" s="1"/>
      <c r="AFX21" s="1"/>
      <c r="AFY21" s="1"/>
      <c r="AFZ21" s="1"/>
      <c r="AGA21" s="1"/>
      <c r="AGB21" s="1"/>
      <c r="AGC21" s="1"/>
      <c r="AGD21" s="1"/>
      <c r="AGE21" s="1"/>
      <c r="AGF21" s="1"/>
      <c r="AGG21" s="1"/>
      <c r="AGH21" s="1"/>
      <c r="AGI21" s="1"/>
      <c r="AGJ21" s="1"/>
      <c r="AGK21" s="1"/>
      <c r="AGL21" s="1"/>
      <c r="AGM21" s="1"/>
      <c r="AGN21" s="1"/>
      <c r="AGO21" s="1"/>
      <c r="AGP21" s="1"/>
      <c r="AGQ21" s="1"/>
      <c r="AGR21" s="1"/>
      <c r="AGS21" s="1"/>
      <c r="AGT21" s="1"/>
      <c r="AGU21" s="1"/>
      <c r="AGV21" s="1"/>
      <c r="AGW21" s="1"/>
      <c r="AGX21" s="1"/>
      <c r="AGY21" s="1"/>
      <c r="AGZ21" s="1"/>
      <c r="AHA21" s="1"/>
      <c r="AHB21" s="1"/>
      <c r="AHC21" s="1"/>
      <c r="AHD21" s="1"/>
      <c r="AHE21" s="1"/>
      <c r="AHF21" s="1"/>
      <c r="AHG21" s="1"/>
      <c r="AHH21" s="1"/>
      <c r="AHI21" s="1"/>
      <c r="AHJ21" s="1"/>
      <c r="AHK21" s="1"/>
      <c r="AHL21" s="1"/>
      <c r="AHM21" s="1"/>
      <c r="AHN21" s="1"/>
      <c r="AHO21" s="1"/>
      <c r="AHP21" s="1"/>
      <c r="AHQ21" s="1"/>
      <c r="AHR21" s="1"/>
      <c r="AHS21" s="1"/>
      <c r="AHT21" s="1"/>
      <c r="AHU21" s="1"/>
      <c r="AHV21" s="1"/>
      <c r="AHW21" s="1"/>
      <c r="AHX21" s="1"/>
      <c r="AHY21" s="1"/>
      <c r="AHZ21" s="1"/>
      <c r="AIA21" s="1"/>
      <c r="AIB21" s="1"/>
      <c r="AIC21" s="1"/>
      <c r="AID21" s="1"/>
      <c r="AIE21" s="1"/>
      <c r="AIF21" s="1"/>
      <c r="AIG21" s="1"/>
      <c r="AIH21" s="1"/>
      <c r="AII21" s="1"/>
      <c r="AIJ21" s="1"/>
      <c r="AIK21" s="1"/>
      <c r="AIL21" s="1"/>
      <c r="AIM21" s="1"/>
      <c r="AIN21" s="1"/>
      <c r="AIO21" s="1"/>
      <c r="AIP21" s="1"/>
      <c r="AIQ21" s="1"/>
      <c r="AIR21" s="1"/>
      <c r="AIS21" s="1"/>
      <c r="AIT21" s="1"/>
      <c r="AIU21" s="1"/>
      <c r="AIV21" s="1"/>
      <c r="AIW21" s="1"/>
      <c r="AIX21" s="1"/>
      <c r="AIY21" s="1"/>
      <c r="AIZ21" s="1"/>
      <c r="AJA21" s="1"/>
      <c r="AJB21" s="1"/>
      <c r="AJC21" s="1"/>
      <c r="AJD21" s="1"/>
      <c r="AJE21" s="1"/>
      <c r="AJF21" s="1"/>
      <c r="AJG21" s="1"/>
      <c r="AJH21" s="1"/>
      <c r="AJI21" s="1"/>
      <c r="AJJ21" s="1"/>
      <c r="AJK21" s="1"/>
      <c r="AJL21" s="1"/>
      <c r="AJM21" s="1"/>
      <c r="AJN21" s="1"/>
      <c r="AJO21" s="1"/>
      <c r="AJP21" s="1"/>
      <c r="AJQ21" s="1"/>
      <c r="AJR21" s="1"/>
      <c r="AJS21" s="1"/>
      <c r="AJT21" s="1"/>
      <c r="AJU21" s="1"/>
      <c r="AJV21" s="1"/>
      <c r="AJW21" s="1"/>
      <c r="AJX21" s="1"/>
      <c r="AJY21" s="1"/>
      <c r="AJZ21" s="1"/>
      <c r="AKA21" s="1"/>
      <c r="AKB21" s="1"/>
      <c r="AKC21" s="1"/>
      <c r="AKD21" s="1"/>
      <c r="AKE21" s="1"/>
      <c r="AKF21" s="1"/>
      <c r="AKG21" s="1"/>
      <c r="AKH21" s="1"/>
      <c r="AKI21" s="1"/>
      <c r="AKJ21" s="1"/>
      <c r="AKK21" s="1"/>
      <c r="AKL21" s="1"/>
      <c r="AKM21" s="1"/>
      <c r="AKN21" s="1"/>
      <c r="AKO21" s="1"/>
      <c r="AKP21" s="1"/>
      <c r="AKQ21" s="1"/>
      <c r="AKR21" s="1"/>
      <c r="AKS21" s="1"/>
      <c r="AKT21" s="1"/>
      <c r="AKU21" s="1"/>
      <c r="AKV21" s="1"/>
      <c r="AKW21" s="1"/>
      <c r="AKX21" s="1"/>
      <c r="AKY21" s="1"/>
      <c r="AKZ21" s="1"/>
      <c r="ALA21" s="1"/>
      <c r="ALB21" s="1"/>
      <c r="ALC21" s="1"/>
      <c r="ALD21" s="1"/>
      <c r="ALE21" s="1"/>
      <c r="ALF21" s="1"/>
      <c r="ALG21" s="1"/>
      <c r="ALH21" s="1"/>
      <c r="ALI21" s="1"/>
      <c r="ALJ21" s="1"/>
      <c r="ALK21" s="1"/>
      <c r="ALL21" s="1"/>
      <c r="ALM21" s="1"/>
      <c r="ALN21" s="1"/>
      <c r="ALO21" s="1"/>
      <c r="ALP21" s="1"/>
      <c r="ALQ21" s="1"/>
      <c r="ALR21" s="1"/>
      <c r="ALS21" s="1"/>
      <c r="ALT21" s="1"/>
      <c r="ALU21" s="1"/>
      <c r="ALV21" s="1"/>
      <c r="ALW21" s="1"/>
      <c r="ALX21" s="1"/>
      <c r="ALY21" s="1"/>
      <c r="ALZ21" s="1"/>
      <c r="AMA21" s="1"/>
      <c r="AMB21" s="1"/>
      <c r="AMC21" s="1"/>
      <c r="AMD21" s="1"/>
      <c r="AME21" s="1"/>
      <c r="AMF21" s="1"/>
      <c r="AMG21" s="1"/>
      <c r="AMH21" s="1"/>
      <c r="AMI21" s="1"/>
      <c r="AMJ21" s="1"/>
      <c r="AMK21" s="1"/>
    </row>
    <row r="22" spans="1:1025" s="61" customFormat="1" x14ac:dyDescent="0.35">
      <c r="A22" s="60"/>
      <c r="B22" s="77" t="s">
        <v>26</v>
      </c>
      <c r="C22" s="77" t="s">
        <v>52</v>
      </c>
      <c r="D22" s="77" t="s">
        <v>53</v>
      </c>
      <c r="E22" s="77" t="s">
        <v>22</v>
      </c>
      <c r="F22" s="60"/>
      <c r="G22" s="60"/>
      <c r="H22" s="60"/>
    </row>
    <row r="23" spans="1:1025" x14ac:dyDescent="0.35">
      <c r="A23" s="59"/>
      <c r="B23" s="78" t="s">
        <v>24</v>
      </c>
      <c r="C23" s="78">
        <f>(C4-C14)^2/C14</f>
        <v>1.7060244286460469</v>
      </c>
      <c r="D23" s="78">
        <f>(D4-D14)^2/D14</f>
        <v>1.4781204019185163</v>
      </c>
      <c r="E23" s="78">
        <f>SUM(C23:D23)</f>
        <v>3.1841448305645632</v>
      </c>
      <c r="F23" s="59"/>
      <c r="G23" s="59"/>
      <c r="H23" s="59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  <c r="IZ23" s="1"/>
      <c r="JA23" s="1"/>
      <c r="JB23" s="1"/>
      <c r="JC23" s="1"/>
      <c r="JD23" s="1"/>
      <c r="JE23" s="1"/>
      <c r="JF23" s="1"/>
      <c r="JG23" s="1"/>
      <c r="JH23" s="1"/>
      <c r="JI23" s="1"/>
      <c r="JJ23" s="1"/>
      <c r="JK23" s="1"/>
      <c r="JL23" s="1"/>
      <c r="JM23" s="1"/>
      <c r="JN23" s="1"/>
      <c r="JO23" s="1"/>
      <c r="JP23" s="1"/>
      <c r="JQ23" s="1"/>
      <c r="JR23" s="1"/>
      <c r="JS23" s="1"/>
      <c r="JT23" s="1"/>
      <c r="JU23" s="1"/>
      <c r="JV23" s="1"/>
      <c r="JW23" s="1"/>
      <c r="JX23" s="1"/>
      <c r="JY23" s="1"/>
      <c r="JZ23" s="1"/>
      <c r="KA23" s="1"/>
      <c r="KB23" s="1"/>
      <c r="KC23" s="1"/>
      <c r="KD23" s="1"/>
      <c r="KE23" s="1"/>
      <c r="KF23" s="1"/>
      <c r="KG23" s="1"/>
      <c r="KH23" s="1"/>
      <c r="KI23" s="1"/>
      <c r="KJ23" s="1"/>
      <c r="KK23" s="1"/>
      <c r="KL23" s="1"/>
      <c r="KM23" s="1"/>
      <c r="KN23" s="1"/>
      <c r="KO23" s="1"/>
      <c r="KP23" s="1"/>
      <c r="KQ23" s="1"/>
      <c r="KR23" s="1"/>
      <c r="KS23" s="1"/>
      <c r="KT23" s="1"/>
      <c r="KU23" s="1"/>
      <c r="KV23" s="1"/>
      <c r="KW23" s="1"/>
      <c r="KX23" s="1"/>
      <c r="KY23" s="1"/>
      <c r="KZ23" s="1"/>
      <c r="LA23" s="1"/>
      <c r="LB23" s="1"/>
      <c r="LC23" s="1"/>
      <c r="LD23" s="1"/>
      <c r="LE23" s="1"/>
      <c r="LF23" s="1"/>
      <c r="LG23" s="1"/>
      <c r="LH23" s="1"/>
      <c r="LI23" s="1"/>
      <c r="LJ23" s="1"/>
      <c r="LK23" s="1"/>
      <c r="LL23" s="1"/>
      <c r="LM23" s="1"/>
      <c r="LN23" s="1"/>
      <c r="LO23" s="1"/>
      <c r="LP23" s="1"/>
      <c r="LQ23" s="1"/>
      <c r="LR23" s="1"/>
      <c r="LS23" s="1"/>
      <c r="LT23" s="1"/>
      <c r="LU23" s="1"/>
      <c r="LV23" s="1"/>
      <c r="LW23" s="1"/>
      <c r="LX23" s="1"/>
      <c r="LY23" s="1"/>
      <c r="LZ23" s="1"/>
      <c r="MA23" s="1"/>
      <c r="MB23" s="1"/>
      <c r="MC23" s="1"/>
      <c r="MD23" s="1"/>
      <c r="ME23" s="1"/>
      <c r="MF23" s="1"/>
      <c r="MG23" s="1"/>
      <c r="MH23" s="1"/>
      <c r="MI23" s="1"/>
      <c r="MJ23" s="1"/>
      <c r="MK23" s="1"/>
      <c r="ML23" s="1"/>
      <c r="MM23" s="1"/>
      <c r="MN23" s="1"/>
      <c r="MO23" s="1"/>
      <c r="MP23" s="1"/>
      <c r="MQ23" s="1"/>
      <c r="MR23" s="1"/>
      <c r="MS23" s="1"/>
      <c r="MT23" s="1"/>
      <c r="MU23" s="1"/>
      <c r="MV23" s="1"/>
      <c r="MW23" s="1"/>
      <c r="MX23" s="1"/>
      <c r="MY23" s="1"/>
      <c r="MZ23" s="1"/>
      <c r="NA23" s="1"/>
      <c r="NB23" s="1"/>
      <c r="NC23" s="1"/>
      <c r="ND23" s="1"/>
      <c r="NE23" s="1"/>
      <c r="NF23" s="1"/>
      <c r="NG23" s="1"/>
      <c r="NH23" s="1"/>
      <c r="NI23" s="1"/>
      <c r="NJ23" s="1"/>
      <c r="NK23" s="1"/>
      <c r="NL23" s="1"/>
      <c r="NM23" s="1"/>
      <c r="NN23" s="1"/>
      <c r="NO23" s="1"/>
      <c r="NP23" s="1"/>
      <c r="NQ23" s="1"/>
      <c r="NR23" s="1"/>
      <c r="NS23" s="1"/>
      <c r="NT23" s="1"/>
      <c r="NU23" s="1"/>
      <c r="NV23" s="1"/>
      <c r="NW23" s="1"/>
      <c r="NX23" s="1"/>
      <c r="NY23" s="1"/>
      <c r="NZ23" s="1"/>
      <c r="OA23" s="1"/>
      <c r="OB23" s="1"/>
      <c r="OC23" s="1"/>
      <c r="OD23" s="1"/>
      <c r="OE23" s="1"/>
      <c r="OF23" s="1"/>
      <c r="OG23" s="1"/>
      <c r="OH23" s="1"/>
      <c r="OI23" s="1"/>
      <c r="OJ23" s="1"/>
      <c r="OK23" s="1"/>
      <c r="OL23" s="1"/>
      <c r="OM23" s="1"/>
      <c r="ON23" s="1"/>
      <c r="OO23" s="1"/>
      <c r="OP23" s="1"/>
      <c r="OQ23" s="1"/>
      <c r="OR23" s="1"/>
      <c r="OS23" s="1"/>
      <c r="OT23" s="1"/>
      <c r="OU23" s="1"/>
      <c r="OV23" s="1"/>
      <c r="OW23" s="1"/>
      <c r="OX23" s="1"/>
      <c r="OY23" s="1"/>
      <c r="OZ23" s="1"/>
      <c r="PA23" s="1"/>
      <c r="PB23" s="1"/>
      <c r="PC23" s="1"/>
      <c r="PD23" s="1"/>
      <c r="PE23" s="1"/>
      <c r="PF23" s="1"/>
      <c r="PG23" s="1"/>
      <c r="PH23" s="1"/>
      <c r="PI23" s="1"/>
      <c r="PJ23" s="1"/>
      <c r="PK23" s="1"/>
      <c r="PL23" s="1"/>
      <c r="PM23" s="1"/>
      <c r="PN23" s="1"/>
      <c r="PO23" s="1"/>
      <c r="PP23" s="1"/>
      <c r="PQ23" s="1"/>
      <c r="PR23" s="1"/>
      <c r="PS23" s="1"/>
      <c r="PT23" s="1"/>
      <c r="PU23" s="1"/>
      <c r="PV23" s="1"/>
      <c r="PW23" s="1"/>
      <c r="PX23" s="1"/>
      <c r="PY23" s="1"/>
      <c r="PZ23" s="1"/>
      <c r="QA23" s="1"/>
      <c r="QB23" s="1"/>
      <c r="QC23" s="1"/>
      <c r="QD23" s="1"/>
      <c r="QE23" s="1"/>
      <c r="QF23" s="1"/>
      <c r="QG23" s="1"/>
      <c r="QH23" s="1"/>
      <c r="QI23" s="1"/>
      <c r="QJ23" s="1"/>
      <c r="QK23" s="1"/>
      <c r="QL23" s="1"/>
      <c r="QM23" s="1"/>
      <c r="QN23" s="1"/>
      <c r="QO23" s="1"/>
      <c r="QP23" s="1"/>
      <c r="QQ23" s="1"/>
      <c r="QR23" s="1"/>
      <c r="QS23" s="1"/>
      <c r="QT23" s="1"/>
      <c r="QU23" s="1"/>
      <c r="QV23" s="1"/>
      <c r="QW23" s="1"/>
      <c r="QX23" s="1"/>
      <c r="QY23" s="1"/>
      <c r="QZ23" s="1"/>
      <c r="RA23" s="1"/>
      <c r="RB23" s="1"/>
      <c r="RC23" s="1"/>
      <c r="RD23" s="1"/>
      <c r="RE23" s="1"/>
      <c r="RF23" s="1"/>
      <c r="RG23" s="1"/>
      <c r="RH23" s="1"/>
      <c r="RI23" s="1"/>
      <c r="RJ23" s="1"/>
      <c r="RK23" s="1"/>
      <c r="RL23" s="1"/>
      <c r="RM23" s="1"/>
      <c r="RN23" s="1"/>
      <c r="RO23" s="1"/>
      <c r="RP23" s="1"/>
      <c r="RQ23" s="1"/>
      <c r="RR23" s="1"/>
      <c r="RS23" s="1"/>
      <c r="RT23" s="1"/>
      <c r="RU23" s="1"/>
      <c r="RV23" s="1"/>
      <c r="RW23" s="1"/>
      <c r="RX23" s="1"/>
      <c r="RY23" s="1"/>
      <c r="RZ23" s="1"/>
      <c r="SA23" s="1"/>
      <c r="SB23" s="1"/>
      <c r="SC23" s="1"/>
      <c r="SD23" s="1"/>
      <c r="SE23" s="1"/>
      <c r="SF23" s="1"/>
      <c r="SG23" s="1"/>
      <c r="SH23" s="1"/>
      <c r="SI23" s="1"/>
      <c r="SJ23" s="1"/>
      <c r="SK23" s="1"/>
      <c r="SL23" s="1"/>
      <c r="SM23" s="1"/>
      <c r="SN23" s="1"/>
      <c r="SO23" s="1"/>
      <c r="SP23" s="1"/>
      <c r="SQ23" s="1"/>
      <c r="SR23" s="1"/>
      <c r="SS23" s="1"/>
      <c r="ST23" s="1"/>
      <c r="SU23" s="1"/>
      <c r="SV23" s="1"/>
      <c r="SW23" s="1"/>
      <c r="SX23" s="1"/>
      <c r="SY23" s="1"/>
      <c r="SZ23" s="1"/>
      <c r="TA23" s="1"/>
      <c r="TB23" s="1"/>
      <c r="TC23" s="1"/>
      <c r="TD23" s="1"/>
      <c r="TE23" s="1"/>
      <c r="TF23" s="1"/>
      <c r="TG23" s="1"/>
      <c r="TH23" s="1"/>
      <c r="TI23" s="1"/>
      <c r="TJ23" s="1"/>
      <c r="TK23" s="1"/>
      <c r="TL23" s="1"/>
      <c r="TM23" s="1"/>
      <c r="TN23" s="1"/>
      <c r="TO23" s="1"/>
      <c r="TP23" s="1"/>
      <c r="TQ23" s="1"/>
      <c r="TR23" s="1"/>
      <c r="TS23" s="1"/>
      <c r="TT23" s="1"/>
      <c r="TU23" s="1"/>
      <c r="TV23" s="1"/>
      <c r="TW23" s="1"/>
      <c r="TX23" s="1"/>
      <c r="TY23" s="1"/>
      <c r="TZ23" s="1"/>
      <c r="UA23" s="1"/>
      <c r="UB23" s="1"/>
      <c r="UC23" s="1"/>
      <c r="UD23" s="1"/>
      <c r="UE23" s="1"/>
      <c r="UF23" s="1"/>
      <c r="UG23" s="1"/>
      <c r="UH23" s="1"/>
      <c r="UI23" s="1"/>
      <c r="UJ23" s="1"/>
      <c r="UK23" s="1"/>
      <c r="UL23" s="1"/>
      <c r="UM23" s="1"/>
      <c r="UN23" s="1"/>
      <c r="UO23" s="1"/>
      <c r="UP23" s="1"/>
      <c r="UQ23" s="1"/>
      <c r="UR23" s="1"/>
      <c r="US23" s="1"/>
      <c r="UT23" s="1"/>
      <c r="UU23" s="1"/>
      <c r="UV23" s="1"/>
      <c r="UW23" s="1"/>
      <c r="UX23" s="1"/>
      <c r="UY23" s="1"/>
      <c r="UZ23" s="1"/>
      <c r="VA23" s="1"/>
      <c r="VB23" s="1"/>
      <c r="VC23" s="1"/>
      <c r="VD23" s="1"/>
      <c r="VE23" s="1"/>
      <c r="VF23" s="1"/>
      <c r="VG23" s="1"/>
      <c r="VH23" s="1"/>
      <c r="VI23" s="1"/>
      <c r="VJ23" s="1"/>
      <c r="VK23" s="1"/>
      <c r="VL23" s="1"/>
      <c r="VM23" s="1"/>
      <c r="VN23" s="1"/>
      <c r="VO23" s="1"/>
      <c r="VP23" s="1"/>
      <c r="VQ23" s="1"/>
      <c r="VR23" s="1"/>
      <c r="VS23" s="1"/>
      <c r="VT23" s="1"/>
      <c r="VU23" s="1"/>
      <c r="VV23" s="1"/>
      <c r="VW23" s="1"/>
      <c r="VX23" s="1"/>
      <c r="VY23" s="1"/>
      <c r="VZ23" s="1"/>
      <c r="WA23" s="1"/>
      <c r="WB23" s="1"/>
      <c r="WC23" s="1"/>
      <c r="WD23" s="1"/>
      <c r="WE23" s="1"/>
      <c r="WF23" s="1"/>
      <c r="WG23" s="1"/>
      <c r="WH23" s="1"/>
      <c r="WI23" s="1"/>
      <c r="WJ23" s="1"/>
      <c r="WK23" s="1"/>
      <c r="WL23" s="1"/>
      <c r="WM23" s="1"/>
      <c r="WN23" s="1"/>
      <c r="WO23" s="1"/>
      <c r="WP23" s="1"/>
      <c r="WQ23" s="1"/>
      <c r="WR23" s="1"/>
      <c r="WS23" s="1"/>
      <c r="WT23" s="1"/>
      <c r="WU23" s="1"/>
      <c r="WV23" s="1"/>
      <c r="WW23" s="1"/>
      <c r="WX23" s="1"/>
      <c r="WY23" s="1"/>
      <c r="WZ23" s="1"/>
      <c r="XA23" s="1"/>
      <c r="XB23" s="1"/>
      <c r="XC23" s="1"/>
      <c r="XD23" s="1"/>
      <c r="XE23" s="1"/>
      <c r="XF23" s="1"/>
      <c r="XG23" s="1"/>
      <c r="XH23" s="1"/>
      <c r="XI23" s="1"/>
      <c r="XJ23" s="1"/>
      <c r="XK23" s="1"/>
      <c r="XL23" s="1"/>
      <c r="XM23" s="1"/>
      <c r="XN23" s="1"/>
      <c r="XO23" s="1"/>
      <c r="XP23" s="1"/>
      <c r="XQ23" s="1"/>
      <c r="XR23" s="1"/>
      <c r="XS23" s="1"/>
      <c r="XT23" s="1"/>
      <c r="XU23" s="1"/>
      <c r="XV23" s="1"/>
      <c r="XW23" s="1"/>
      <c r="XX23" s="1"/>
      <c r="XY23" s="1"/>
      <c r="XZ23" s="1"/>
      <c r="YA23" s="1"/>
      <c r="YB23" s="1"/>
      <c r="YC23" s="1"/>
      <c r="YD23" s="1"/>
      <c r="YE23" s="1"/>
      <c r="YF23" s="1"/>
      <c r="YG23" s="1"/>
      <c r="YH23" s="1"/>
      <c r="YI23" s="1"/>
      <c r="YJ23" s="1"/>
      <c r="YK23" s="1"/>
      <c r="YL23" s="1"/>
      <c r="YM23" s="1"/>
      <c r="YN23" s="1"/>
      <c r="YO23" s="1"/>
      <c r="YP23" s="1"/>
      <c r="YQ23" s="1"/>
      <c r="YR23" s="1"/>
      <c r="YS23" s="1"/>
      <c r="YT23" s="1"/>
      <c r="YU23" s="1"/>
      <c r="YV23" s="1"/>
      <c r="YW23" s="1"/>
      <c r="YX23" s="1"/>
      <c r="YY23" s="1"/>
      <c r="YZ23" s="1"/>
      <c r="ZA23" s="1"/>
      <c r="ZB23" s="1"/>
      <c r="ZC23" s="1"/>
      <c r="ZD23" s="1"/>
      <c r="ZE23" s="1"/>
      <c r="ZF23" s="1"/>
      <c r="ZG23" s="1"/>
      <c r="ZH23" s="1"/>
      <c r="ZI23" s="1"/>
      <c r="ZJ23" s="1"/>
      <c r="ZK23" s="1"/>
      <c r="ZL23" s="1"/>
      <c r="ZM23" s="1"/>
      <c r="ZN23" s="1"/>
      <c r="ZO23" s="1"/>
      <c r="ZP23" s="1"/>
      <c r="ZQ23" s="1"/>
      <c r="ZR23" s="1"/>
      <c r="ZS23" s="1"/>
      <c r="ZT23" s="1"/>
      <c r="ZU23" s="1"/>
      <c r="ZV23" s="1"/>
      <c r="ZW23" s="1"/>
      <c r="ZX23" s="1"/>
      <c r="ZY23" s="1"/>
      <c r="ZZ23" s="1"/>
      <c r="AAA23" s="1"/>
      <c r="AAB23" s="1"/>
      <c r="AAC23" s="1"/>
      <c r="AAD23" s="1"/>
      <c r="AAE23" s="1"/>
      <c r="AAF23" s="1"/>
      <c r="AAG23" s="1"/>
      <c r="AAH23" s="1"/>
      <c r="AAI23" s="1"/>
      <c r="AAJ23" s="1"/>
      <c r="AAK23" s="1"/>
      <c r="AAL23" s="1"/>
      <c r="AAM23" s="1"/>
      <c r="AAN23" s="1"/>
      <c r="AAO23" s="1"/>
      <c r="AAP23" s="1"/>
      <c r="AAQ23" s="1"/>
      <c r="AAR23" s="1"/>
      <c r="AAS23" s="1"/>
      <c r="AAT23" s="1"/>
      <c r="AAU23" s="1"/>
      <c r="AAV23" s="1"/>
      <c r="AAW23" s="1"/>
      <c r="AAX23" s="1"/>
      <c r="AAY23" s="1"/>
      <c r="AAZ23" s="1"/>
      <c r="ABA23" s="1"/>
      <c r="ABB23" s="1"/>
      <c r="ABC23" s="1"/>
      <c r="ABD23" s="1"/>
      <c r="ABE23" s="1"/>
      <c r="ABF23" s="1"/>
      <c r="ABG23" s="1"/>
      <c r="ABH23" s="1"/>
      <c r="ABI23" s="1"/>
      <c r="ABJ23" s="1"/>
      <c r="ABK23" s="1"/>
      <c r="ABL23" s="1"/>
      <c r="ABM23" s="1"/>
      <c r="ABN23" s="1"/>
      <c r="ABO23" s="1"/>
      <c r="ABP23" s="1"/>
      <c r="ABQ23" s="1"/>
      <c r="ABR23" s="1"/>
      <c r="ABS23" s="1"/>
      <c r="ABT23" s="1"/>
      <c r="ABU23" s="1"/>
      <c r="ABV23" s="1"/>
      <c r="ABW23" s="1"/>
      <c r="ABX23" s="1"/>
      <c r="ABY23" s="1"/>
      <c r="ABZ23" s="1"/>
      <c r="ACA23" s="1"/>
      <c r="ACB23" s="1"/>
      <c r="ACC23" s="1"/>
      <c r="ACD23" s="1"/>
      <c r="ACE23" s="1"/>
      <c r="ACF23" s="1"/>
      <c r="ACG23" s="1"/>
      <c r="ACH23" s="1"/>
      <c r="ACI23" s="1"/>
      <c r="ACJ23" s="1"/>
      <c r="ACK23" s="1"/>
      <c r="ACL23" s="1"/>
      <c r="ACM23" s="1"/>
      <c r="ACN23" s="1"/>
      <c r="ACO23" s="1"/>
      <c r="ACP23" s="1"/>
      <c r="ACQ23" s="1"/>
      <c r="ACR23" s="1"/>
      <c r="ACS23" s="1"/>
      <c r="ACT23" s="1"/>
      <c r="ACU23" s="1"/>
      <c r="ACV23" s="1"/>
      <c r="ACW23" s="1"/>
      <c r="ACX23" s="1"/>
      <c r="ACY23" s="1"/>
      <c r="ACZ23" s="1"/>
      <c r="ADA23" s="1"/>
      <c r="ADB23" s="1"/>
      <c r="ADC23" s="1"/>
      <c r="ADD23" s="1"/>
      <c r="ADE23" s="1"/>
      <c r="ADF23" s="1"/>
      <c r="ADG23" s="1"/>
      <c r="ADH23" s="1"/>
      <c r="ADI23" s="1"/>
      <c r="ADJ23" s="1"/>
      <c r="ADK23" s="1"/>
      <c r="ADL23" s="1"/>
      <c r="ADM23" s="1"/>
      <c r="ADN23" s="1"/>
      <c r="ADO23" s="1"/>
      <c r="ADP23" s="1"/>
      <c r="ADQ23" s="1"/>
      <c r="ADR23" s="1"/>
      <c r="ADS23" s="1"/>
      <c r="ADT23" s="1"/>
      <c r="ADU23" s="1"/>
      <c r="ADV23" s="1"/>
      <c r="ADW23" s="1"/>
      <c r="ADX23" s="1"/>
      <c r="ADY23" s="1"/>
      <c r="ADZ23" s="1"/>
      <c r="AEA23" s="1"/>
      <c r="AEB23" s="1"/>
      <c r="AEC23" s="1"/>
      <c r="AED23" s="1"/>
      <c r="AEE23" s="1"/>
      <c r="AEF23" s="1"/>
      <c r="AEG23" s="1"/>
      <c r="AEH23" s="1"/>
      <c r="AEI23" s="1"/>
      <c r="AEJ23" s="1"/>
      <c r="AEK23" s="1"/>
      <c r="AEL23" s="1"/>
      <c r="AEM23" s="1"/>
      <c r="AEN23" s="1"/>
      <c r="AEO23" s="1"/>
      <c r="AEP23" s="1"/>
      <c r="AEQ23" s="1"/>
      <c r="AER23" s="1"/>
      <c r="AES23" s="1"/>
      <c r="AET23" s="1"/>
      <c r="AEU23" s="1"/>
      <c r="AEV23" s="1"/>
      <c r="AEW23" s="1"/>
      <c r="AEX23" s="1"/>
      <c r="AEY23" s="1"/>
      <c r="AEZ23" s="1"/>
      <c r="AFA23" s="1"/>
      <c r="AFB23" s="1"/>
      <c r="AFC23" s="1"/>
      <c r="AFD23" s="1"/>
      <c r="AFE23" s="1"/>
      <c r="AFF23" s="1"/>
      <c r="AFG23" s="1"/>
      <c r="AFH23" s="1"/>
      <c r="AFI23" s="1"/>
      <c r="AFJ23" s="1"/>
      <c r="AFK23" s="1"/>
      <c r="AFL23" s="1"/>
      <c r="AFM23" s="1"/>
      <c r="AFN23" s="1"/>
      <c r="AFO23" s="1"/>
      <c r="AFP23" s="1"/>
      <c r="AFQ23" s="1"/>
      <c r="AFR23" s="1"/>
      <c r="AFS23" s="1"/>
      <c r="AFT23" s="1"/>
      <c r="AFU23" s="1"/>
      <c r="AFV23" s="1"/>
      <c r="AFW23" s="1"/>
      <c r="AFX23" s="1"/>
      <c r="AFY23" s="1"/>
      <c r="AFZ23" s="1"/>
      <c r="AGA23" s="1"/>
      <c r="AGB23" s="1"/>
      <c r="AGC23" s="1"/>
      <c r="AGD23" s="1"/>
      <c r="AGE23" s="1"/>
      <c r="AGF23" s="1"/>
      <c r="AGG23" s="1"/>
      <c r="AGH23" s="1"/>
      <c r="AGI23" s="1"/>
      <c r="AGJ23" s="1"/>
      <c r="AGK23" s="1"/>
      <c r="AGL23" s="1"/>
      <c r="AGM23" s="1"/>
      <c r="AGN23" s="1"/>
      <c r="AGO23" s="1"/>
      <c r="AGP23" s="1"/>
      <c r="AGQ23" s="1"/>
      <c r="AGR23" s="1"/>
      <c r="AGS23" s="1"/>
      <c r="AGT23" s="1"/>
      <c r="AGU23" s="1"/>
      <c r="AGV23" s="1"/>
      <c r="AGW23" s="1"/>
      <c r="AGX23" s="1"/>
      <c r="AGY23" s="1"/>
      <c r="AGZ23" s="1"/>
      <c r="AHA23" s="1"/>
      <c r="AHB23" s="1"/>
      <c r="AHC23" s="1"/>
      <c r="AHD23" s="1"/>
      <c r="AHE23" s="1"/>
      <c r="AHF23" s="1"/>
      <c r="AHG23" s="1"/>
      <c r="AHH23" s="1"/>
      <c r="AHI23" s="1"/>
      <c r="AHJ23" s="1"/>
      <c r="AHK23" s="1"/>
      <c r="AHL23" s="1"/>
      <c r="AHM23" s="1"/>
      <c r="AHN23" s="1"/>
      <c r="AHO23" s="1"/>
      <c r="AHP23" s="1"/>
      <c r="AHQ23" s="1"/>
      <c r="AHR23" s="1"/>
      <c r="AHS23" s="1"/>
      <c r="AHT23" s="1"/>
      <c r="AHU23" s="1"/>
      <c r="AHV23" s="1"/>
      <c r="AHW23" s="1"/>
      <c r="AHX23" s="1"/>
      <c r="AHY23" s="1"/>
      <c r="AHZ23" s="1"/>
      <c r="AIA23" s="1"/>
      <c r="AIB23" s="1"/>
      <c r="AIC23" s="1"/>
      <c r="AID23" s="1"/>
      <c r="AIE23" s="1"/>
      <c r="AIF23" s="1"/>
      <c r="AIG23" s="1"/>
      <c r="AIH23" s="1"/>
      <c r="AII23" s="1"/>
      <c r="AIJ23" s="1"/>
      <c r="AIK23" s="1"/>
      <c r="AIL23" s="1"/>
      <c r="AIM23" s="1"/>
      <c r="AIN23" s="1"/>
      <c r="AIO23" s="1"/>
      <c r="AIP23" s="1"/>
      <c r="AIQ23" s="1"/>
      <c r="AIR23" s="1"/>
      <c r="AIS23" s="1"/>
      <c r="AIT23" s="1"/>
      <c r="AIU23" s="1"/>
      <c r="AIV23" s="1"/>
      <c r="AIW23" s="1"/>
      <c r="AIX23" s="1"/>
      <c r="AIY23" s="1"/>
      <c r="AIZ23" s="1"/>
      <c r="AJA23" s="1"/>
      <c r="AJB23" s="1"/>
      <c r="AJC23" s="1"/>
      <c r="AJD23" s="1"/>
      <c r="AJE23" s="1"/>
      <c r="AJF23" s="1"/>
      <c r="AJG23" s="1"/>
      <c r="AJH23" s="1"/>
      <c r="AJI23" s="1"/>
      <c r="AJJ23" s="1"/>
      <c r="AJK23" s="1"/>
      <c r="AJL23" s="1"/>
      <c r="AJM23" s="1"/>
      <c r="AJN23" s="1"/>
      <c r="AJO23" s="1"/>
      <c r="AJP23" s="1"/>
      <c r="AJQ23" s="1"/>
      <c r="AJR23" s="1"/>
      <c r="AJS23" s="1"/>
      <c r="AJT23" s="1"/>
      <c r="AJU23" s="1"/>
      <c r="AJV23" s="1"/>
      <c r="AJW23" s="1"/>
      <c r="AJX23" s="1"/>
      <c r="AJY23" s="1"/>
      <c r="AJZ23" s="1"/>
      <c r="AKA23" s="1"/>
      <c r="AKB23" s="1"/>
      <c r="AKC23" s="1"/>
      <c r="AKD23" s="1"/>
      <c r="AKE23" s="1"/>
      <c r="AKF23" s="1"/>
      <c r="AKG23" s="1"/>
      <c r="AKH23" s="1"/>
      <c r="AKI23" s="1"/>
      <c r="AKJ23" s="1"/>
      <c r="AKK23" s="1"/>
      <c r="AKL23" s="1"/>
      <c r="AKM23" s="1"/>
      <c r="AKN23" s="1"/>
      <c r="AKO23" s="1"/>
      <c r="AKP23" s="1"/>
      <c r="AKQ23" s="1"/>
      <c r="AKR23" s="1"/>
      <c r="AKS23" s="1"/>
      <c r="AKT23" s="1"/>
      <c r="AKU23" s="1"/>
      <c r="AKV23" s="1"/>
      <c r="AKW23" s="1"/>
      <c r="AKX23" s="1"/>
      <c r="AKY23" s="1"/>
      <c r="AKZ23" s="1"/>
      <c r="ALA23" s="1"/>
      <c r="ALB23" s="1"/>
      <c r="ALC23" s="1"/>
      <c r="ALD23" s="1"/>
      <c r="ALE23" s="1"/>
      <c r="ALF23" s="1"/>
      <c r="ALG23" s="1"/>
      <c r="ALH23" s="1"/>
      <c r="ALI23" s="1"/>
      <c r="ALJ23" s="1"/>
      <c r="ALK23" s="1"/>
      <c r="ALL23" s="1"/>
      <c r="ALM23" s="1"/>
      <c r="ALN23" s="1"/>
      <c r="ALO23" s="1"/>
      <c r="ALP23" s="1"/>
      <c r="ALQ23" s="1"/>
      <c r="ALR23" s="1"/>
      <c r="ALS23" s="1"/>
      <c r="ALT23" s="1"/>
      <c r="ALU23" s="1"/>
      <c r="ALV23" s="1"/>
      <c r="ALW23" s="1"/>
      <c r="ALX23" s="1"/>
      <c r="ALY23" s="1"/>
      <c r="ALZ23" s="1"/>
      <c r="AMA23" s="1"/>
      <c r="AMB23" s="1"/>
      <c r="AMC23" s="1"/>
      <c r="AMD23" s="1"/>
      <c r="AME23" s="1"/>
      <c r="AMF23" s="1"/>
      <c r="AMG23" s="1"/>
      <c r="AMH23" s="1"/>
      <c r="AMI23" s="1"/>
      <c r="AMJ23" s="1"/>
      <c r="AMK23" s="1"/>
    </row>
    <row r="24" spans="1:1025" x14ac:dyDescent="0.35">
      <c r="A24" s="59"/>
      <c r="B24" s="78" t="s">
        <v>25</v>
      </c>
      <c r="C24" s="78">
        <f>(C5-C15)^2/C15</f>
        <v>3.1442426969813715</v>
      </c>
      <c r="D24" s="78">
        <f>(D5-D15)^2/D15</f>
        <v>2.7242102756288982</v>
      </c>
      <c r="E24" s="78">
        <f>SUM(C24:D24)</f>
        <v>5.8684529726102692</v>
      </c>
      <c r="F24" s="59"/>
      <c r="G24" s="59"/>
      <c r="H24" s="59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  <c r="IZ24" s="1"/>
      <c r="JA24" s="1"/>
      <c r="JB24" s="1"/>
      <c r="JC24" s="1"/>
      <c r="JD24" s="1"/>
      <c r="JE24" s="1"/>
      <c r="JF24" s="1"/>
      <c r="JG24" s="1"/>
      <c r="JH24" s="1"/>
      <c r="JI24" s="1"/>
      <c r="JJ24" s="1"/>
      <c r="JK24" s="1"/>
      <c r="JL24" s="1"/>
      <c r="JM24" s="1"/>
      <c r="JN24" s="1"/>
      <c r="JO24" s="1"/>
      <c r="JP24" s="1"/>
      <c r="JQ24" s="1"/>
      <c r="JR24" s="1"/>
      <c r="JS24" s="1"/>
      <c r="JT24" s="1"/>
      <c r="JU24" s="1"/>
      <c r="JV24" s="1"/>
      <c r="JW24" s="1"/>
      <c r="JX24" s="1"/>
      <c r="JY24" s="1"/>
      <c r="JZ24" s="1"/>
      <c r="KA24" s="1"/>
      <c r="KB24" s="1"/>
      <c r="KC24" s="1"/>
      <c r="KD24" s="1"/>
      <c r="KE24" s="1"/>
      <c r="KF24" s="1"/>
      <c r="KG24" s="1"/>
      <c r="KH24" s="1"/>
      <c r="KI24" s="1"/>
      <c r="KJ24" s="1"/>
      <c r="KK24" s="1"/>
      <c r="KL24" s="1"/>
      <c r="KM24" s="1"/>
      <c r="KN24" s="1"/>
      <c r="KO24" s="1"/>
      <c r="KP24" s="1"/>
      <c r="KQ24" s="1"/>
      <c r="KR24" s="1"/>
      <c r="KS24" s="1"/>
      <c r="KT24" s="1"/>
      <c r="KU24" s="1"/>
      <c r="KV24" s="1"/>
      <c r="KW24" s="1"/>
      <c r="KX24" s="1"/>
      <c r="KY24" s="1"/>
      <c r="KZ24" s="1"/>
      <c r="LA24" s="1"/>
      <c r="LB24" s="1"/>
      <c r="LC24" s="1"/>
      <c r="LD24" s="1"/>
      <c r="LE24" s="1"/>
      <c r="LF24" s="1"/>
      <c r="LG24" s="1"/>
      <c r="LH24" s="1"/>
      <c r="LI24" s="1"/>
      <c r="LJ24" s="1"/>
      <c r="LK24" s="1"/>
      <c r="LL24" s="1"/>
      <c r="LM24" s="1"/>
      <c r="LN24" s="1"/>
      <c r="LO24" s="1"/>
      <c r="LP24" s="1"/>
      <c r="LQ24" s="1"/>
      <c r="LR24" s="1"/>
      <c r="LS24" s="1"/>
      <c r="LT24" s="1"/>
      <c r="LU24" s="1"/>
      <c r="LV24" s="1"/>
      <c r="LW24" s="1"/>
      <c r="LX24" s="1"/>
      <c r="LY24" s="1"/>
      <c r="LZ24" s="1"/>
      <c r="MA24" s="1"/>
      <c r="MB24" s="1"/>
      <c r="MC24" s="1"/>
      <c r="MD24" s="1"/>
      <c r="ME24" s="1"/>
      <c r="MF24" s="1"/>
      <c r="MG24" s="1"/>
      <c r="MH24" s="1"/>
      <c r="MI24" s="1"/>
      <c r="MJ24" s="1"/>
      <c r="MK24" s="1"/>
      <c r="ML24" s="1"/>
      <c r="MM24" s="1"/>
      <c r="MN24" s="1"/>
      <c r="MO24" s="1"/>
      <c r="MP24" s="1"/>
      <c r="MQ24" s="1"/>
      <c r="MR24" s="1"/>
      <c r="MS24" s="1"/>
      <c r="MT24" s="1"/>
      <c r="MU24" s="1"/>
      <c r="MV24" s="1"/>
      <c r="MW24" s="1"/>
      <c r="MX24" s="1"/>
      <c r="MY24" s="1"/>
      <c r="MZ24" s="1"/>
      <c r="NA24" s="1"/>
      <c r="NB24" s="1"/>
      <c r="NC24" s="1"/>
      <c r="ND24" s="1"/>
      <c r="NE24" s="1"/>
      <c r="NF24" s="1"/>
      <c r="NG24" s="1"/>
      <c r="NH24" s="1"/>
      <c r="NI24" s="1"/>
      <c r="NJ24" s="1"/>
      <c r="NK24" s="1"/>
      <c r="NL24" s="1"/>
      <c r="NM24" s="1"/>
      <c r="NN24" s="1"/>
      <c r="NO24" s="1"/>
      <c r="NP24" s="1"/>
      <c r="NQ24" s="1"/>
      <c r="NR24" s="1"/>
      <c r="NS24" s="1"/>
      <c r="NT24" s="1"/>
      <c r="NU24" s="1"/>
      <c r="NV24" s="1"/>
      <c r="NW24" s="1"/>
      <c r="NX24" s="1"/>
      <c r="NY24" s="1"/>
      <c r="NZ24" s="1"/>
      <c r="OA24" s="1"/>
      <c r="OB24" s="1"/>
      <c r="OC24" s="1"/>
      <c r="OD24" s="1"/>
      <c r="OE24" s="1"/>
      <c r="OF24" s="1"/>
      <c r="OG24" s="1"/>
      <c r="OH24" s="1"/>
      <c r="OI24" s="1"/>
      <c r="OJ24" s="1"/>
      <c r="OK24" s="1"/>
      <c r="OL24" s="1"/>
      <c r="OM24" s="1"/>
      <c r="ON24" s="1"/>
      <c r="OO24" s="1"/>
      <c r="OP24" s="1"/>
      <c r="OQ24" s="1"/>
      <c r="OR24" s="1"/>
      <c r="OS24" s="1"/>
      <c r="OT24" s="1"/>
      <c r="OU24" s="1"/>
      <c r="OV24" s="1"/>
      <c r="OW24" s="1"/>
      <c r="OX24" s="1"/>
      <c r="OY24" s="1"/>
      <c r="OZ24" s="1"/>
      <c r="PA24" s="1"/>
      <c r="PB24" s="1"/>
      <c r="PC24" s="1"/>
      <c r="PD24" s="1"/>
      <c r="PE24" s="1"/>
      <c r="PF24" s="1"/>
      <c r="PG24" s="1"/>
      <c r="PH24" s="1"/>
      <c r="PI24" s="1"/>
      <c r="PJ24" s="1"/>
      <c r="PK24" s="1"/>
      <c r="PL24" s="1"/>
      <c r="PM24" s="1"/>
      <c r="PN24" s="1"/>
      <c r="PO24" s="1"/>
      <c r="PP24" s="1"/>
      <c r="PQ24" s="1"/>
      <c r="PR24" s="1"/>
      <c r="PS24" s="1"/>
      <c r="PT24" s="1"/>
      <c r="PU24" s="1"/>
      <c r="PV24" s="1"/>
      <c r="PW24" s="1"/>
      <c r="PX24" s="1"/>
      <c r="PY24" s="1"/>
      <c r="PZ24" s="1"/>
      <c r="QA24" s="1"/>
      <c r="QB24" s="1"/>
      <c r="QC24" s="1"/>
      <c r="QD24" s="1"/>
      <c r="QE24" s="1"/>
      <c r="QF24" s="1"/>
      <c r="QG24" s="1"/>
      <c r="QH24" s="1"/>
      <c r="QI24" s="1"/>
      <c r="QJ24" s="1"/>
      <c r="QK24" s="1"/>
      <c r="QL24" s="1"/>
      <c r="QM24" s="1"/>
      <c r="QN24" s="1"/>
      <c r="QO24" s="1"/>
      <c r="QP24" s="1"/>
      <c r="QQ24" s="1"/>
      <c r="QR24" s="1"/>
      <c r="QS24" s="1"/>
      <c r="QT24" s="1"/>
      <c r="QU24" s="1"/>
      <c r="QV24" s="1"/>
      <c r="QW24" s="1"/>
      <c r="QX24" s="1"/>
      <c r="QY24" s="1"/>
      <c r="QZ24" s="1"/>
      <c r="RA24" s="1"/>
      <c r="RB24" s="1"/>
      <c r="RC24" s="1"/>
      <c r="RD24" s="1"/>
      <c r="RE24" s="1"/>
      <c r="RF24" s="1"/>
      <c r="RG24" s="1"/>
      <c r="RH24" s="1"/>
      <c r="RI24" s="1"/>
      <c r="RJ24" s="1"/>
      <c r="RK24" s="1"/>
      <c r="RL24" s="1"/>
      <c r="RM24" s="1"/>
      <c r="RN24" s="1"/>
      <c r="RO24" s="1"/>
      <c r="RP24" s="1"/>
      <c r="RQ24" s="1"/>
      <c r="RR24" s="1"/>
      <c r="RS24" s="1"/>
      <c r="RT24" s="1"/>
      <c r="RU24" s="1"/>
      <c r="RV24" s="1"/>
      <c r="RW24" s="1"/>
      <c r="RX24" s="1"/>
      <c r="RY24" s="1"/>
      <c r="RZ24" s="1"/>
      <c r="SA24" s="1"/>
      <c r="SB24" s="1"/>
      <c r="SC24" s="1"/>
      <c r="SD24" s="1"/>
      <c r="SE24" s="1"/>
      <c r="SF24" s="1"/>
      <c r="SG24" s="1"/>
      <c r="SH24" s="1"/>
      <c r="SI24" s="1"/>
      <c r="SJ24" s="1"/>
      <c r="SK24" s="1"/>
      <c r="SL24" s="1"/>
      <c r="SM24" s="1"/>
      <c r="SN24" s="1"/>
      <c r="SO24" s="1"/>
      <c r="SP24" s="1"/>
      <c r="SQ24" s="1"/>
      <c r="SR24" s="1"/>
      <c r="SS24" s="1"/>
      <c r="ST24" s="1"/>
      <c r="SU24" s="1"/>
      <c r="SV24" s="1"/>
      <c r="SW24" s="1"/>
      <c r="SX24" s="1"/>
      <c r="SY24" s="1"/>
      <c r="SZ24" s="1"/>
      <c r="TA24" s="1"/>
      <c r="TB24" s="1"/>
      <c r="TC24" s="1"/>
      <c r="TD24" s="1"/>
      <c r="TE24" s="1"/>
      <c r="TF24" s="1"/>
      <c r="TG24" s="1"/>
      <c r="TH24" s="1"/>
      <c r="TI24" s="1"/>
      <c r="TJ24" s="1"/>
      <c r="TK24" s="1"/>
      <c r="TL24" s="1"/>
      <c r="TM24" s="1"/>
      <c r="TN24" s="1"/>
      <c r="TO24" s="1"/>
      <c r="TP24" s="1"/>
      <c r="TQ24" s="1"/>
      <c r="TR24" s="1"/>
      <c r="TS24" s="1"/>
      <c r="TT24" s="1"/>
      <c r="TU24" s="1"/>
      <c r="TV24" s="1"/>
      <c r="TW24" s="1"/>
      <c r="TX24" s="1"/>
      <c r="TY24" s="1"/>
      <c r="TZ24" s="1"/>
      <c r="UA24" s="1"/>
      <c r="UB24" s="1"/>
      <c r="UC24" s="1"/>
      <c r="UD24" s="1"/>
      <c r="UE24" s="1"/>
      <c r="UF24" s="1"/>
      <c r="UG24" s="1"/>
      <c r="UH24" s="1"/>
      <c r="UI24" s="1"/>
      <c r="UJ24" s="1"/>
      <c r="UK24" s="1"/>
      <c r="UL24" s="1"/>
      <c r="UM24" s="1"/>
      <c r="UN24" s="1"/>
      <c r="UO24" s="1"/>
      <c r="UP24" s="1"/>
      <c r="UQ24" s="1"/>
      <c r="UR24" s="1"/>
      <c r="US24" s="1"/>
      <c r="UT24" s="1"/>
      <c r="UU24" s="1"/>
      <c r="UV24" s="1"/>
      <c r="UW24" s="1"/>
      <c r="UX24" s="1"/>
      <c r="UY24" s="1"/>
      <c r="UZ24" s="1"/>
      <c r="VA24" s="1"/>
      <c r="VB24" s="1"/>
      <c r="VC24" s="1"/>
      <c r="VD24" s="1"/>
      <c r="VE24" s="1"/>
      <c r="VF24" s="1"/>
      <c r="VG24" s="1"/>
      <c r="VH24" s="1"/>
      <c r="VI24" s="1"/>
      <c r="VJ24" s="1"/>
      <c r="VK24" s="1"/>
      <c r="VL24" s="1"/>
      <c r="VM24" s="1"/>
      <c r="VN24" s="1"/>
      <c r="VO24" s="1"/>
      <c r="VP24" s="1"/>
      <c r="VQ24" s="1"/>
      <c r="VR24" s="1"/>
      <c r="VS24" s="1"/>
      <c r="VT24" s="1"/>
      <c r="VU24" s="1"/>
      <c r="VV24" s="1"/>
      <c r="VW24" s="1"/>
      <c r="VX24" s="1"/>
      <c r="VY24" s="1"/>
      <c r="VZ24" s="1"/>
      <c r="WA24" s="1"/>
      <c r="WB24" s="1"/>
      <c r="WC24" s="1"/>
      <c r="WD24" s="1"/>
      <c r="WE24" s="1"/>
      <c r="WF24" s="1"/>
      <c r="WG24" s="1"/>
      <c r="WH24" s="1"/>
      <c r="WI24" s="1"/>
      <c r="WJ24" s="1"/>
      <c r="WK24" s="1"/>
      <c r="WL24" s="1"/>
      <c r="WM24" s="1"/>
      <c r="WN24" s="1"/>
      <c r="WO24" s="1"/>
      <c r="WP24" s="1"/>
      <c r="WQ24" s="1"/>
      <c r="WR24" s="1"/>
      <c r="WS24" s="1"/>
      <c r="WT24" s="1"/>
      <c r="WU24" s="1"/>
      <c r="WV24" s="1"/>
      <c r="WW24" s="1"/>
      <c r="WX24" s="1"/>
      <c r="WY24" s="1"/>
      <c r="WZ24" s="1"/>
      <c r="XA24" s="1"/>
      <c r="XB24" s="1"/>
      <c r="XC24" s="1"/>
      <c r="XD24" s="1"/>
      <c r="XE24" s="1"/>
      <c r="XF24" s="1"/>
      <c r="XG24" s="1"/>
      <c r="XH24" s="1"/>
      <c r="XI24" s="1"/>
      <c r="XJ24" s="1"/>
      <c r="XK24" s="1"/>
      <c r="XL24" s="1"/>
      <c r="XM24" s="1"/>
      <c r="XN24" s="1"/>
      <c r="XO24" s="1"/>
      <c r="XP24" s="1"/>
      <c r="XQ24" s="1"/>
      <c r="XR24" s="1"/>
      <c r="XS24" s="1"/>
      <c r="XT24" s="1"/>
      <c r="XU24" s="1"/>
      <c r="XV24" s="1"/>
      <c r="XW24" s="1"/>
      <c r="XX24" s="1"/>
      <c r="XY24" s="1"/>
      <c r="XZ24" s="1"/>
      <c r="YA24" s="1"/>
      <c r="YB24" s="1"/>
      <c r="YC24" s="1"/>
      <c r="YD24" s="1"/>
      <c r="YE24" s="1"/>
      <c r="YF24" s="1"/>
      <c r="YG24" s="1"/>
      <c r="YH24" s="1"/>
      <c r="YI24" s="1"/>
      <c r="YJ24" s="1"/>
      <c r="YK24" s="1"/>
      <c r="YL24" s="1"/>
      <c r="YM24" s="1"/>
      <c r="YN24" s="1"/>
      <c r="YO24" s="1"/>
      <c r="YP24" s="1"/>
      <c r="YQ24" s="1"/>
      <c r="YR24" s="1"/>
      <c r="YS24" s="1"/>
      <c r="YT24" s="1"/>
      <c r="YU24" s="1"/>
      <c r="YV24" s="1"/>
      <c r="YW24" s="1"/>
      <c r="YX24" s="1"/>
      <c r="YY24" s="1"/>
      <c r="YZ24" s="1"/>
      <c r="ZA24" s="1"/>
      <c r="ZB24" s="1"/>
      <c r="ZC24" s="1"/>
      <c r="ZD24" s="1"/>
      <c r="ZE24" s="1"/>
      <c r="ZF24" s="1"/>
      <c r="ZG24" s="1"/>
      <c r="ZH24" s="1"/>
      <c r="ZI24" s="1"/>
      <c r="ZJ24" s="1"/>
      <c r="ZK24" s="1"/>
      <c r="ZL24" s="1"/>
      <c r="ZM24" s="1"/>
      <c r="ZN24" s="1"/>
      <c r="ZO24" s="1"/>
      <c r="ZP24" s="1"/>
      <c r="ZQ24" s="1"/>
      <c r="ZR24" s="1"/>
      <c r="ZS24" s="1"/>
      <c r="ZT24" s="1"/>
      <c r="ZU24" s="1"/>
      <c r="ZV24" s="1"/>
      <c r="ZW24" s="1"/>
      <c r="ZX24" s="1"/>
      <c r="ZY24" s="1"/>
      <c r="ZZ24" s="1"/>
      <c r="AAA24" s="1"/>
      <c r="AAB24" s="1"/>
      <c r="AAC24" s="1"/>
      <c r="AAD24" s="1"/>
      <c r="AAE24" s="1"/>
      <c r="AAF24" s="1"/>
      <c r="AAG24" s="1"/>
      <c r="AAH24" s="1"/>
      <c r="AAI24" s="1"/>
      <c r="AAJ24" s="1"/>
      <c r="AAK24" s="1"/>
      <c r="AAL24" s="1"/>
      <c r="AAM24" s="1"/>
      <c r="AAN24" s="1"/>
      <c r="AAO24" s="1"/>
      <c r="AAP24" s="1"/>
      <c r="AAQ24" s="1"/>
      <c r="AAR24" s="1"/>
      <c r="AAS24" s="1"/>
      <c r="AAT24" s="1"/>
      <c r="AAU24" s="1"/>
      <c r="AAV24" s="1"/>
      <c r="AAW24" s="1"/>
      <c r="AAX24" s="1"/>
      <c r="AAY24" s="1"/>
      <c r="AAZ24" s="1"/>
      <c r="ABA24" s="1"/>
      <c r="ABB24" s="1"/>
      <c r="ABC24" s="1"/>
      <c r="ABD24" s="1"/>
      <c r="ABE24" s="1"/>
      <c r="ABF24" s="1"/>
      <c r="ABG24" s="1"/>
      <c r="ABH24" s="1"/>
      <c r="ABI24" s="1"/>
      <c r="ABJ24" s="1"/>
      <c r="ABK24" s="1"/>
      <c r="ABL24" s="1"/>
      <c r="ABM24" s="1"/>
      <c r="ABN24" s="1"/>
      <c r="ABO24" s="1"/>
      <c r="ABP24" s="1"/>
      <c r="ABQ24" s="1"/>
      <c r="ABR24" s="1"/>
      <c r="ABS24" s="1"/>
      <c r="ABT24" s="1"/>
      <c r="ABU24" s="1"/>
      <c r="ABV24" s="1"/>
      <c r="ABW24" s="1"/>
      <c r="ABX24" s="1"/>
      <c r="ABY24" s="1"/>
      <c r="ABZ24" s="1"/>
      <c r="ACA24" s="1"/>
      <c r="ACB24" s="1"/>
      <c r="ACC24" s="1"/>
      <c r="ACD24" s="1"/>
      <c r="ACE24" s="1"/>
      <c r="ACF24" s="1"/>
      <c r="ACG24" s="1"/>
      <c r="ACH24" s="1"/>
      <c r="ACI24" s="1"/>
      <c r="ACJ24" s="1"/>
      <c r="ACK24" s="1"/>
      <c r="ACL24" s="1"/>
      <c r="ACM24" s="1"/>
      <c r="ACN24" s="1"/>
      <c r="ACO24" s="1"/>
      <c r="ACP24" s="1"/>
      <c r="ACQ24" s="1"/>
      <c r="ACR24" s="1"/>
      <c r="ACS24" s="1"/>
      <c r="ACT24" s="1"/>
      <c r="ACU24" s="1"/>
      <c r="ACV24" s="1"/>
      <c r="ACW24" s="1"/>
      <c r="ACX24" s="1"/>
      <c r="ACY24" s="1"/>
      <c r="ACZ24" s="1"/>
      <c r="ADA24" s="1"/>
      <c r="ADB24" s="1"/>
      <c r="ADC24" s="1"/>
      <c r="ADD24" s="1"/>
      <c r="ADE24" s="1"/>
      <c r="ADF24" s="1"/>
      <c r="ADG24" s="1"/>
      <c r="ADH24" s="1"/>
      <c r="ADI24" s="1"/>
      <c r="ADJ24" s="1"/>
      <c r="ADK24" s="1"/>
      <c r="ADL24" s="1"/>
      <c r="ADM24" s="1"/>
      <c r="ADN24" s="1"/>
      <c r="ADO24" s="1"/>
      <c r="ADP24" s="1"/>
      <c r="ADQ24" s="1"/>
      <c r="ADR24" s="1"/>
      <c r="ADS24" s="1"/>
      <c r="ADT24" s="1"/>
      <c r="ADU24" s="1"/>
      <c r="ADV24" s="1"/>
      <c r="ADW24" s="1"/>
      <c r="ADX24" s="1"/>
      <c r="ADY24" s="1"/>
      <c r="ADZ24" s="1"/>
      <c r="AEA24" s="1"/>
      <c r="AEB24" s="1"/>
      <c r="AEC24" s="1"/>
      <c r="AED24" s="1"/>
      <c r="AEE24" s="1"/>
      <c r="AEF24" s="1"/>
      <c r="AEG24" s="1"/>
      <c r="AEH24" s="1"/>
      <c r="AEI24" s="1"/>
      <c r="AEJ24" s="1"/>
      <c r="AEK24" s="1"/>
      <c r="AEL24" s="1"/>
      <c r="AEM24" s="1"/>
      <c r="AEN24" s="1"/>
      <c r="AEO24" s="1"/>
      <c r="AEP24" s="1"/>
      <c r="AEQ24" s="1"/>
      <c r="AER24" s="1"/>
      <c r="AES24" s="1"/>
      <c r="AET24" s="1"/>
      <c r="AEU24" s="1"/>
      <c r="AEV24" s="1"/>
      <c r="AEW24" s="1"/>
      <c r="AEX24" s="1"/>
      <c r="AEY24" s="1"/>
      <c r="AEZ24" s="1"/>
      <c r="AFA24" s="1"/>
      <c r="AFB24" s="1"/>
      <c r="AFC24" s="1"/>
      <c r="AFD24" s="1"/>
      <c r="AFE24" s="1"/>
      <c r="AFF24" s="1"/>
      <c r="AFG24" s="1"/>
      <c r="AFH24" s="1"/>
      <c r="AFI24" s="1"/>
      <c r="AFJ24" s="1"/>
      <c r="AFK24" s="1"/>
      <c r="AFL24" s="1"/>
      <c r="AFM24" s="1"/>
      <c r="AFN24" s="1"/>
      <c r="AFO24" s="1"/>
      <c r="AFP24" s="1"/>
      <c r="AFQ24" s="1"/>
      <c r="AFR24" s="1"/>
      <c r="AFS24" s="1"/>
      <c r="AFT24" s="1"/>
      <c r="AFU24" s="1"/>
      <c r="AFV24" s="1"/>
      <c r="AFW24" s="1"/>
      <c r="AFX24" s="1"/>
      <c r="AFY24" s="1"/>
      <c r="AFZ24" s="1"/>
      <c r="AGA24" s="1"/>
      <c r="AGB24" s="1"/>
      <c r="AGC24" s="1"/>
      <c r="AGD24" s="1"/>
      <c r="AGE24" s="1"/>
      <c r="AGF24" s="1"/>
      <c r="AGG24" s="1"/>
      <c r="AGH24" s="1"/>
      <c r="AGI24" s="1"/>
      <c r="AGJ24" s="1"/>
      <c r="AGK24" s="1"/>
      <c r="AGL24" s="1"/>
      <c r="AGM24" s="1"/>
      <c r="AGN24" s="1"/>
      <c r="AGO24" s="1"/>
      <c r="AGP24" s="1"/>
      <c r="AGQ24" s="1"/>
      <c r="AGR24" s="1"/>
      <c r="AGS24" s="1"/>
      <c r="AGT24" s="1"/>
      <c r="AGU24" s="1"/>
      <c r="AGV24" s="1"/>
      <c r="AGW24" s="1"/>
      <c r="AGX24" s="1"/>
      <c r="AGY24" s="1"/>
      <c r="AGZ24" s="1"/>
      <c r="AHA24" s="1"/>
      <c r="AHB24" s="1"/>
      <c r="AHC24" s="1"/>
      <c r="AHD24" s="1"/>
      <c r="AHE24" s="1"/>
      <c r="AHF24" s="1"/>
      <c r="AHG24" s="1"/>
      <c r="AHH24" s="1"/>
      <c r="AHI24" s="1"/>
      <c r="AHJ24" s="1"/>
      <c r="AHK24" s="1"/>
      <c r="AHL24" s="1"/>
      <c r="AHM24" s="1"/>
      <c r="AHN24" s="1"/>
      <c r="AHO24" s="1"/>
      <c r="AHP24" s="1"/>
      <c r="AHQ24" s="1"/>
      <c r="AHR24" s="1"/>
      <c r="AHS24" s="1"/>
      <c r="AHT24" s="1"/>
      <c r="AHU24" s="1"/>
      <c r="AHV24" s="1"/>
      <c r="AHW24" s="1"/>
      <c r="AHX24" s="1"/>
      <c r="AHY24" s="1"/>
      <c r="AHZ24" s="1"/>
      <c r="AIA24" s="1"/>
      <c r="AIB24" s="1"/>
      <c r="AIC24" s="1"/>
      <c r="AID24" s="1"/>
      <c r="AIE24" s="1"/>
      <c r="AIF24" s="1"/>
      <c r="AIG24" s="1"/>
      <c r="AIH24" s="1"/>
      <c r="AII24" s="1"/>
      <c r="AIJ24" s="1"/>
      <c r="AIK24" s="1"/>
      <c r="AIL24" s="1"/>
      <c r="AIM24" s="1"/>
      <c r="AIN24" s="1"/>
      <c r="AIO24" s="1"/>
      <c r="AIP24" s="1"/>
      <c r="AIQ24" s="1"/>
      <c r="AIR24" s="1"/>
      <c r="AIS24" s="1"/>
      <c r="AIT24" s="1"/>
      <c r="AIU24" s="1"/>
      <c r="AIV24" s="1"/>
      <c r="AIW24" s="1"/>
      <c r="AIX24" s="1"/>
      <c r="AIY24" s="1"/>
      <c r="AIZ24" s="1"/>
      <c r="AJA24" s="1"/>
      <c r="AJB24" s="1"/>
      <c r="AJC24" s="1"/>
      <c r="AJD24" s="1"/>
      <c r="AJE24" s="1"/>
      <c r="AJF24" s="1"/>
      <c r="AJG24" s="1"/>
      <c r="AJH24" s="1"/>
      <c r="AJI24" s="1"/>
      <c r="AJJ24" s="1"/>
      <c r="AJK24" s="1"/>
      <c r="AJL24" s="1"/>
      <c r="AJM24" s="1"/>
      <c r="AJN24" s="1"/>
      <c r="AJO24" s="1"/>
      <c r="AJP24" s="1"/>
      <c r="AJQ24" s="1"/>
      <c r="AJR24" s="1"/>
      <c r="AJS24" s="1"/>
      <c r="AJT24" s="1"/>
      <c r="AJU24" s="1"/>
      <c r="AJV24" s="1"/>
      <c r="AJW24" s="1"/>
      <c r="AJX24" s="1"/>
      <c r="AJY24" s="1"/>
      <c r="AJZ24" s="1"/>
      <c r="AKA24" s="1"/>
      <c r="AKB24" s="1"/>
      <c r="AKC24" s="1"/>
      <c r="AKD24" s="1"/>
      <c r="AKE24" s="1"/>
      <c r="AKF24" s="1"/>
      <c r="AKG24" s="1"/>
      <c r="AKH24" s="1"/>
      <c r="AKI24" s="1"/>
      <c r="AKJ24" s="1"/>
      <c r="AKK24" s="1"/>
      <c r="AKL24" s="1"/>
      <c r="AKM24" s="1"/>
      <c r="AKN24" s="1"/>
      <c r="AKO24" s="1"/>
      <c r="AKP24" s="1"/>
      <c r="AKQ24" s="1"/>
      <c r="AKR24" s="1"/>
      <c r="AKS24" s="1"/>
      <c r="AKT24" s="1"/>
      <c r="AKU24" s="1"/>
      <c r="AKV24" s="1"/>
      <c r="AKW24" s="1"/>
      <c r="AKX24" s="1"/>
      <c r="AKY24" s="1"/>
      <c r="AKZ24" s="1"/>
      <c r="ALA24" s="1"/>
      <c r="ALB24" s="1"/>
      <c r="ALC24" s="1"/>
      <c r="ALD24" s="1"/>
      <c r="ALE24" s="1"/>
      <c r="ALF24" s="1"/>
      <c r="ALG24" s="1"/>
      <c r="ALH24" s="1"/>
      <c r="ALI24" s="1"/>
      <c r="ALJ24" s="1"/>
      <c r="ALK24" s="1"/>
      <c r="ALL24" s="1"/>
      <c r="ALM24" s="1"/>
      <c r="ALN24" s="1"/>
      <c r="ALO24" s="1"/>
      <c r="ALP24" s="1"/>
      <c r="ALQ24" s="1"/>
      <c r="ALR24" s="1"/>
      <c r="ALS24" s="1"/>
      <c r="ALT24" s="1"/>
      <c r="ALU24" s="1"/>
      <c r="ALV24" s="1"/>
      <c r="ALW24" s="1"/>
      <c r="ALX24" s="1"/>
      <c r="ALY24" s="1"/>
      <c r="ALZ24" s="1"/>
      <c r="AMA24" s="1"/>
      <c r="AMB24" s="1"/>
      <c r="AMC24" s="1"/>
      <c r="AMD24" s="1"/>
      <c r="AME24" s="1"/>
      <c r="AMF24" s="1"/>
      <c r="AMG24" s="1"/>
      <c r="AMH24" s="1"/>
      <c r="AMI24" s="1"/>
      <c r="AMJ24" s="1"/>
      <c r="AMK24" s="1"/>
    </row>
    <row r="25" spans="1:1025" x14ac:dyDescent="0.35">
      <c r="A25" s="59"/>
      <c r="B25" s="78" t="s">
        <v>22</v>
      </c>
      <c r="C25" s="78">
        <f>SUM(C23:C24)</f>
        <v>4.8502671256274184</v>
      </c>
      <c r="D25" s="78">
        <f>SUM(D23:D24)</f>
        <v>4.2023306775474145</v>
      </c>
      <c r="E25" s="76">
        <f>SUM(C25:D25)</f>
        <v>9.0525978031748338</v>
      </c>
      <c r="F25" s="59"/>
      <c r="G25" s="59"/>
      <c r="H25" s="59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  <c r="IZ25" s="1"/>
      <c r="JA25" s="1"/>
      <c r="JB25" s="1"/>
      <c r="JC25" s="1"/>
      <c r="JD25" s="1"/>
      <c r="JE25" s="1"/>
      <c r="JF25" s="1"/>
      <c r="JG25" s="1"/>
      <c r="JH25" s="1"/>
      <c r="JI25" s="1"/>
      <c r="JJ25" s="1"/>
      <c r="JK25" s="1"/>
      <c r="JL25" s="1"/>
      <c r="JM25" s="1"/>
      <c r="JN25" s="1"/>
      <c r="JO25" s="1"/>
      <c r="JP25" s="1"/>
      <c r="JQ25" s="1"/>
      <c r="JR25" s="1"/>
      <c r="JS25" s="1"/>
      <c r="JT25" s="1"/>
      <c r="JU25" s="1"/>
      <c r="JV25" s="1"/>
      <c r="JW25" s="1"/>
      <c r="JX25" s="1"/>
      <c r="JY25" s="1"/>
      <c r="JZ25" s="1"/>
      <c r="KA25" s="1"/>
      <c r="KB25" s="1"/>
      <c r="KC25" s="1"/>
      <c r="KD25" s="1"/>
      <c r="KE25" s="1"/>
      <c r="KF25" s="1"/>
      <c r="KG25" s="1"/>
      <c r="KH25" s="1"/>
      <c r="KI25" s="1"/>
      <c r="KJ25" s="1"/>
      <c r="KK25" s="1"/>
      <c r="KL25" s="1"/>
      <c r="KM25" s="1"/>
      <c r="KN25" s="1"/>
      <c r="KO25" s="1"/>
      <c r="KP25" s="1"/>
      <c r="KQ25" s="1"/>
      <c r="KR25" s="1"/>
      <c r="KS25" s="1"/>
      <c r="KT25" s="1"/>
      <c r="KU25" s="1"/>
      <c r="KV25" s="1"/>
      <c r="KW25" s="1"/>
      <c r="KX25" s="1"/>
      <c r="KY25" s="1"/>
      <c r="KZ25" s="1"/>
      <c r="LA25" s="1"/>
      <c r="LB25" s="1"/>
      <c r="LC25" s="1"/>
      <c r="LD25" s="1"/>
      <c r="LE25" s="1"/>
      <c r="LF25" s="1"/>
      <c r="LG25" s="1"/>
      <c r="LH25" s="1"/>
      <c r="LI25" s="1"/>
      <c r="LJ25" s="1"/>
      <c r="LK25" s="1"/>
      <c r="LL25" s="1"/>
      <c r="LM25" s="1"/>
      <c r="LN25" s="1"/>
      <c r="LO25" s="1"/>
      <c r="LP25" s="1"/>
      <c r="LQ25" s="1"/>
      <c r="LR25" s="1"/>
      <c r="LS25" s="1"/>
      <c r="LT25" s="1"/>
      <c r="LU25" s="1"/>
      <c r="LV25" s="1"/>
      <c r="LW25" s="1"/>
      <c r="LX25" s="1"/>
      <c r="LY25" s="1"/>
      <c r="LZ25" s="1"/>
      <c r="MA25" s="1"/>
      <c r="MB25" s="1"/>
      <c r="MC25" s="1"/>
      <c r="MD25" s="1"/>
      <c r="ME25" s="1"/>
      <c r="MF25" s="1"/>
      <c r="MG25" s="1"/>
      <c r="MH25" s="1"/>
      <c r="MI25" s="1"/>
      <c r="MJ25" s="1"/>
      <c r="MK25" s="1"/>
      <c r="ML25" s="1"/>
      <c r="MM25" s="1"/>
      <c r="MN25" s="1"/>
      <c r="MO25" s="1"/>
      <c r="MP25" s="1"/>
      <c r="MQ25" s="1"/>
      <c r="MR25" s="1"/>
      <c r="MS25" s="1"/>
      <c r="MT25" s="1"/>
      <c r="MU25" s="1"/>
      <c r="MV25" s="1"/>
      <c r="MW25" s="1"/>
      <c r="MX25" s="1"/>
      <c r="MY25" s="1"/>
      <c r="MZ25" s="1"/>
      <c r="NA25" s="1"/>
      <c r="NB25" s="1"/>
      <c r="NC25" s="1"/>
      <c r="ND25" s="1"/>
      <c r="NE25" s="1"/>
      <c r="NF25" s="1"/>
      <c r="NG25" s="1"/>
      <c r="NH25" s="1"/>
      <c r="NI25" s="1"/>
      <c r="NJ25" s="1"/>
      <c r="NK25" s="1"/>
      <c r="NL25" s="1"/>
      <c r="NM25" s="1"/>
      <c r="NN25" s="1"/>
      <c r="NO25" s="1"/>
      <c r="NP25" s="1"/>
      <c r="NQ25" s="1"/>
      <c r="NR25" s="1"/>
      <c r="NS25" s="1"/>
      <c r="NT25" s="1"/>
      <c r="NU25" s="1"/>
      <c r="NV25" s="1"/>
      <c r="NW25" s="1"/>
      <c r="NX25" s="1"/>
      <c r="NY25" s="1"/>
      <c r="NZ25" s="1"/>
      <c r="OA25" s="1"/>
      <c r="OB25" s="1"/>
      <c r="OC25" s="1"/>
      <c r="OD25" s="1"/>
      <c r="OE25" s="1"/>
      <c r="OF25" s="1"/>
      <c r="OG25" s="1"/>
      <c r="OH25" s="1"/>
      <c r="OI25" s="1"/>
      <c r="OJ25" s="1"/>
      <c r="OK25" s="1"/>
      <c r="OL25" s="1"/>
      <c r="OM25" s="1"/>
      <c r="ON25" s="1"/>
      <c r="OO25" s="1"/>
      <c r="OP25" s="1"/>
      <c r="OQ25" s="1"/>
      <c r="OR25" s="1"/>
      <c r="OS25" s="1"/>
      <c r="OT25" s="1"/>
      <c r="OU25" s="1"/>
      <c r="OV25" s="1"/>
      <c r="OW25" s="1"/>
      <c r="OX25" s="1"/>
      <c r="OY25" s="1"/>
      <c r="OZ25" s="1"/>
      <c r="PA25" s="1"/>
      <c r="PB25" s="1"/>
      <c r="PC25" s="1"/>
      <c r="PD25" s="1"/>
      <c r="PE25" s="1"/>
      <c r="PF25" s="1"/>
      <c r="PG25" s="1"/>
      <c r="PH25" s="1"/>
      <c r="PI25" s="1"/>
      <c r="PJ25" s="1"/>
      <c r="PK25" s="1"/>
      <c r="PL25" s="1"/>
      <c r="PM25" s="1"/>
      <c r="PN25" s="1"/>
      <c r="PO25" s="1"/>
      <c r="PP25" s="1"/>
      <c r="PQ25" s="1"/>
      <c r="PR25" s="1"/>
      <c r="PS25" s="1"/>
      <c r="PT25" s="1"/>
      <c r="PU25" s="1"/>
      <c r="PV25" s="1"/>
      <c r="PW25" s="1"/>
      <c r="PX25" s="1"/>
      <c r="PY25" s="1"/>
      <c r="PZ25" s="1"/>
      <c r="QA25" s="1"/>
      <c r="QB25" s="1"/>
      <c r="QC25" s="1"/>
      <c r="QD25" s="1"/>
      <c r="QE25" s="1"/>
      <c r="QF25" s="1"/>
      <c r="QG25" s="1"/>
      <c r="QH25" s="1"/>
      <c r="QI25" s="1"/>
      <c r="QJ25" s="1"/>
      <c r="QK25" s="1"/>
      <c r="QL25" s="1"/>
      <c r="QM25" s="1"/>
      <c r="QN25" s="1"/>
      <c r="QO25" s="1"/>
      <c r="QP25" s="1"/>
      <c r="QQ25" s="1"/>
      <c r="QR25" s="1"/>
      <c r="QS25" s="1"/>
      <c r="QT25" s="1"/>
      <c r="QU25" s="1"/>
      <c r="QV25" s="1"/>
      <c r="QW25" s="1"/>
      <c r="QX25" s="1"/>
      <c r="QY25" s="1"/>
      <c r="QZ25" s="1"/>
      <c r="RA25" s="1"/>
      <c r="RB25" s="1"/>
      <c r="RC25" s="1"/>
      <c r="RD25" s="1"/>
      <c r="RE25" s="1"/>
      <c r="RF25" s="1"/>
      <c r="RG25" s="1"/>
      <c r="RH25" s="1"/>
      <c r="RI25" s="1"/>
      <c r="RJ25" s="1"/>
      <c r="RK25" s="1"/>
      <c r="RL25" s="1"/>
      <c r="RM25" s="1"/>
      <c r="RN25" s="1"/>
      <c r="RO25" s="1"/>
      <c r="RP25" s="1"/>
      <c r="RQ25" s="1"/>
      <c r="RR25" s="1"/>
      <c r="RS25" s="1"/>
      <c r="RT25" s="1"/>
      <c r="RU25" s="1"/>
      <c r="RV25" s="1"/>
      <c r="RW25" s="1"/>
      <c r="RX25" s="1"/>
      <c r="RY25" s="1"/>
      <c r="RZ25" s="1"/>
      <c r="SA25" s="1"/>
      <c r="SB25" s="1"/>
      <c r="SC25" s="1"/>
      <c r="SD25" s="1"/>
      <c r="SE25" s="1"/>
      <c r="SF25" s="1"/>
      <c r="SG25" s="1"/>
      <c r="SH25" s="1"/>
      <c r="SI25" s="1"/>
      <c r="SJ25" s="1"/>
      <c r="SK25" s="1"/>
      <c r="SL25" s="1"/>
      <c r="SM25" s="1"/>
      <c r="SN25" s="1"/>
      <c r="SO25" s="1"/>
      <c r="SP25" s="1"/>
      <c r="SQ25" s="1"/>
      <c r="SR25" s="1"/>
      <c r="SS25" s="1"/>
      <c r="ST25" s="1"/>
      <c r="SU25" s="1"/>
      <c r="SV25" s="1"/>
      <c r="SW25" s="1"/>
      <c r="SX25" s="1"/>
      <c r="SY25" s="1"/>
      <c r="SZ25" s="1"/>
      <c r="TA25" s="1"/>
      <c r="TB25" s="1"/>
      <c r="TC25" s="1"/>
      <c r="TD25" s="1"/>
      <c r="TE25" s="1"/>
      <c r="TF25" s="1"/>
      <c r="TG25" s="1"/>
      <c r="TH25" s="1"/>
      <c r="TI25" s="1"/>
      <c r="TJ25" s="1"/>
      <c r="TK25" s="1"/>
      <c r="TL25" s="1"/>
      <c r="TM25" s="1"/>
      <c r="TN25" s="1"/>
      <c r="TO25" s="1"/>
      <c r="TP25" s="1"/>
      <c r="TQ25" s="1"/>
      <c r="TR25" s="1"/>
      <c r="TS25" s="1"/>
      <c r="TT25" s="1"/>
      <c r="TU25" s="1"/>
      <c r="TV25" s="1"/>
      <c r="TW25" s="1"/>
      <c r="TX25" s="1"/>
      <c r="TY25" s="1"/>
      <c r="TZ25" s="1"/>
      <c r="UA25" s="1"/>
      <c r="UB25" s="1"/>
      <c r="UC25" s="1"/>
      <c r="UD25" s="1"/>
      <c r="UE25" s="1"/>
      <c r="UF25" s="1"/>
      <c r="UG25" s="1"/>
      <c r="UH25" s="1"/>
      <c r="UI25" s="1"/>
      <c r="UJ25" s="1"/>
      <c r="UK25" s="1"/>
      <c r="UL25" s="1"/>
      <c r="UM25" s="1"/>
      <c r="UN25" s="1"/>
      <c r="UO25" s="1"/>
      <c r="UP25" s="1"/>
      <c r="UQ25" s="1"/>
      <c r="UR25" s="1"/>
      <c r="US25" s="1"/>
      <c r="UT25" s="1"/>
      <c r="UU25" s="1"/>
      <c r="UV25" s="1"/>
      <c r="UW25" s="1"/>
      <c r="UX25" s="1"/>
      <c r="UY25" s="1"/>
      <c r="UZ25" s="1"/>
      <c r="VA25" s="1"/>
      <c r="VB25" s="1"/>
      <c r="VC25" s="1"/>
      <c r="VD25" s="1"/>
      <c r="VE25" s="1"/>
      <c r="VF25" s="1"/>
      <c r="VG25" s="1"/>
      <c r="VH25" s="1"/>
      <c r="VI25" s="1"/>
      <c r="VJ25" s="1"/>
      <c r="VK25" s="1"/>
      <c r="VL25" s="1"/>
      <c r="VM25" s="1"/>
      <c r="VN25" s="1"/>
      <c r="VO25" s="1"/>
      <c r="VP25" s="1"/>
      <c r="VQ25" s="1"/>
      <c r="VR25" s="1"/>
      <c r="VS25" s="1"/>
      <c r="VT25" s="1"/>
      <c r="VU25" s="1"/>
      <c r="VV25" s="1"/>
      <c r="VW25" s="1"/>
      <c r="VX25" s="1"/>
      <c r="VY25" s="1"/>
      <c r="VZ25" s="1"/>
      <c r="WA25" s="1"/>
      <c r="WB25" s="1"/>
      <c r="WC25" s="1"/>
      <c r="WD25" s="1"/>
      <c r="WE25" s="1"/>
      <c r="WF25" s="1"/>
      <c r="WG25" s="1"/>
      <c r="WH25" s="1"/>
      <c r="WI25" s="1"/>
      <c r="WJ25" s="1"/>
      <c r="WK25" s="1"/>
      <c r="WL25" s="1"/>
      <c r="WM25" s="1"/>
      <c r="WN25" s="1"/>
      <c r="WO25" s="1"/>
      <c r="WP25" s="1"/>
      <c r="WQ25" s="1"/>
      <c r="WR25" s="1"/>
      <c r="WS25" s="1"/>
      <c r="WT25" s="1"/>
      <c r="WU25" s="1"/>
      <c r="WV25" s="1"/>
      <c r="WW25" s="1"/>
      <c r="WX25" s="1"/>
      <c r="WY25" s="1"/>
      <c r="WZ25" s="1"/>
      <c r="XA25" s="1"/>
      <c r="XB25" s="1"/>
      <c r="XC25" s="1"/>
      <c r="XD25" s="1"/>
      <c r="XE25" s="1"/>
      <c r="XF25" s="1"/>
      <c r="XG25" s="1"/>
      <c r="XH25" s="1"/>
      <c r="XI25" s="1"/>
      <c r="XJ25" s="1"/>
      <c r="XK25" s="1"/>
      <c r="XL25" s="1"/>
      <c r="XM25" s="1"/>
      <c r="XN25" s="1"/>
      <c r="XO25" s="1"/>
      <c r="XP25" s="1"/>
      <c r="XQ25" s="1"/>
      <c r="XR25" s="1"/>
      <c r="XS25" s="1"/>
      <c r="XT25" s="1"/>
      <c r="XU25" s="1"/>
      <c r="XV25" s="1"/>
      <c r="XW25" s="1"/>
      <c r="XX25" s="1"/>
      <c r="XY25" s="1"/>
      <c r="XZ25" s="1"/>
      <c r="YA25" s="1"/>
      <c r="YB25" s="1"/>
      <c r="YC25" s="1"/>
      <c r="YD25" s="1"/>
      <c r="YE25" s="1"/>
      <c r="YF25" s="1"/>
      <c r="YG25" s="1"/>
      <c r="YH25" s="1"/>
      <c r="YI25" s="1"/>
      <c r="YJ25" s="1"/>
      <c r="YK25" s="1"/>
      <c r="YL25" s="1"/>
      <c r="YM25" s="1"/>
      <c r="YN25" s="1"/>
      <c r="YO25" s="1"/>
      <c r="YP25" s="1"/>
      <c r="YQ25" s="1"/>
      <c r="YR25" s="1"/>
      <c r="YS25" s="1"/>
      <c r="YT25" s="1"/>
      <c r="YU25" s="1"/>
      <c r="YV25" s="1"/>
      <c r="YW25" s="1"/>
      <c r="YX25" s="1"/>
      <c r="YY25" s="1"/>
      <c r="YZ25" s="1"/>
      <c r="ZA25" s="1"/>
      <c r="ZB25" s="1"/>
      <c r="ZC25" s="1"/>
      <c r="ZD25" s="1"/>
      <c r="ZE25" s="1"/>
      <c r="ZF25" s="1"/>
      <c r="ZG25" s="1"/>
      <c r="ZH25" s="1"/>
      <c r="ZI25" s="1"/>
      <c r="ZJ25" s="1"/>
      <c r="ZK25" s="1"/>
      <c r="ZL25" s="1"/>
      <c r="ZM25" s="1"/>
      <c r="ZN25" s="1"/>
      <c r="ZO25" s="1"/>
      <c r="ZP25" s="1"/>
      <c r="ZQ25" s="1"/>
      <c r="ZR25" s="1"/>
      <c r="ZS25" s="1"/>
      <c r="ZT25" s="1"/>
      <c r="ZU25" s="1"/>
      <c r="ZV25" s="1"/>
      <c r="ZW25" s="1"/>
      <c r="ZX25" s="1"/>
      <c r="ZY25" s="1"/>
      <c r="ZZ25" s="1"/>
      <c r="AAA25" s="1"/>
      <c r="AAB25" s="1"/>
      <c r="AAC25" s="1"/>
      <c r="AAD25" s="1"/>
      <c r="AAE25" s="1"/>
      <c r="AAF25" s="1"/>
      <c r="AAG25" s="1"/>
      <c r="AAH25" s="1"/>
      <c r="AAI25" s="1"/>
      <c r="AAJ25" s="1"/>
      <c r="AAK25" s="1"/>
      <c r="AAL25" s="1"/>
      <c r="AAM25" s="1"/>
      <c r="AAN25" s="1"/>
      <c r="AAO25" s="1"/>
      <c r="AAP25" s="1"/>
      <c r="AAQ25" s="1"/>
      <c r="AAR25" s="1"/>
      <c r="AAS25" s="1"/>
      <c r="AAT25" s="1"/>
      <c r="AAU25" s="1"/>
      <c r="AAV25" s="1"/>
      <c r="AAW25" s="1"/>
      <c r="AAX25" s="1"/>
      <c r="AAY25" s="1"/>
      <c r="AAZ25" s="1"/>
      <c r="ABA25" s="1"/>
      <c r="ABB25" s="1"/>
      <c r="ABC25" s="1"/>
      <c r="ABD25" s="1"/>
      <c r="ABE25" s="1"/>
      <c r="ABF25" s="1"/>
      <c r="ABG25" s="1"/>
      <c r="ABH25" s="1"/>
      <c r="ABI25" s="1"/>
      <c r="ABJ25" s="1"/>
      <c r="ABK25" s="1"/>
      <c r="ABL25" s="1"/>
      <c r="ABM25" s="1"/>
      <c r="ABN25" s="1"/>
      <c r="ABO25" s="1"/>
      <c r="ABP25" s="1"/>
      <c r="ABQ25" s="1"/>
      <c r="ABR25" s="1"/>
      <c r="ABS25" s="1"/>
      <c r="ABT25" s="1"/>
      <c r="ABU25" s="1"/>
      <c r="ABV25" s="1"/>
      <c r="ABW25" s="1"/>
      <c r="ABX25" s="1"/>
      <c r="ABY25" s="1"/>
      <c r="ABZ25" s="1"/>
      <c r="ACA25" s="1"/>
      <c r="ACB25" s="1"/>
      <c r="ACC25" s="1"/>
      <c r="ACD25" s="1"/>
      <c r="ACE25" s="1"/>
      <c r="ACF25" s="1"/>
      <c r="ACG25" s="1"/>
      <c r="ACH25" s="1"/>
      <c r="ACI25" s="1"/>
      <c r="ACJ25" s="1"/>
      <c r="ACK25" s="1"/>
      <c r="ACL25" s="1"/>
      <c r="ACM25" s="1"/>
      <c r="ACN25" s="1"/>
      <c r="ACO25" s="1"/>
      <c r="ACP25" s="1"/>
      <c r="ACQ25" s="1"/>
      <c r="ACR25" s="1"/>
      <c r="ACS25" s="1"/>
      <c r="ACT25" s="1"/>
      <c r="ACU25" s="1"/>
      <c r="ACV25" s="1"/>
      <c r="ACW25" s="1"/>
      <c r="ACX25" s="1"/>
      <c r="ACY25" s="1"/>
      <c r="ACZ25" s="1"/>
      <c r="ADA25" s="1"/>
      <c r="ADB25" s="1"/>
      <c r="ADC25" s="1"/>
      <c r="ADD25" s="1"/>
      <c r="ADE25" s="1"/>
      <c r="ADF25" s="1"/>
      <c r="ADG25" s="1"/>
      <c r="ADH25" s="1"/>
      <c r="ADI25" s="1"/>
      <c r="ADJ25" s="1"/>
      <c r="ADK25" s="1"/>
      <c r="ADL25" s="1"/>
      <c r="ADM25" s="1"/>
      <c r="ADN25" s="1"/>
      <c r="ADO25" s="1"/>
      <c r="ADP25" s="1"/>
      <c r="ADQ25" s="1"/>
      <c r="ADR25" s="1"/>
      <c r="ADS25" s="1"/>
      <c r="ADT25" s="1"/>
      <c r="ADU25" s="1"/>
      <c r="ADV25" s="1"/>
      <c r="ADW25" s="1"/>
      <c r="ADX25" s="1"/>
      <c r="ADY25" s="1"/>
      <c r="ADZ25" s="1"/>
      <c r="AEA25" s="1"/>
      <c r="AEB25" s="1"/>
      <c r="AEC25" s="1"/>
      <c r="AED25" s="1"/>
      <c r="AEE25" s="1"/>
      <c r="AEF25" s="1"/>
      <c r="AEG25" s="1"/>
      <c r="AEH25" s="1"/>
      <c r="AEI25" s="1"/>
      <c r="AEJ25" s="1"/>
      <c r="AEK25" s="1"/>
      <c r="AEL25" s="1"/>
      <c r="AEM25" s="1"/>
      <c r="AEN25" s="1"/>
      <c r="AEO25" s="1"/>
      <c r="AEP25" s="1"/>
      <c r="AEQ25" s="1"/>
      <c r="AER25" s="1"/>
      <c r="AES25" s="1"/>
      <c r="AET25" s="1"/>
      <c r="AEU25" s="1"/>
      <c r="AEV25" s="1"/>
      <c r="AEW25" s="1"/>
      <c r="AEX25" s="1"/>
      <c r="AEY25" s="1"/>
      <c r="AEZ25" s="1"/>
      <c r="AFA25" s="1"/>
      <c r="AFB25" s="1"/>
      <c r="AFC25" s="1"/>
      <c r="AFD25" s="1"/>
      <c r="AFE25" s="1"/>
      <c r="AFF25" s="1"/>
      <c r="AFG25" s="1"/>
      <c r="AFH25" s="1"/>
      <c r="AFI25" s="1"/>
      <c r="AFJ25" s="1"/>
      <c r="AFK25" s="1"/>
      <c r="AFL25" s="1"/>
      <c r="AFM25" s="1"/>
      <c r="AFN25" s="1"/>
      <c r="AFO25" s="1"/>
      <c r="AFP25" s="1"/>
      <c r="AFQ25" s="1"/>
      <c r="AFR25" s="1"/>
      <c r="AFS25" s="1"/>
      <c r="AFT25" s="1"/>
      <c r="AFU25" s="1"/>
      <c r="AFV25" s="1"/>
      <c r="AFW25" s="1"/>
      <c r="AFX25" s="1"/>
      <c r="AFY25" s="1"/>
      <c r="AFZ25" s="1"/>
      <c r="AGA25" s="1"/>
      <c r="AGB25" s="1"/>
      <c r="AGC25" s="1"/>
      <c r="AGD25" s="1"/>
      <c r="AGE25" s="1"/>
      <c r="AGF25" s="1"/>
      <c r="AGG25" s="1"/>
      <c r="AGH25" s="1"/>
      <c r="AGI25" s="1"/>
      <c r="AGJ25" s="1"/>
      <c r="AGK25" s="1"/>
      <c r="AGL25" s="1"/>
      <c r="AGM25" s="1"/>
      <c r="AGN25" s="1"/>
      <c r="AGO25" s="1"/>
      <c r="AGP25" s="1"/>
      <c r="AGQ25" s="1"/>
      <c r="AGR25" s="1"/>
      <c r="AGS25" s="1"/>
      <c r="AGT25" s="1"/>
      <c r="AGU25" s="1"/>
      <c r="AGV25" s="1"/>
      <c r="AGW25" s="1"/>
      <c r="AGX25" s="1"/>
      <c r="AGY25" s="1"/>
      <c r="AGZ25" s="1"/>
      <c r="AHA25" s="1"/>
      <c r="AHB25" s="1"/>
      <c r="AHC25" s="1"/>
      <c r="AHD25" s="1"/>
      <c r="AHE25" s="1"/>
      <c r="AHF25" s="1"/>
      <c r="AHG25" s="1"/>
      <c r="AHH25" s="1"/>
      <c r="AHI25" s="1"/>
      <c r="AHJ25" s="1"/>
      <c r="AHK25" s="1"/>
      <c r="AHL25" s="1"/>
      <c r="AHM25" s="1"/>
      <c r="AHN25" s="1"/>
      <c r="AHO25" s="1"/>
      <c r="AHP25" s="1"/>
      <c r="AHQ25" s="1"/>
      <c r="AHR25" s="1"/>
      <c r="AHS25" s="1"/>
      <c r="AHT25" s="1"/>
      <c r="AHU25" s="1"/>
      <c r="AHV25" s="1"/>
      <c r="AHW25" s="1"/>
      <c r="AHX25" s="1"/>
      <c r="AHY25" s="1"/>
      <c r="AHZ25" s="1"/>
      <c r="AIA25" s="1"/>
      <c r="AIB25" s="1"/>
      <c r="AIC25" s="1"/>
      <c r="AID25" s="1"/>
      <c r="AIE25" s="1"/>
      <c r="AIF25" s="1"/>
      <c r="AIG25" s="1"/>
      <c r="AIH25" s="1"/>
      <c r="AII25" s="1"/>
      <c r="AIJ25" s="1"/>
      <c r="AIK25" s="1"/>
      <c r="AIL25" s="1"/>
      <c r="AIM25" s="1"/>
      <c r="AIN25" s="1"/>
      <c r="AIO25" s="1"/>
      <c r="AIP25" s="1"/>
      <c r="AIQ25" s="1"/>
      <c r="AIR25" s="1"/>
      <c r="AIS25" s="1"/>
      <c r="AIT25" s="1"/>
      <c r="AIU25" s="1"/>
      <c r="AIV25" s="1"/>
      <c r="AIW25" s="1"/>
      <c r="AIX25" s="1"/>
      <c r="AIY25" s="1"/>
      <c r="AIZ25" s="1"/>
      <c r="AJA25" s="1"/>
      <c r="AJB25" s="1"/>
      <c r="AJC25" s="1"/>
      <c r="AJD25" s="1"/>
      <c r="AJE25" s="1"/>
      <c r="AJF25" s="1"/>
      <c r="AJG25" s="1"/>
      <c r="AJH25" s="1"/>
      <c r="AJI25" s="1"/>
      <c r="AJJ25" s="1"/>
      <c r="AJK25" s="1"/>
      <c r="AJL25" s="1"/>
      <c r="AJM25" s="1"/>
      <c r="AJN25" s="1"/>
      <c r="AJO25" s="1"/>
      <c r="AJP25" s="1"/>
      <c r="AJQ25" s="1"/>
      <c r="AJR25" s="1"/>
      <c r="AJS25" s="1"/>
      <c r="AJT25" s="1"/>
      <c r="AJU25" s="1"/>
      <c r="AJV25" s="1"/>
      <c r="AJW25" s="1"/>
      <c r="AJX25" s="1"/>
      <c r="AJY25" s="1"/>
      <c r="AJZ25" s="1"/>
      <c r="AKA25" s="1"/>
      <c r="AKB25" s="1"/>
      <c r="AKC25" s="1"/>
      <c r="AKD25" s="1"/>
      <c r="AKE25" s="1"/>
      <c r="AKF25" s="1"/>
      <c r="AKG25" s="1"/>
      <c r="AKH25" s="1"/>
      <c r="AKI25" s="1"/>
      <c r="AKJ25" s="1"/>
      <c r="AKK25" s="1"/>
      <c r="AKL25" s="1"/>
      <c r="AKM25" s="1"/>
      <c r="AKN25" s="1"/>
      <c r="AKO25" s="1"/>
      <c r="AKP25" s="1"/>
      <c r="AKQ25" s="1"/>
      <c r="AKR25" s="1"/>
      <c r="AKS25" s="1"/>
      <c r="AKT25" s="1"/>
      <c r="AKU25" s="1"/>
      <c r="AKV25" s="1"/>
      <c r="AKW25" s="1"/>
      <c r="AKX25" s="1"/>
      <c r="AKY25" s="1"/>
      <c r="AKZ25" s="1"/>
      <c r="ALA25" s="1"/>
      <c r="ALB25" s="1"/>
      <c r="ALC25" s="1"/>
      <c r="ALD25" s="1"/>
      <c r="ALE25" s="1"/>
      <c r="ALF25" s="1"/>
      <c r="ALG25" s="1"/>
      <c r="ALH25" s="1"/>
      <c r="ALI25" s="1"/>
      <c r="ALJ25" s="1"/>
      <c r="ALK25" s="1"/>
      <c r="ALL25" s="1"/>
      <c r="ALM25" s="1"/>
      <c r="ALN25" s="1"/>
      <c r="ALO25" s="1"/>
      <c r="ALP25" s="1"/>
      <c r="ALQ25" s="1"/>
      <c r="ALR25" s="1"/>
      <c r="ALS25" s="1"/>
      <c r="ALT25" s="1"/>
      <c r="ALU25" s="1"/>
      <c r="ALV25" s="1"/>
      <c r="ALW25" s="1"/>
      <c r="ALX25" s="1"/>
      <c r="ALY25" s="1"/>
      <c r="ALZ25" s="1"/>
      <c r="AMA25" s="1"/>
      <c r="AMB25" s="1"/>
      <c r="AMC25" s="1"/>
      <c r="AMD25" s="1"/>
      <c r="AME25" s="1"/>
      <c r="AMF25" s="1"/>
      <c r="AMG25" s="1"/>
      <c r="AMH25" s="1"/>
      <c r="AMI25" s="1"/>
      <c r="AMJ25" s="1"/>
      <c r="AMK25" s="1"/>
    </row>
    <row r="26" spans="1:1025" x14ac:dyDescent="0.35">
      <c r="A26" s="59"/>
      <c r="B26" s="62"/>
      <c r="C26" s="59"/>
      <c r="D26" s="59"/>
      <c r="E26" s="59"/>
      <c r="F26" s="1"/>
      <c r="G26" s="59"/>
      <c r="H26" s="59"/>
    </row>
    <row r="27" spans="1:1025" x14ac:dyDescent="0.35">
      <c r="A27" s="59"/>
      <c r="B27" s="62"/>
      <c r="C27" s="59"/>
      <c r="D27" s="59"/>
      <c r="E27" s="59"/>
      <c r="F27" s="1"/>
      <c r="G27" s="59"/>
      <c r="H27" s="59"/>
    </row>
    <row r="28" spans="1:1025" x14ac:dyDescent="0.35">
      <c r="A28" s="59"/>
      <c r="C28" s="59"/>
      <c r="D28" s="59"/>
      <c r="E28" s="59"/>
      <c r="F28" s="1"/>
      <c r="G28" s="59"/>
      <c r="H28" s="59"/>
    </row>
    <row r="29" spans="1:1025" x14ac:dyDescent="0.35">
      <c r="A29" s="59"/>
      <c r="B29" s="62" t="s">
        <v>114</v>
      </c>
      <c r="C29" s="59"/>
      <c r="D29" s="59"/>
      <c r="E29" s="76">
        <f>(2-1)*(2-1)</f>
        <v>1</v>
      </c>
      <c r="F29" s="1"/>
      <c r="G29" s="59"/>
      <c r="H29" s="59"/>
    </row>
    <row r="30" spans="1:1025" x14ac:dyDescent="0.35">
      <c r="A30" s="59"/>
      <c r="B30" s="1"/>
      <c r="C30" s="59"/>
      <c r="D30" s="59"/>
      <c r="E30" s="59"/>
      <c r="F30" s="1"/>
      <c r="G30" s="59"/>
      <c r="H30" s="59"/>
    </row>
    <row r="31" spans="1:1025" x14ac:dyDescent="0.35">
      <c r="B31" s="49" t="s">
        <v>115</v>
      </c>
      <c r="E31" s="76">
        <f>CHITEST(C4:D5,C14:D15)</f>
        <v>2.6232183024964789E-3</v>
      </c>
    </row>
    <row r="33" spans="2:13" x14ac:dyDescent="0.35">
      <c r="B33" s="63" t="s">
        <v>107</v>
      </c>
    </row>
    <row r="34" spans="2:13" x14ac:dyDescent="0.35">
      <c r="B34" s="63"/>
    </row>
    <row r="45" spans="2:13" ht="21.5" thickBot="1" x14ac:dyDescent="0.4">
      <c r="B45" s="50" t="s">
        <v>108</v>
      </c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</row>
    <row r="46" spans="2:13" ht="15" thickBot="1" x14ac:dyDescent="0.4">
      <c r="B46" s="5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</row>
    <row r="47" spans="2:13" ht="15" thickBot="1" x14ac:dyDescent="0.4">
      <c r="B47" s="52"/>
      <c r="C47" s="53" t="s">
        <v>109</v>
      </c>
      <c r="D47" s="54"/>
      <c r="E47" s="54"/>
      <c r="F47" s="54"/>
      <c r="G47" s="54"/>
      <c r="H47" s="54"/>
      <c r="I47" s="54"/>
      <c r="J47" s="54"/>
      <c r="K47" s="54"/>
      <c r="L47" s="54"/>
      <c r="M47" s="55"/>
    </row>
    <row r="48" spans="2:13" ht="15" thickBot="1" x14ac:dyDescent="0.4">
      <c r="B48" s="52" t="s">
        <v>110</v>
      </c>
      <c r="C48" s="52">
        <v>0.995</v>
      </c>
      <c r="D48" s="52">
        <v>0.97499999999999998</v>
      </c>
      <c r="E48" s="52">
        <v>0.2</v>
      </c>
      <c r="F48" s="52">
        <v>0.1</v>
      </c>
      <c r="G48" s="52">
        <v>0.05</v>
      </c>
      <c r="H48" s="52">
        <v>2.5000000000000001E-2</v>
      </c>
      <c r="I48" s="52">
        <v>0.02</v>
      </c>
      <c r="J48" s="52">
        <v>0.01</v>
      </c>
      <c r="K48" s="52">
        <v>5.0000000000000001E-3</v>
      </c>
      <c r="L48" s="52">
        <v>2E-3</v>
      </c>
      <c r="M48" s="52">
        <v>1E-3</v>
      </c>
    </row>
    <row r="49" spans="2:13" ht="15" thickBot="1" x14ac:dyDescent="0.4">
      <c r="B49" s="52">
        <v>1</v>
      </c>
      <c r="C49" s="56">
        <v>3.93E-5</v>
      </c>
      <c r="D49" s="56">
        <v>9.8200000000000002E-4</v>
      </c>
      <c r="E49" s="56">
        <v>1.6419999999999999</v>
      </c>
      <c r="F49" s="56">
        <v>2.706</v>
      </c>
      <c r="G49" s="56">
        <v>3.8410000000000002</v>
      </c>
      <c r="H49" s="56">
        <v>5.024</v>
      </c>
      <c r="I49" s="56">
        <v>5.4119999999999999</v>
      </c>
      <c r="J49" s="56">
        <v>6.6349999999999998</v>
      </c>
      <c r="K49" s="56">
        <v>7.8789999999999996</v>
      </c>
      <c r="L49" s="56">
        <v>9.5500000000000007</v>
      </c>
      <c r="M49" s="56">
        <v>10.827999999999999</v>
      </c>
    </row>
    <row r="50" spans="2:13" ht="15" thickBot="1" x14ac:dyDescent="0.4">
      <c r="B50" s="52">
        <v>2</v>
      </c>
      <c r="C50" s="56">
        <v>0.01</v>
      </c>
      <c r="D50" s="56">
        <v>5.0599999999999999E-2</v>
      </c>
      <c r="E50" s="56">
        <v>3.2189999999999999</v>
      </c>
      <c r="F50" s="56">
        <v>4.6050000000000004</v>
      </c>
      <c r="G50" s="56">
        <v>5.9909999999999997</v>
      </c>
      <c r="H50" s="56">
        <v>7.3780000000000001</v>
      </c>
      <c r="I50" s="56">
        <v>7.8239999999999998</v>
      </c>
      <c r="J50" s="56">
        <v>9.2100000000000009</v>
      </c>
      <c r="K50" s="56">
        <v>10.597</v>
      </c>
      <c r="L50" s="56">
        <v>12.429</v>
      </c>
      <c r="M50" s="56">
        <v>13.816000000000001</v>
      </c>
    </row>
    <row r="51" spans="2:13" ht="15" thickBot="1" x14ac:dyDescent="0.4">
      <c r="B51" s="52">
        <v>3</v>
      </c>
      <c r="C51" s="56">
        <v>7.17E-2</v>
      </c>
      <c r="D51" s="56">
        <v>0.216</v>
      </c>
      <c r="E51" s="56">
        <v>4.6420000000000003</v>
      </c>
      <c r="F51" s="56">
        <v>6.2510000000000003</v>
      </c>
      <c r="G51" s="56">
        <v>7.8150000000000004</v>
      </c>
      <c r="H51" s="56">
        <v>9.3480000000000008</v>
      </c>
      <c r="I51" s="56">
        <v>9.8369999999999997</v>
      </c>
      <c r="J51" s="56">
        <v>11.345000000000001</v>
      </c>
      <c r="K51" s="56">
        <v>12.837999999999999</v>
      </c>
      <c r="L51" s="56">
        <v>14.795999999999999</v>
      </c>
      <c r="M51" s="56">
        <v>16.265999999999998</v>
      </c>
    </row>
    <row r="52" spans="2:13" ht="15" thickBot="1" x14ac:dyDescent="0.4">
      <c r="B52" s="52">
        <v>4</v>
      </c>
      <c r="C52" s="56">
        <v>0.20699999999999999</v>
      </c>
      <c r="D52" s="56">
        <v>0.48399999999999999</v>
      </c>
      <c r="E52" s="56">
        <v>5.9889999999999999</v>
      </c>
      <c r="F52" s="56">
        <v>7.7789999999999999</v>
      </c>
      <c r="G52" s="56">
        <v>9.4879999999999995</v>
      </c>
      <c r="H52" s="56">
        <v>11.143000000000001</v>
      </c>
      <c r="I52" s="56">
        <v>11.667999999999999</v>
      </c>
      <c r="J52" s="56">
        <v>13.276999999999999</v>
      </c>
      <c r="K52" s="56">
        <v>14.86</v>
      </c>
      <c r="L52" s="56">
        <v>16.923999999999999</v>
      </c>
      <c r="M52" s="56">
        <v>18.466999999999999</v>
      </c>
    </row>
    <row r="53" spans="2:13" ht="15" thickBot="1" x14ac:dyDescent="0.4">
      <c r="B53" s="52">
        <v>5</v>
      </c>
      <c r="C53" s="56">
        <v>0.41199999999999998</v>
      </c>
      <c r="D53" s="56">
        <v>0.83099999999999996</v>
      </c>
      <c r="E53" s="56">
        <v>7.2889999999999997</v>
      </c>
      <c r="F53" s="56">
        <v>9.2360000000000007</v>
      </c>
      <c r="G53" s="56">
        <v>11.07</v>
      </c>
      <c r="H53" s="56">
        <v>12.833</v>
      </c>
      <c r="I53" s="56">
        <v>13.388</v>
      </c>
      <c r="J53" s="56">
        <v>15.086</v>
      </c>
      <c r="K53" s="56">
        <v>16.75</v>
      </c>
      <c r="L53" s="56">
        <v>18.907</v>
      </c>
      <c r="M53" s="56">
        <v>20.515000000000001</v>
      </c>
    </row>
    <row r="54" spans="2:13" ht="15" thickBot="1" x14ac:dyDescent="0.4">
      <c r="B54" s="52">
        <v>6</v>
      </c>
      <c r="C54" s="56">
        <v>0.67600000000000005</v>
      </c>
      <c r="D54" s="56">
        <v>1.2370000000000001</v>
      </c>
      <c r="E54" s="56">
        <v>8.5579999999999998</v>
      </c>
      <c r="F54" s="56">
        <v>10.645</v>
      </c>
      <c r="G54" s="56">
        <v>12.592000000000001</v>
      </c>
      <c r="H54" s="56">
        <v>14.449</v>
      </c>
      <c r="I54" s="56">
        <v>15.032999999999999</v>
      </c>
      <c r="J54" s="56">
        <v>16.812000000000001</v>
      </c>
      <c r="K54" s="56">
        <v>18.547999999999998</v>
      </c>
      <c r="L54" s="56">
        <v>20.791</v>
      </c>
      <c r="M54" s="56">
        <v>22.457999999999998</v>
      </c>
    </row>
    <row r="55" spans="2:13" ht="15" thickBot="1" x14ac:dyDescent="0.4">
      <c r="B55" s="52">
        <v>7</v>
      </c>
      <c r="C55" s="56">
        <v>0.98899999999999999</v>
      </c>
      <c r="D55" s="56">
        <v>1.69</v>
      </c>
      <c r="E55" s="56">
        <v>9.8030000000000008</v>
      </c>
      <c r="F55" s="56">
        <v>12.016999999999999</v>
      </c>
      <c r="G55" s="56">
        <v>14.067</v>
      </c>
      <c r="H55" s="56">
        <v>16.013000000000002</v>
      </c>
      <c r="I55" s="56">
        <v>16.622</v>
      </c>
      <c r="J55" s="56">
        <v>18.475000000000001</v>
      </c>
      <c r="K55" s="56">
        <v>20.277999999999999</v>
      </c>
      <c r="L55" s="56">
        <v>22.600999999999999</v>
      </c>
      <c r="M55" s="56">
        <v>24.321999999999999</v>
      </c>
    </row>
    <row r="56" spans="2:13" ht="15" thickBot="1" x14ac:dyDescent="0.4">
      <c r="B56" s="52">
        <v>8</v>
      </c>
      <c r="C56" s="56">
        <v>1.3440000000000001</v>
      </c>
      <c r="D56" s="56">
        <v>2.1800000000000002</v>
      </c>
      <c r="E56" s="56">
        <v>11.03</v>
      </c>
      <c r="F56" s="56">
        <v>13.362</v>
      </c>
      <c r="G56" s="56">
        <v>15.507</v>
      </c>
      <c r="H56" s="56">
        <v>17.535</v>
      </c>
      <c r="I56" s="56">
        <v>18.167999999999999</v>
      </c>
      <c r="J56" s="56">
        <v>20.09</v>
      </c>
      <c r="K56" s="56">
        <v>21.954999999999998</v>
      </c>
      <c r="L56" s="56">
        <v>24.352</v>
      </c>
      <c r="M56" s="56">
        <v>26.123999999999999</v>
      </c>
    </row>
    <row r="57" spans="2:13" ht="15" thickBot="1" x14ac:dyDescent="0.4">
      <c r="B57" s="52">
        <v>9</v>
      </c>
      <c r="C57" s="56">
        <v>1.7350000000000001</v>
      </c>
      <c r="D57" s="56">
        <v>2.7</v>
      </c>
      <c r="E57" s="56">
        <v>12.242000000000001</v>
      </c>
      <c r="F57" s="56">
        <v>14.683999999999999</v>
      </c>
      <c r="G57" s="56">
        <v>16.919</v>
      </c>
      <c r="H57" s="56">
        <v>19.023</v>
      </c>
      <c r="I57" s="56">
        <v>19.678999999999998</v>
      </c>
      <c r="J57" s="56">
        <v>21.666</v>
      </c>
      <c r="K57" s="56">
        <v>23.588999999999999</v>
      </c>
      <c r="L57" s="56">
        <v>26.056000000000001</v>
      </c>
      <c r="M57" s="56">
        <v>27.876999999999999</v>
      </c>
    </row>
    <row r="58" spans="2:13" ht="15" thickBot="1" x14ac:dyDescent="0.4">
      <c r="B58" s="52">
        <v>10</v>
      </c>
      <c r="C58" s="56">
        <v>2.1560000000000001</v>
      </c>
      <c r="D58" s="56">
        <v>3.2469999999999999</v>
      </c>
      <c r="E58" s="56">
        <v>13.442</v>
      </c>
      <c r="F58" s="56">
        <v>15.987</v>
      </c>
      <c r="G58" s="56">
        <v>18.306999999999999</v>
      </c>
      <c r="H58" s="56">
        <v>20.483000000000001</v>
      </c>
      <c r="I58" s="56">
        <v>21.161000000000001</v>
      </c>
      <c r="J58" s="56">
        <v>23.209</v>
      </c>
      <c r="K58" s="56">
        <v>25.187999999999999</v>
      </c>
      <c r="L58" s="56">
        <v>27.722000000000001</v>
      </c>
      <c r="M58" s="56">
        <v>29.588000000000001</v>
      </c>
    </row>
    <row r="59" spans="2:13" ht="15" thickBot="1" x14ac:dyDescent="0.4">
      <c r="B59" s="52">
        <v>11</v>
      </c>
      <c r="C59" s="56">
        <v>2.6030000000000002</v>
      </c>
      <c r="D59" s="56">
        <v>3.8159999999999998</v>
      </c>
      <c r="E59" s="56">
        <v>14.631</v>
      </c>
      <c r="F59" s="56">
        <v>17.274999999999999</v>
      </c>
      <c r="G59" s="56">
        <v>19.675000000000001</v>
      </c>
      <c r="H59" s="56">
        <v>21.92</v>
      </c>
      <c r="I59" s="56">
        <v>22.617999999999999</v>
      </c>
      <c r="J59" s="56">
        <v>24.725000000000001</v>
      </c>
      <c r="K59" s="56">
        <v>26.757000000000001</v>
      </c>
      <c r="L59" s="56">
        <v>29.353999999999999</v>
      </c>
      <c r="M59" s="56">
        <v>31.263999999999999</v>
      </c>
    </row>
    <row r="60" spans="2:13" ht="15" thickBot="1" x14ac:dyDescent="0.4">
      <c r="B60" s="52">
        <v>12</v>
      </c>
      <c r="C60" s="56">
        <v>3.0739999999999998</v>
      </c>
      <c r="D60" s="56">
        <v>4.4039999999999999</v>
      </c>
      <c r="E60" s="56">
        <v>15.811999999999999</v>
      </c>
      <c r="F60" s="56">
        <v>18.548999999999999</v>
      </c>
      <c r="G60" s="56">
        <v>21.026</v>
      </c>
      <c r="H60" s="56">
        <v>23.337</v>
      </c>
      <c r="I60" s="56">
        <v>24.053999999999998</v>
      </c>
      <c r="J60" s="56">
        <v>26.216999999999999</v>
      </c>
      <c r="K60" s="56">
        <v>28.3</v>
      </c>
      <c r="L60" s="56">
        <v>30.957000000000001</v>
      </c>
      <c r="M60" s="56">
        <v>32.908999999999999</v>
      </c>
    </row>
    <row r="61" spans="2:13" ht="15" thickBot="1" x14ac:dyDescent="0.4">
      <c r="B61" s="52">
        <v>13</v>
      </c>
      <c r="C61" s="56">
        <v>3.5649999999999999</v>
      </c>
      <c r="D61" s="56">
        <v>5.0090000000000003</v>
      </c>
      <c r="E61" s="56">
        <v>16.984999999999999</v>
      </c>
      <c r="F61" s="56">
        <v>19.812000000000001</v>
      </c>
      <c r="G61" s="56">
        <v>22.361999999999998</v>
      </c>
      <c r="H61" s="56">
        <v>24.736000000000001</v>
      </c>
      <c r="I61" s="56">
        <v>25.472000000000001</v>
      </c>
      <c r="J61" s="56">
        <v>27.687999999999999</v>
      </c>
      <c r="K61" s="56">
        <v>29.818999999999999</v>
      </c>
      <c r="L61" s="56">
        <v>32.534999999999997</v>
      </c>
      <c r="M61" s="56">
        <v>34.527999999999999</v>
      </c>
    </row>
    <row r="62" spans="2:13" ht="15" thickBot="1" x14ac:dyDescent="0.4">
      <c r="B62" s="52">
        <v>14</v>
      </c>
      <c r="C62" s="56">
        <v>4.0750000000000002</v>
      </c>
      <c r="D62" s="56">
        <v>5.6289999999999996</v>
      </c>
      <c r="E62" s="56">
        <v>18.151</v>
      </c>
      <c r="F62" s="56">
        <v>21.064</v>
      </c>
      <c r="G62" s="56">
        <v>23.684999999999999</v>
      </c>
      <c r="H62" s="56">
        <v>26.119</v>
      </c>
      <c r="I62" s="56">
        <v>26.873000000000001</v>
      </c>
      <c r="J62" s="56">
        <v>29.140999999999998</v>
      </c>
      <c r="K62" s="56">
        <v>31.318999999999999</v>
      </c>
      <c r="L62" s="56">
        <v>34.091000000000001</v>
      </c>
      <c r="M62" s="56">
        <v>36.122999999999998</v>
      </c>
    </row>
    <row r="63" spans="2:13" ht="15" thickBot="1" x14ac:dyDescent="0.4">
      <c r="B63" s="52">
        <v>15</v>
      </c>
      <c r="C63" s="56">
        <v>4.601</v>
      </c>
      <c r="D63" s="56">
        <v>6.2619999999999996</v>
      </c>
      <c r="E63" s="56">
        <v>19.311</v>
      </c>
      <c r="F63" s="56">
        <v>22.306999999999999</v>
      </c>
      <c r="G63" s="56">
        <v>24.995999999999999</v>
      </c>
      <c r="H63" s="56">
        <v>27.488</v>
      </c>
      <c r="I63" s="56">
        <v>28.259</v>
      </c>
      <c r="J63" s="56">
        <v>30.577999999999999</v>
      </c>
      <c r="K63" s="56">
        <v>32.801000000000002</v>
      </c>
      <c r="L63" s="56">
        <v>35.628</v>
      </c>
      <c r="M63" s="56">
        <v>37.697000000000003</v>
      </c>
    </row>
    <row r="64" spans="2:13" ht="15" thickBot="1" x14ac:dyDescent="0.4">
      <c r="B64" s="52">
        <v>16</v>
      </c>
      <c r="C64" s="56">
        <v>5.1420000000000003</v>
      </c>
      <c r="D64" s="56">
        <v>6.9080000000000004</v>
      </c>
      <c r="E64" s="56">
        <v>20.465</v>
      </c>
      <c r="F64" s="56">
        <v>23.542000000000002</v>
      </c>
      <c r="G64" s="56">
        <v>26.295999999999999</v>
      </c>
      <c r="H64" s="56">
        <v>28.844999999999999</v>
      </c>
      <c r="I64" s="56">
        <v>29.632999999999999</v>
      </c>
      <c r="J64" s="56">
        <v>32</v>
      </c>
      <c r="K64" s="56">
        <v>34.267000000000003</v>
      </c>
      <c r="L64" s="56">
        <v>37.146000000000001</v>
      </c>
      <c r="M64" s="56">
        <v>39.252000000000002</v>
      </c>
    </row>
    <row r="65" spans="2:13" ht="15" thickBot="1" x14ac:dyDescent="0.4">
      <c r="B65" s="52">
        <v>17</v>
      </c>
      <c r="C65" s="56">
        <v>5.6970000000000001</v>
      </c>
      <c r="D65" s="56">
        <v>7.5640000000000001</v>
      </c>
      <c r="E65" s="56">
        <v>21.614999999999998</v>
      </c>
      <c r="F65" s="56">
        <v>24.768999999999998</v>
      </c>
      <c r="G65" s="56">
        <v>27.587</v>
      </c>
      <c r="H65" s="56">
        <v>30.190999999999999</v>
      </c>
      <c r="I65" s="56">
        <v>30.995000000000001</v>
      </c>
      <c r="J65" s="56">
        <v>33.408999999999999</v>
      </c>
      <c r="K65" s="56">
        <v>35.718000000000004</v>
      </c>
      <c r="L65" s="56">
        <v>38.648000000000003</v>
      </c>
      <c r="M65" s="56">
        <v>40.79</v>
      </c>
    </row>
    <row r="66" spans="2:13" ht="15" thickBot="1" x14ac:dyDescent="0.4">
      <c r="B66" s="52">
        <v>18</v>
      </c>
      <c r="C66" s="56">
        <v>6.2649999999999997</v>
      </c>
      <c r="D66" s="56">
        <v>8.2309999999999999</v>
      </c>
      <c r="E66" s="56">
        <v>22.76</v>
      </c>
      <c r="F66" s="56">
        <v>25.989000000000001</v>
      </c>
      <c r="G66" s="56">
        <v>28.869</v>
      </c>
      <c r="H66" s="56">
        <v>31.526</v>
      </c>
      <c r="I66" s="56">
        <v>32.345999999999997</v>
      </c>
      <c r="J66" s="56">
        <v>34.805</v>
      </c>
      <c r="K66" s="56">
        <v>37.155999999999999</v>
      </c>
      <c r="L66" s="56">
        <v>40.136000000000003</v>
      </c>
      <c r="M66" s="56">
        <v>42.311999999999998</v>
      </c>
    </row>
    <row r="67" spans="2:13" ht="15" thickBot="1" x14ac:dyDescent="0.4">
      <c r="B67" s="52">
        <v>19</v>
      </c>
      <c r="C67" s="56">
        <v>6.8440000000000003</v>
      </c>
      <c r="D67" s="56">
        <v>8.907</v>
      </c>
      <c r="E67" s="56">
        <v>23.9</v>
      </c>
      <c r="F67" s="56">
        <v>27.204000000000001</v>
      </c>
      <c r="G67" s="56">
        <v>30.143999999999998</v>
      </c>
      <c r="H67" s="56">
        <v>32.851999999999997</v>
      </c>
      <c r="I67" s="56">
        <v>33.686999999999998</v>
      </c>
      <c r="J67" s="56">
        <v>36.191000000000003</v>
      </c>
      <c r="K67" s="56">
        <v>38.582000000000001</v>
      </c>
      <c r="L67" s="56">
        <v>41.61</v>
      </c>
      <c r="M67" s="56">
        <v>43.82</v>
      </c>
    </row>
    <row r="68" spans="2:13" ht="15" thickBot="1" x14ac:dyDescent="0.4">
      <c r="B68" s="52">
        <v>20</v>
      </c>
      <c r="C68" s="56">
        <v>7.4340000000000002</v>
      </c>
      <c r="D68" s="56">
        <v>9.5909999999999993</v>
      </c>
      <c r="E68" s="56">
        <v>25.038</v>
      </c>
      <c r="F68" s="56">
        <v>28.411999999999999</v>
      </c>
      <c r="G68" s="56">
        <v>31.41</v>
      </c>
      <c r="H68" s="56">
        <v>34.17</v>
      </c>
      <c r="I68" s="56">
        <v>35.020000000000003</v>
      </c>
      <c r="J68" s="56">
        <v>37.566000000000003</v>
      </c>
      <c r="K68" s="56">
        <v>39.997</v>
      </c>
      <c r="L68" s="56">
        <v>43.072000000000003</v>
      </c>
      <c r="M68" s="56">
        <v>45.314999999999998</v>
      </c>
    </row>
    <row r="69" spans="2:13" ht="15" thickBot="1" x14ac:dyDescent="0.4">
      <c r="B69" s="52">
        <v>21</v>
      </c>
      <c r="C69" s="56">
        <v>8.0340000000000007</v>
      </c>
      <c r="D69" s="56">
        <v>10.282999999999999</v>
      </c>
      <c r="E69" s="56">
        <v>26.170999999999999</v>
      </c>
      <c r="F69" s="56">
        <v>29.614999999999998</v>
      </c>
      <c r="G69" s="56">
        <v>32.670999999999999</v>
      </c>
      <c r="H69" s="56">
        <v>35.478999999999999</v>
      </c>
      <c r="I69" s="56">
        <v>36.343000000000004</v>
      </c>
      <c r="J69" s="56">
        <v>38.932000000000002</v>
      </c>
      <c r="K69" s="56">
        <v>41.401000000000003</v>
      </c>
      <c r="L69" s="56">
        <v>44.521999999999998</v>
      </c>
      <c r="M69" s="56">
        <v>46.796999999999997</v>
      </c>
    </row>
    <row r="70" spans="2:13" ht="15" thickBot="1" x14ac:dyDescent="0.4">
      <c r="B70" s="52">
        <v>22</v>
      </c>
      <c r="C70" s="56">
        <v>8.6430000000000007</v>
      </c>
      <c r="D70" s="56">
        <v>10.981999999999999</v>
      </c>
      <c r="E70" s="56">
        <v>27.300999999999998</v>
      </c>
      <c r="F70" s="56">
        <v>30.812999999999999</v>
      </c>
      <c r="G70" s="56">
        <v>33.923999999999999</v>
      </c>
      <c r="H70" s="56">
        <v>36.780999999999999</v>
      </c>
      <c r="I70" s="56">
        <v>37.658999999999999</v>
      </c>
      <c r="J70" s="56">
        <v>40.289000000000001</v>
      </c>
      <c r="K70" s="56">
        <v>42.795999999999999</v>
      </c>
      <c r="L70" s="56">
        <v>45.962000000000003</v>
      </c>
      <c r="M70" s="56">
        <v>48.268000000000001</v>
      </c>
    </row>
    <row r="71" spans="2:13" ht="15" thickBot="1" x14ac:dyDescent="0.4">
      <c r="B71" s="52">
        <v>23</v>
      </c>
      <c r="C71" s="56">
        <v>9.26</v>
      </c>
      <c r="D71" s="56">
        <v>11.689</v>
      </c>
      <c r="E71" s="56">
        <v>28.428999999999998</v>
      </c>
      <c r="F71" s="56">
        <v>32.006999999999998</v>
      </c>
      <c r="G71" s="56">
        <v>35.171999999999997</v>
      </c>
      <c r="H71" s="56">
        <v>38.076000000000001</v>
      </c>
      <c r="I71" s="56">
        <v>38.968000000000004</v>
      </c>
      <c r="J71" s="56">
        <v>41.637999999999998</v>
      </c>
      <c r="K71" s="56">
        <v>44.180999999999997</v>
      </c>
      <c r="L71" s="56">
        <v>47.390999999999998</v>
      </c>
      <c r="M71" s="56">
        <v>49.728000000000002</v>
      </c>
    </row>
    <row r="72" spans="2:13" ht="15" thickBot="1" x14ac:dyDescent="0.4">
      <c r="B72" s="52">
        <v>24</v>
      </c>
      <c r="C72" s="56">
        <v>9.8859999999999992</v>
      </c>
      <c r="D72" s="56">
        <v>12.401</v>
      </c>
      <c r="E72" s="56">
        <v>29.553000000000001</v>
      </c>
      <c r="F72" s="56">
        <v>33.195999999999998</v>
      </c>
      <c r="G72" s="56">
        <v>36.414999999999999</v>
      </c>
      <c r="H72" s="56">
        <v>39.363999999999997</v>
      </c>
      <c r="I72" s="56">
        <v>40.270000000000003</v>
      </c>
      <c r="J72" s="56">
        <v>42.98</v>
      </c>
      <c r="K72" s="56">
        <v>45.558999999999997</v>
      </c>
      <c r="L72" s="56">
        <v>48.811999999999998</v>
      </c>
      <c r="M72" s="56">
        <v>51.179000000000002</v>
      </c>
    </row>
    <row r="73" spans="2:13" ht="15" thickBot="1" x14ac:dyDescent="0.4">
      <c r="B73" s="52">
        <v>25</v>
      </c>
      <c r="C73" s="56">
        <v>10.52</v>
      </c>
      <c r="D73" s="56">
        <v>13.12</v>
      </c>
      <c r="E73" s="56">
        <v>30.675000000000001</v>
      </c>
      <c r="F73" s="56">
        <v>34.381999999999998</v>
      </c>
      <c r="G73" s="56">
        <v>37.652000000000001</v>
      </c>
      <c r="H73" s="56">
        <v>40.646000000000001</v>
      </c>
      <c r="I73" s="56">
        <v>41.566000000000003</v>
      </c>
      <c r="J73" s="56">
        <v>44.314</v>
      </c>
      <c r="K73" s="56">
        <v>46.927999999999997</v>
      </c>
      <c r="L73" s="56">
        <v>50.222999999999999</v>
      </c>
      <c r="M73" s="56">
        <v>52.62</v>
      </c>
    </row>
    <row r="74" spans="2:13" ht="15" thickBot="1" x14ac:dyDescent="0.4">
      <c r="B74" s="52">
        <v>26</v>
      </c>
      <c r="C74" s="56">
        <v>11.16</v>
      </c>
      <c r="D74" s="56">
        <v>13.843999999999999</v>
      </c>
      <c r="E74" s="56">
        <v>31.795000000000002</v>
      </c>
      <c r="F74" s="56">
        <v>35.563000000000002</v>
      </c>
      <c r="G74" s="56">
        <v>38.884999999999998</v>
      </c>
      <c r="H74" s="56">
        <v>41.923000000000002</v>
      </c>
      <c r="I74" s="56">
        <v>42.856000000000002</v>
      </c>
      <c r="J74" s="56">
        <v>45.642000000000003</v>
      </c>
      <c r="K74" s="56">
        <v>48.29</v>
      </c>
      <c r="L74" s="56">
        <v>51.627000000000002</v>
      </c>
      <c r="M74" s="56">
        <v>54.052</v>
      </c>
    </row>
    <row r="75" spans="2:13" ht="15" thickBot="1" x14ac:dyDescent="0.4">
      <c r="B75" s="52">
        <v>27</v>
      </c>
      <c r="C75" s="56">
        <v>11.808</v>
      </c>
      <c r="D75" s="56">
        <v>14.573</v>
      </c>
      <c r="E75" s="56">
        <v>32.911999999999999</v>
      </c>
      <c r="F75" s="56">
        <v>36.741</v>
      </c>
      <c r="G75" s="56">
        <v>40.113</v>
      </c>
      <c r="H75" s="56">
        <v>43.195</v>
      </c>
      <c r="I75" s="56">
        <v>44.14</v>
      </c>
      <c r="J75" s="56">
        <v>46.963000000000001</v>
      </c>
      <c r="K75" s="56">
        <v>49.645000000000003</v>
      </c>
      <c r="L75" s="56">
        <v>53.023000000000003</v>
      </c>
      <c r="M75" s="56">
        <v>55.475999999999999</v>
      </c>
    </row>
    <row r="76" spans="2:13" ht="15" thickBot="1" x14ac:dyDescent="0.4">
      <c r="B76" s="52">
        <v>28</v>
      </c>
      <c r="C76" s="56">
        <v>12.461</v>
      </c>
      <c r="D76" s="56">
        <v>15.308</v>
      </c>
      <c r="E76" s="56">
        <v>34.027000000000001</v>
      </c>
      <c r="F76" s="56">
        <v>37.915999999999997</v>
      </c>
      <c r="G76" s="56">
        <v>41.337000000000003</v>
      </c>
      <c r="H76" s="56">
        <v>44.460999999999999</v>
      </c>
      <c r="I76" s="56">
        <v>45.418999999999997</v>
      </c>
      <c r="J76" s="56">
        <v>48.277999999999999</v>
      </c>
      <c r="K76" s="56">
        <v>50.993000000000002</v>
      </c>
      <c r="L76" s="56">
        <v>54.411000000000001</v>
      </c>
      <c r="M76" s="56">
        <v>56.892000000000003</v>
      </c>
    </row>
    <row r="77" spans="2:13" ht="15" thickBot="1" x14ac:dyDescent="0.4">
      <c r="B77" s="52">
        <v>29</v>
      </c>
      <c r="C77" s="56">
        <v>13.121</v>
      </c>
      <c r="D77" s="56">
        <v>16.047000000000001</v>
      </c>
      <c r="E77" s="56">
        <v>35.139000000000003</v>
      </c>
      <c r="F77" s="56">
        <v>39.087000000000003</v>
      </c>
      <c r="G77" s="56">
        <v>42.557000000000002</v>
      </c>
      <c r="H77" s="56">
        <v>45.722000000000001</v>
      </c>
      <c r="I77" s="56">
        <v>46.692999999999998</v>
      </c>
      <c r="J77" s="56">
        <v>49.588000000000001</v>
      </c>
      <c r="K77" s="56">
        <v>52.335999999999999</v>
      </c>
      <c r="L77" s="56">
        <v>55.792000000000002</v>
      </c>
      <c r="M77" s="56">
        <v>58.301000000000002</v>
      </c>
    </row>
    <row r="78" spans="2:13" ht="15" thickBot="1" x14ac:dyDescent="0.4">
      <c r="B78" s="52">
        <v>30</v>
      </c>
      <c r="C78" s="56">
        <v>13.787000000000001</v>
      </c>
      <c r="D78" s="56">
        <v>16.791</v>
      </c>
      <c r="E78" s="56">
        <v>36.25</v>
      </c>
      <c r="F78" s="56">
        <v>40.256</v>
      </c>
      <c r="G78" s="56">
        <v>43.773000000000003</v>
      </c>
      <c r="H78" s="56">
        <v>46.978999999999999</v>
      </c>
      <c r="I78" s="56">
        <v>47.962000000000003</v>
      </c>
      <c r="J78" s="56">
        <v>50.892000000000003</v>
      </c>
      <c r="K78" s="56">
        <v>53.671999999999997</v>
      </c>
      <c r="L78" s="56">
        <v>57.167000000000002</v>
      </c>
      <c r="M78" s="56">
        <v>59.703000000000003</v>
      </c>
    </row>
    <row r="79" spans="2:13" ht="15" thickBot="1" x14ac:dyDescent="0.4">
      <c r="B79" s="52">
        <v>31</v>
      </c>
      <c r="C79" s="56">
        <v>14.458</v>
      </c>
      <c r="D79" s="56">
        <v>17.539000000000001</v>
      </c>
      <c r="E79" s="56">
        <v>37.359000000000002</v>
      </c>
      <c r="F79" s="56">
        <v>41.421999999999997</v>
      </c>
      <c r="G79" s="56">
        <v>44.984999999999999</v>
      </c>
      <c r="H79" s="56">
        <v>48.231999999999999</v>
      </c>
      <c r="I79" s="56">
        <v>49.225999999999999</v>
      </c>
      <c r="J79" s="56">
        <v>52.191000000000003</v>
      </c>
      <c r="K79" s="56">
        <v>55.003</v>
      </c>
      <c r="L79" s="56">
        <v>58.536000000000001</v>
      </c>
      <c r="M79" s="56">
        <v>61.097999999999999</v>
      </c>
    </row>
    <row r="80" spans="2:13" ht="15" thickBot="1" x14ac:dyDescent="0.4">
      <c r="B80" s="52">
        <v>32</v>
      </c>
      <c r="C80" s="56">
        <v>15.134</v>
      </c>
      <c r="D80" s="56">
        <v>18.291</v>
      </c>
      <c r="E80" s="56">
        <v>38.466000000000001</v>
      </c>
      <c r="F80" s="56">
        <v>42.585000000000001</v>
      </c>
      <c r="G80" s="56">
        <v>46.194000000000003</v>
      </c>
      <c r="H80" s="56">
        <v>49.48</v>
      </c>
      <c r="I80" s="56">
        <v>50.487000000000002</v>
      </c>
      <c r="J80" s="56">
        <v>53.485999999999997</v>
      </c>
      <c r="K80" s="56">
        <v>56.328000000000003</v>
      </c>
      <c r="L80" s="56">
        <v>59.899000000000001</v>
      </c>
      <c r="M80" s="56">
        <v>62.487000000000002</v>
      </c>
    </row>
    <row r="81" spans="2:13" ht="15" thickBot="1" x14ac:dyDescent="0.4">
      <c r="B81" s="52">
        <v>33</v>
      </c>
      <c r="C81" s="56">
        <v>15.815</v>
      </c>
      <c r="D81" s="56">
        <v>19.047000000000001</v>
      </c>
      <c r="E81" s="56">
        <v>39.572000000000003</v>
      </c>
      <c r="F81" s="56">
        <v>43.744999999999997</v>
      </c>
      <c r="G81" s="56">
        <v>47.4</v>
      </c>
      <c r="H81" s="56">
        <v>50.725000000000001</v>
      </c>
      <c r="I81" s="56">
        <v>51.743000000000002</v>
      </c>
      <c r="J81" s="56">
        <v>54.776000000000003</v>
      </c>
      <c r="K81" s="56">
        <v>57.648000000000003</v>
      </c>
      <c r="L81" s="56">
        <v>61.256</v>
      </c>
      <c r="M81" s="56">
        <v>63.87</v>
      </c>
    </row>
    <row r="82" spans="2:13" ht="15" thickBot="1" x14ac:dyDescent="0.4">
      <c r="B82" s="52">
        <v>34</v>
      </c>
      <c r="C82" s="56">
        <v>16.501000000000001</v>
      </c>
      <c r="D82" s="56">
        <v>19.806000000000001</v>
      </c>
      <c r="E82" s="56">
        <v>40.676000000000002</v>
      </c>
      <c r="F82" s="56">
        <v>44.902999999999999</v>
      </c>
      <c r="G82" s="56">
        <v>48.601999999999997</v>
      </c>
      <c r="H82" s="56">
        <v>51.966000000000001</v>
      </c>
      <c r="I82" s="56">
        <v>52.994999999999997</v>
      </c>
      <c r="J82" s="56">
        <v>56.061</v>
      </c>
      <c r="K82" s="56">
        <v>58.963999999999999</v>
      </c>
      <c r="L82" s="56">
        <v>62.607999999999997</v>
      </c>
      <c r="M82" s="56">
        <v>65.247</v>
      </c>
    </row>
    <row r="83" spans="2:13" ht="15" thickBot="1" x14ac:dyDescent="0.4">
      <c r="B83" s="52">
        <v>35</v>
      </c>
      <c r="C83" s="56">
        <v>17.192</v>
      </c>
      <c r="D83" s="56">
        <v>20.568999999999999</v>
      </c>
      <c r="E83" s="56">
        <v>41.777999999999999</v>
      </c>
      <c r="F83" s="56">
        <v>46.058999999999997</v>
      </c>
      <c r="G83" s="56">
        <v>49.802</v>
      </c>
      <c r="H83" s="56">
        <v>53.203000000000003</v>
      </c>
      <c r="I83" s="56">
        <v>54.244</v>
      </c>
      <c r="J83" s="56">
        <v>57.341999999999999</v>
      </c>
      <c r="K83" s="56">
        <v>60.274999999999999</v>
      </c>
      <c r="L83" s="56">
        <v>63.954999999999998</v>
      </c>
      <c r="M83" s="56">
        <v>66.619</v>
      </c>
    </row>
    <row r="84" spans="2:13" ht="15" thickBot="1" x14ac:dyDescent="0.4">
      <c r="B84" s="52">
        <v>36</v>
      </c>
      <c r="C84" s="56">
        <v>17.887</v>
      </c>
      <c r="D84" s="56">
        <v>21.335999999999999</v>
      </c>
      <c r="E84" s="56">
        <v>42.878999999999998</v>
      </c>
      <c r="F84" s="56">
        <v>47.212000000000003</v>
      </c>
      <c r="G84" s="56">
        <v>50.997999999999998</v>
      </c>
      <c r="H84" s="56">
        <v>54.436999999999998</v>
      </c>
      <c r="I84" s="56">
        <v>55.488999999999997</v>
      </c>
      <c r="J84" s="56">
        <v>58.619</v>
      </c>
      <c r="K84" s="56">
        <v>61.581000000000003</v>
      </c>
      <c r="L84" s="56">
        <v>65.296000000000006</v>
      </c>
      <c r="M84" s="56">
        <v>67.984999999999999</v>
      </c>
    </row>
    <row r="85" spans="2:13" ht="15" thickBot="1" x14ac:dyDescent="0.4">
      <c r="B85" s="52">
        <v>37</v>
      </c>
      <c r="C85" s="56">
        <v>18.585999999999999</v>
      </c>
      <c r="D85" s="56">
        <v>22.106000000000002</v>
      </c>
      <c r="E85" s="56">
        <v>43.978000000000002</v>
      </c>
      <c r="F85" s="56">
        <v>48.363</v>
      </c>
      <c r="G85" s="56">
        <v>52.192</v>
      </c>
      <c r="H85" s="56">
        <v>55.667999999999999</v>
      </c>
      <c r="I85" s="56">
        <v>56.73</v>
      </c>
      <c r="J85" s="56">
        <v>59.893000000000001</v>
      </c>
      <c r="K85" s="56">
        <v>62.883000000000003</v>
      </c>
      <c r="L85" s="56">
        <v>66.632999999999996</v>
      </c>
      <c r="M85" s="56">
        <v>69.346000000000004</v>
      </c>
    </row>
    <row r="86" spans="2:13" ht="15" thickBot="1" x14ac:dyDescent="0.4">
      <c r="B86" s="52">
        <v>38</v>
      </c>
      <c r="C86" s="56">
        <v>19.289000000000001</v>
      </c>
      <c r="D86" s="56">
        <v>22.878</v>
      </c>
      <c r="E86" s="56">
        <v>45.076000000000001</v>
      </c>
      <c r="F86" s="56">
        <v>49.512999999999998</v>
      </c>
      <c r="G86" s="56">
        <v>53.384</v>
      </c>
      <c r="H86" s="56">
        <v>56.896000000000001</v>
      </c>
      <c r="I86" s="56">
        <v>57.969000000000001</v>
      </c>
      <c r="J86" s="56">
        <v>61.161999999999999</v>
      </c>
      <c r="K86" s="56">
        <v>64.180999999999997</v>
      </c>
      <c r="L86" s="56">
        <v>67.965999999999994</v>
      </c>
      <c r="M86" s="56">
        <v>70.703000000000003</v>
      </c>
    </row>
    <row r="87" spans="2:13" ht="15" thickBot="1" x14ac:dyDescent="0.4">
      <c r="B87" s="52">
        <v>39</v>
      </c>
      <c r="C87" s="56">
        <v>19.995999999999999</v>
      </c>
      <c r="D87" s="56">
        <v>23.654</v>
      </c>
      <c r="E87" s="56">
        <v>46.173000000000002</v>
      </c>
      <c r="F87" s="56">
        <v>50.66</v>
      </c>
      <c r="G87" s="56">
        <v>54.572000000000003</v>
      </c>
      <c r="H87" s="56">
        <v>58.12</v>
      </c>
      <c r="I87" s="56">
        <v>59.204000000000001</v>
      </c>
      <c r="J87" s="56">
        <v>62.427999999999997</v>
      </c>
      <c r="K87" s="56">
        <v>65.475999999999999</v>
      </c>
      <c r="L87" s="56">
        <v>69.293999999999997</v>
      </c>
      <c r="M87" s="56">
        <v>72.055000000000007</v>
      </c>
    </row>
    <row r="88" spans="2:13" ht="15" thickBot="1" x14ac:dyDescent="0.4">
      <c r="B88" s="52">
        <v>40</v>
      </c>
      <c r="C88" s="56">
        <v>20.707000000000001</v>
      </c>
      <c r="D88" s="56">
        <v>24.433</v>
      </c>
      <c r="E88" s="56">
        <v>47.268999999999998</v>
      </c>
      <c r="F88" s="56">
        <v>51.805</v>
      </c>
      <c r="G88" s="56">
        <v>55.758000000000003</v>
      </c>
      <c r="H88" s="56">
        <v>59.341999999999999</v>
      </c>
      <c r="I88" s="56">
        <v>60.436</v>
      </c>
      <c r="J88" s="56">
        <v>63.691000000000003</v>
      </c>
      <c r="K88" s="56">
        <v>66.766000000000005</v>
      </c>
      <c r="L88" s="56">
        <v>70.617999999999995</v>
      </c>
      <c r="M88" s="56">
        <v>73.402000000000001</v>
      </c>
    </row>
    <row r="89" spans="2:13" ht="15" thickBot="1" x14ac:dyDescent="0.4">
      <c r="B89" s="52">
        <v>41</v>
      </c>
      <c r="C89" s="56">
        <v>21.420999999999999</v>
      </c>
      <c r="D89" s="56">
        <v>25.215</v>
      </c>
      <c r="E89" s="56">
        <v>48.363</v>
      </c>
      <c r="F89" s="56">
        <v>52.948999999999998</v>
      </c>
      <c r="G89" s="56">
        <v>56.942</v>
      </c>
      <c r="H89" s="56">
        <v>60.561</v>
      </c>
      <c r="I89" s="56">
        <v>61.664999999999999</v>
      </c>
      <c r="J89" s="56">
        <v>64.95</v>
      </c>
      <c r="K89" s="56">
        <v>68.052999999999997</v>
      </c>
      <c r="L89" s="56">
        <v>71.938000000000002</v>
      </c>
      <c r="M89" s="56">
        <v>74.745000000000005</v>
      </c>
    </row>
    <row r="90" spans="2:13" ht="15" thickBot="1" x14ac:dyDescent="0.4">
      <c r="B90" s="52">
        <v>42</v>
      </c>
      <c r="C90" s="56">
        <v>22.138000000000002</v>
      </c>
      <c r="D90" s="56">
        <v>25.998999999999999</v>
      </c>
      <c r="E90" s="56">
        <v>49.456000000000003</v>
      </c>
      <c r="F90" s="56">
        <v>54.09</v>
      </c>
      <c r="G90" s="56">
        <v>58.124000000000002</v>
      </c>
      <c r="H90" s="56">
        <v>61.777000000000001</v>
      </c>
      <c r="I90" s="56">
        <v>62.892000000000003</v>
      </c>
      <c r="J90" s="56">
        <v>66.206000000000003</v>
      </c>
      <c r="K90" s="56">
        <v>69.335999999999999</v>
      </c>
      <c r="L90" s="56">
        <v>73.254000000000005</v>
      </c>
      <c r="M90" s="56">
        <v>76.084000000000003</v>
      </c>
    </row>
    <row r="91" spans="2:13" ht="15" thickBot="1" x14ac:dyDescent="0.4">
      <c r="B91" s="52">
        <v>43</v>
      </c>
      <c r="C91" s="56">
        <v>22.859000000000002</v>
      </c>
      <c r="D91" s="56">
        <v>26.785</v>
      </c>
      <c r="E91" s="56">
        <v>50.548000000000002</v>
      </c>
      <c r="F91" s="56">
        <v>55.23</v>
      </c>
      <c r="G91" s="56">
        <v>59.304000000000002</v>
      </c>
      <c r="H91" s="56">
        <v>62.99</v>
      </c>
      <c r="I91" s="56">
        <v>64.116</v>
      </c>
      <c r="J91" s="56">
        <v>67.459000000000003</v>
      </c>
      <c r="K91" s="56">
        <v>70.616</v>
      </c>
      <c r="L91" s="56">
        <v>74.566000000000003</v>
      </c>
      <c r="M91" s="56">
        <v>77.418999999999997</v>
      </c>
    </row>
    <row r="92" spans="2:13" ht="15" thickBot="1" x14ac:dyDescent="0.4">
      <c r="B92" s="52">
        <v>44</v>
      </c>
      <c r="C92" s="56">
        <v>23.584</v>
      </c>
      <c r="D92" s="56">
        <v>27.574999999999999</v>
      </c>
      <c r="E92" s="56">
        <v>51.639000000000003</v>
      </c>
      <c r="F92" s="56">
        <v>56.369</v>
      </c>
      <c r="G92" s="56">
        <v>60.481000000000002</v>
      </c>
      <c r="H92" s="56">
        <v>64.200999999999993</v>
      </c>
      <c r="I92" s="56">
        <v>65.337000000000003</v>
      </c>
      <c r="J92" s="56">
        <v>68.709999999999994</v>
      </c>
      <c r="K92" s="56">
        <v>71.893000000000001</v>
      </c>
      <c r="L92" s="56">
        <v>75.873999999999995</v>
      </c>
      <c r="M92" s="56">
        <v>78.75</v>
      </c>
    </row>
    <row r="93" spans="2:13" ht="15" thickBot="1" x14ac:dyDescent="0.4">
      <c r="B93" s="52">
        <v>45</v>
      </c>
      <c r="C93" s="56">
        <v>24.311</v>
      </c>
      <c r="D93" s="56">
        <v>28.366</v>
      </c>
      <c r="E93" s="56">
        <v>52.728999999999999</v>
      </c>
      <c r="F93" s="56">
        <v>57.505000000000003</v>
      </c>
      <c r="G93" s="56">
        <v>61.655999999999999</v>
      </c>
      <c r="H93" s="56">
        <v>65.41</v>
      </c>
      <c r="I93" s="56">
        <v>66.555000000000007</v>
      </c>
      <c r="J93" s="56">
        <v>69.956999999999994</v>
      </c>
      <c r="K93" s="56">
        <v>73.165999999999997</v>
      </c>
      <c r="L93" s="56">
        <v>77.179000000000002</v>
      </c>
      <c r="M93" s="56">
        <v>80.076999999999998</v>
      </c>
    </row>
    <row r="94" spans="2:13" ht="15" thickBot="1" x14ac:dyDescent="0.4">
      <c r="B94" s="52">
        <v>46</v>
      </c>
      <c r="C94" s="56">
        <v>25.041</v>
      </c>
      <c r="D94" s="56">
        <v>29.16</v>
      </c>
      <c r="E94" s="56">
        <v>53.817999999999998</v>
      </c>
      <c r="F94" s="56">
        <v>58.640999999999998</v>
      </c>
      <c r="G94" s="56">
        <v>62.83</v>
      </c>
      <c r="H94" s="56">
        <v>66.617000000000004</v>
      </c>
      <c r="I94" s="56">
        <v>67.771000000000001</v>
      </c>
      <c r="J94" s="56">
        <v>71.200999999999993</v>
      </c>
      <c r="K94" s="56">
        <v>74.436999999999998</v>
      </c>
      <c r="L94" s="56">
        <v>78.480999999999995</v>
      </c>
      <c r="M94" s="56">
        <v>81.400000000000006</v>
      </c>
    </row>
    <row r="95" spans="2:13" ht="15" thickBot="1" x14ac:dyDescent="0.4">
      <c r="B95" s="52">
        <v>47</v>
      </c>
      <c r="C95" s="56">
        <v>25.774999999999999</v>
      </c>
      <c r="D95" s="56">
        <v>29.956</v>
      </c>
      <c r="E95" s="56">
        <v>54.905999999999999</v>
      </c>
      <c r="F95" s="56">
        <v>59.774000000000001</v>
      </c>
      <c r="G95" s="56">
        <v>64.001000000000005</v>
      </c>
      <c r="H95" s="56">
        <v>67.820999999999998</v>
      </c>
      <c r="I95" s="56">
        <v>68.984999999999999</v>
      </c>
      <c r="J95" s="56">
        <v>72.442999999999998</v>
      </c>
      <c r="K95" s="56">
        <v>75.703999999999994</v>
      </c>
      <c r="L95" s="56">
        <v>79.78</v>
      </c>
      <c r="M95" s="56">
        <v>82.72</v>
      </c>
    </row>
    <row r="96" spans="2:13" ht="15" thickBot="1" x14ac:dyDescent="0.4">
      <c r="B96" s="52">
        <v>48</v>
      </c>
      <c r="C96" s="56">
        <v>26.510999999999999</v>
      </c>
      <c r="D96" s="56">
        <v>30.754999999999999</v>
      </c>
      <c r="E96" s="56">
        <v>55.993000000000002</v>
      </c>
      <c r="F96" s="56">
        <v>60.906999999999996</v>
      </c>
      <c r="G96" s="56">
        <v>65.171000000000006</v>
      </c>
      <c r="H96" s="56">
        <v>69.022999999999996</v>
      </c>
      <c r="I96" s="56">
        <v>70.197000000000003</v>
      </c>
      <c r="J96" s="56">
        <v>73.683000000000007</v>
      </c>
      <c r="K96" s="56">
        <v>76.968999999999994</v>
      </c>
      <c r="L96" s="56">
        <v>81.075000000000003</v>
      </c>
      <c r="M96" s="56">
        <v>84.037000000000006</v>
      </c>
    </row>
    <row r="97" spans="2:13" ht="15" thickBot="1" x14ac:dyDescent="0.4">
      <c r="B97" s="52">
        <v>49</v>
      </c>
      <c r="C97" s="56">
        <v>27.248999999999999</v>
      </c>
      <c r="D97" s="56">
        <v>31.555</v>
      </c>
      <c r="E97" s="56">
        <v>57.079000000000001</v>
      </c>
      <c r="F97" s="56">
        <v>62.037999999999997</v>
      </c>
      <c r="G97" s="56">
        <v>66.338999999999999</v>
      </c>
      <c r="H97" s="56">
        <v>70.221999999999994</v>
      </c>
      <c r="I97" s="56">
        <v>71.406000000000006</v>
      </c>
      <c r="J97" s="56">
        <v>74.918999999999997</v>
      </c>
      <c r="K97" s="56">
        <v>78.230999999999995</v>
      </c>
      <c r="L97" s="56">
        <v>82.367000000000004</v>
      </c>
      <c r="M97" s="56">
        <v>85.350999999999999</v>
      </c>
    </row>
    <row r="98" spans="2:13" ht="15" thickBot="1" x14ac:dyDescent="0.4">
      <c r="B98" s="57"/>
      <c r="C98" s="57"/>
      <c r="D98" s="57"/>
      <c r="E98" s="57"/>
      <c r="F98" s="57"/>
      <c r="G98" s="57"/>
      <c r="H98" s="57"/>
      <c r="I98" s="57"/>
      <c r="J98" s="57"/>
      <c r="K98" s="57"/>
      <c r="L98" s="57"/>
      <c r="M98" s="57"/>
    </row>
    <row r="99" spans="2:13" ht="15" thickBot="1" x14ac:dyDescent="0.4">
      <c r="B99" s="52"/>
      <c r="C99" s="53" t="s">
        <v>109</v>
      </c>
      <c r="D99" s="54"/>
      <c r="E99" s="54"/>
      <c r="F99" s="54"/>
      <c r="G99" s="54"/>
      <c r="H99" s="54"/>
      <c r="I99" s="54"/>
      <c r="J99" s="54"/>
      <c r="K99" s="54"/>
      <c r="L99" s="54"/>
      <c r="M99" s="55"/>
    </row>
    <row r="100" spans="2:13" ht="15" thickBot="1" x14ac:dyDescent="0.4">
      <c r="B100" s="52" t="s">
        <v>110</v>
      </c>
      <c r="C100" s="52">
        <v>0.995</v>
      </c>
      <c r="D100" s="52">
        <v>0.97499999999999998</v>
      </c>
      <c r="E100" s="52">
        <v>0.2</v>
      </c>
      <c r="F100" s="52">
        <v>0.1</v>
      </c>
      <c r="G100" s="52">
        <v>0.05</v>
      </c>
      <c r="H100" s="52">
        <v>2.5000000000000001E-2</v>
      </c>
      <c r="I100" s="52">
        <v>0.02</v>
      </c>
      <c r="J100" s="52">
        <v>0.01</v>
      </c>
      <c r="K100" s="52">
        <v>5.0000000000000001E-3</v>
      </c>
      <c r="L100" s="52">
        <v>2E-3</v>
      </c>
      <c r="M100" s="52">
        <v>1E-3</v>
      </c>
    </row>
    <row r="101" spans="2:13" ht="15" thickBot="1" x14ac:dyDescent="0.4">
      <c r="B101" s="52">
        <v>50</v>
      </c>
      <c r="C101" s="56">
        <v>27.991</v>
      </c>
      <c r="D101" s="56">
        <v>32.356999999999999</v>
      </c>
      <c r="E101" s="56">
        <v>58.164000000000001</v>
      </c>
      <c r="F101" s="56">
        <v>63.167000000000002</v>
      </c>
      <c r="G101" s="56">
        <v>67.504999999999995</v>
      </c>
      <c r="H101" s="56">
        <v>71.42</v>
      </c>
      <c r="I101" s="56">
        <v>72.613</v>
      </c>
      <c r="J101" s="56">
        <v>76.153999999999996</v>
      </c>
      <c r="K101" s="56">
        <v>79.489999999999995</v>
      </c>
      <c r="L101" s="56">
        <v>83.656999999999996</v>
      </c>
      <c r="M101" s="56">
        <v>86.661000000000001</v>
      </c>
    </row>
    <row r="102" spans="2:13" ht="15" thickBot="1" x14ac:dyDescent="0.4">
      <c r="B102" s="52">
        <v>51</v>
      </c>
      <c r="C102" s="56">
        <v>28.734999999999999</v>
      </c>
      <c r="D102" s="56">
        <v>33.161999999999999</v>
      </c>
      <c r="E102" s="56">
        <v>59.247999999999998</v>
      </c>
      <c r="F102" s="56">
        <v>64.295000000000002</v>
      </c>
      <c r="G102" s="56">
        <v>68.668999999999997</v>
      </c>
      <c r="H102" s="56">
        <v>72.616</v>
      </c>
      <c r="I102" s="56">
        <v>73.817999999999998</v>
      </c>
      <c r="J102" s="56">
        <v>77.385999999999996</v>
      </c>
      <c r="K102" s="56">
        <v>80.747</v>
      </c>
      <c r="L102" s="56">
        <v>84.942999999999998</v>
      </c>
      <c r="M102" s="56">
        <v>87.968000000000004</v>
      </c>
    </row>
    <row r="103" spans="2:13" ht="15" thickBot="1" x14ac:dyDescent="0.4">
      <c r="B103" s="52">
        <v>52</v>
      </c>
      <c r="C103" s="56">
        <v>29.481000000000002</v>
      </c>
      <c r="D103" s="56">
        <v>33.968000000000004</v>
      </c>
      <c r="E103" s="56">
        <v>60.332000000000001</v>
      </c>
      <c r="F103" s="56">
        <v>65.421999999999997</v>
      </c>
      <c r="G103" s="56">
        <v>69.831999999999994</v>
      </c>
      <c r="H103" s="56">
        <v>73.81</v>
      </c>
      <c r="I103" s="56">
        <v>75.021000000000001</v>
      </c>
      <c r="J103" s="56">
        <v>78.616</v>
      </c>
      <c r="K103" s="56">
        <v>82.001000000000005</v>
      </c>
      <c r="L103" s="56">
        <v>86.227000000000004</v>
      </c>
      <c r="M103" s="56">
        <v>89.272000000000006</v>
      </c>
    </row>
    <row r="104" spans="2:13" ht="15" thickBot="1" x14ac:dyDescent="0.4">
      <c r="B104" s="52">
        <v>53</v>
      </c>
      <c r="C104" s="56">
        <v>30.23</v>
      </c>
      <c r="D104" s="56">
        <v>34.776000000000003</v>
      </c>
      <c r="E104" s="56">
        <v>61.414000000000001</v>
      </c>
      <c r="F104" s="56">
        <v>66.548000000000002</v>
      </c>
      <c r="G104" s="56">
        <v>70.992999999999995</v>
      </c>
      <c r="H104" s="56">
        <v>75.001999999999995</v>
      </c>
      <c r="I104" s="56">
        <v>76.222999999999999</v>
      </c>
      <c r="J104" s="56">
        <v>79.843000000000004</v>
      </c>
      <c r="K104" s="56">
        <v>83.253</v>
      </c>
      <c r="L104" s="56">
        <v>87.507000000000005</v>
      </c>
      <c r="M104" s="56">
        <v>90.572999999999993</v>
      </c>
    </row>
    <row r="105" spans="2:13" ht="15" thickBot="1" x14ac:dyDescent="0.4">
      <c r="B105" s="52">
        <v>54</v>
      </c>
      <c r="C105" s="56">
        <v>30.981000000000002</v>
      </c>
      <c r="D105" s="56">
        <v>35.585999999999999</v>
      </c>
      <c r="E105" s="56">
        <v>62.496000000000002</v>
      </c>
      <c r="F105" s="56">
        <v>67.673000000000002</v>
      </c>
      <c r="G105" s="56">
        <v>72.153000000000006</v>
      </c>
      <c r="H105" s="56">
        <v>76.191999999999993</v>
      </c>
      <c r="I105" s="56">
        <v>77.421999999999997</v>
      </c>
      <c r="J105" s="56">
        <v>81.069000000000003</v>
      </c>
      <c r="K105" s="56">
        <v>84.501999999999995</v>
      </c>
      <c r="L105" s="56">
        <v>88.786000000000001</v>
      </c>
      <c r="M105" s="56">
        <v>91.872</v>
      </c>
    </row>
    <row r="106" spans="2:13" ht="15" thickBot="1" x14ac:dyDescent="0.4">
      <c r="B106" s="52">
        <v>55</v>
      </c>
      <c r="C106" s="56">
        <v>31.734999999999999</v>
      </c>
      <c r="D106" s="56">
        <v>36.398000000000003</v>
      </c>
      <c r="E106" s="56">
        <v>63.576999999999998</v>
      </c>
      <c r="F106" s="56">
        <v>68.796000000000006</v>
      </c>
      <c r="G106" s="56">
        <v>73.311000000000007</v>
      </c>
      <c r="H106" s="56">
        <v>77.38</v>
      </c>
      <c r="I106" s="56">
        <v>78.619</v>
      </c>
      <c r="J106" s="56">
        <v>82.292000000000002</v>
      </c>
      <c r="K106" s="56">
        <v>85.748999999999995</v>
      </c>
      <c r="L106" s="56">
        <v>90.061000000000007</v>
      </c>
      <c r="M106" s="56">
        <v>93.168000000000006</v>
      </c>
    </row>
    <row r="107" spans="2:13" ht="15" thickBot="1" x14ac:dyDescent="0.4">
      <c r="B107" s="52">
        <v>56</v>
      </c>
      <c r="C107" s="56">
        <v>32.49</v>
      </c>
      <c r="D107" s="56">
        <v>37.212000000000003</v>
      </c>
      <c r="E107" s="56">
        <v>64.658000000000001</v>
      </c>
      <c r="F107" s="56">
        <v>69.918999999999997</v>
      </c>
      <c r="G107" s="56">
        <v>74.468000000000004</v>
      </c>
      <c r="H107" s="56">
        <v>78.566999999999993</v>
      </c>
      <c r="I107" s="56">
        <v>79.814999999999998</v>
      </c>
      <c r="J107" s="56">
        <v>83.513000000000005</v>
      </c>
      <c r="K107" s="56">
        <v>86.994</v>
      </c>
      <c r="L107" s="56">
        <v>91.334999999999994</v>
      </c>
      <c r="M107" s="56">
        <v>94.460999999999999</v>
      </c>
    </row>
    <row r="108" spans="2:13" ht="15" thickBot="1" x14ac:dyDescent="0.4">
      <c r="B108" s="52">
        <v>57</v>
      </c>
      <c r="C108" s="56">
        <v>33.247999999999998</v>
      </c>
      <c r="D108" s="56">
        <v>38.027000000000001</v>
      </c>
      <c r="E108" s="56">
        <v>65.736999999999995</v>
      </c>
      <c r="F108" s="56">
        <v>71.040000000000006</v>
      </c>
      <c r="G108" s="56">
        <v>75.623999999999995</v>
      </c>
      <c r="H108" s="56">
        <v>79.751999999999995</v>
      </c>
      <c r="I108" s="56">
        <v>81.009</v>
      </c>
      <c r="J108" s="56">
        <v>84.733000000000004</v>
      </c>
      <c r="K108" s="56">
        <v>88.236000000000004</v>
      </c>
      <c r="L108" s="56">
        <v>92.605000000000004</v>
      </c>
      <c r="M108" s="56">
        <v>95.751000000000005</v>
      </c>
    </row>
    <row r="109" spans="2:13" ht="15" thickBot="1" x14ac:dyDescent="0.4">
      <c r="B109" s="52">
        <v>58</v>
      </c>
      <c r="C109" s="56">
        <v>34.008000000000003</v>
      </c>
      <c r="D109" s="56">
        <v>38.844000000000001</v>
      </c>
      <c r="E109" s="56">
        <v>66.816000000000003</v>
      </c>
      <c r="F109" s="56">
        <v>72.16</v>
      </c>
      <c r="G109" s="56">
        <v>76.778000000000006</v>
      </c>
      <c r="H109" s="56">
        <v>80.936000000000007</v>
      </c>
      <c r="I109" s="56">
        <v>82.200999999999993</v>
      </c>
      <c r="J109" s="56">
        <v>85.95</v>
      </c>
      <c r="K109" s="56">
        <v>89.477000000000004</v>
      </c>
      <c r="L109" s="56">
        <v>93.873999999999995</v>
      </c>
      <c r="M109" s="56">
        <v>97.039000000000001</v>
      </c>
    </row>
    <row r="110" spans="2:13" ht="15" thickBot="1" x14ac:dyDescent="0.4">
      <c r="B110" s="52">
        <v>59</v>
      </c>
      <c r="C110" s="56">
        <v>34.770000000000003</v>
      </c>
      <c r="D110" s="56">
        <v>39.661999999999999</v>
      </c>
      <c r="E110" s="56">
        <v>67.894000000000005</v>
      </c>
      <c r="F110" s="56">
        <v>73.278999999999996</v>
      </c>
      <c r="G110" s="56">
        <v>77.930999999999997</v>
      </c>
      <c r="H110" s="56">
        <v>82.117000000000004</v>
      </c>
      <c r="I110" s="56">
        <v>83.391000000000005</v>
      </c>
      <c r="J110" s="56">
        <v>87.165999999999997</v>
      </c>
      <c r="K110" s="56">
        <v>90.715000000000003</v>
      </c>
      <c r="L110" s="56">
        <v>95.14</v>
      </c>
      <c r="M110" s="56">
        <v>98.323999999999998</v>
      </c>
    </row>
    <row r="111" spans="2:13" ht="15" thickBot="1" x14ac:dyDescent="0.4">
      <c r="B111" s="52">
        <v>60</v>
      </c>
      <c r="C111" s="56">
        <v>35.533999999999999</v>
      </c>
      <c r="D111" s="56">
        <v>40.481999999999999</v>
      </c>
      <c r="E111" s="56">
        <v>68.971999999999994</v>
      </c>
      <c r="F111" s="56">
        <v>74.397000000000006</v>
      </c>
      <c r="G111" s="56">
        <v>79.081999999999994</v>
      </c>
      <c r="H111" s="56">
        <v>83.298000000000002</v>
      </c>
      <c r="I111" s="56">
        <v>84.58</v>
      </c>
      <c r="J111" s="56">
        <v>88.379000000000005</v>
      </c>
      <c r="K111" s="56">
        <v>91.951999999999998</v>
      </c>
      <c r="L111" s="56">
        <v>96.403999999999996</v>
      </c>
      <c r="M111" s="56">
        <v>99.606999999999999</v>
      </c>
    </row>
    <row r="112" spans="2:13" ht="15" thickBot="1" x14ac:dyDescent="0.4">
      <c r="B112" s="52">
        <v>61</v>
      </c>
      <c r="C112" s="56">
        <v>36.301000000000002</v>
      </c>
      <c r="D112" s="56">
        <v>41.302999999999997</v>
      </c>
      <c r="E112" s="56">
        <v>70.049000000000007</v>
      </c>
      <c r="F112" s="56">
        <v>75.513999999999996</v>
      </c>
      <c r="G112" s="56">
        <v>80.231999999999999</v>
      </c>
      <c r="H112" s="56">
        <v>84.475999999999999</v>
      </c>
      <c r="I112" s="56">
        <v>85.766999999999996</v>
      </c>
      <c r="J112" s="56">
        <v>89.590999999999994</v>
      </c>
      <c r="K112" s="56">
        <v>93.186000000000007</v>
      </c>
      <c r="L112" s="56">
        <v>97.665000000000006</v>
      </c>
      <c r="M112" s="56">
        <v>100.88800000000001</v>
      </c>
    </row>
    <row r="113" spans="2:13" ht="15" thickBot="1" x14ac:dyDescent="0.4">
      <c r="B113" s="52">
        <v>62</v>
      </c>
      <c r="C113" s="56">
        <v>37.067999999999998</v>
      </c>
      <c r="D113" s="56">
        <v>42.125999999999998</v>
      </c>
      <c r="E113" s="56">
        <v>71.125</v>
      </c>
      <c r="F113" s="56">
        <v>76.63</v>
      </c>
      <c r="G113" s="56">
        <v>81.381</v>
      </c>
      <c r="H113" s="56">
        <v>85.653999999999996</v>
      </c>
      <c r="I113" s="56">
        <v>86.953000000000003</v>
      </c>
      <c r="J113" s="56">
        <v>90.802000000000007</v>
      </c>
      <c r="K113" s="56">
        <v>94.418999999999997</v>
      </c>
      <c r="L113" s="56">
        <v>98.924999999999997</v>
      </c>
      <c r="M113" s="56">
        <v>102.166</v>
      </c>
    </row>
    <row r="114" spans="2:13" ht="15" thickBot="1" x14ac:dyDescent="0.4">
      <c r="B114" s="52">
        <v>63</v>
      </c>
      <c r="C114" s="56">
        <v>37.838000000000001</v>
      </c>
      <c r="D114" s="56">
        <v>42.95</v>
      </c>
      <c r="E114" s="56">
        <v>72.200999999999993</v>
      </c>
      <c r="F114" s="56">
        <v>77.745000000000005</v>
      </c>
      <c r="G114" s="56">
        <v>82.528999999999996</v>
      </c>
      <c r="H114" s="56">
        <v>86.83</v>
      </c>
      <c r="I114" s="56">
        <v>88.137</v>
      </c>
      <c r="J114" s="56">
        <v>92.01</v>
      </c>
      <c r="K114" s="56">
        <v>95.649000000000001</v>
      </c>
      <c r="L114" s="56">
        <v>100.182</v>
      </c>
      <c r="M114" s="56">
        <v>103.44199999999999</v>
      </c>
    </row>
    <row r="115" spans="2:13" ht="15" thickBot="1" x14ac:dyDescent="0.4">
      <c r="B115" s="52">
        <v>64</v>
      </c>
      <c r="C115" s="56">
        <v>38.61</v>
      </c>
      <c r="D115" s="56">
        <v>43.776000000000003</v>
      </c>
      <c r="E115" s="56">
        <v>73.275999999999996</v>
      </c>
      <c r="F115" s="56">
        <v>78.86</v>
      </c>
      <c r="G115" s="56">
        <v>83.674999999999997</v>
      </c>
      <c r="H115" s="56">
        <v>88.004000000000005</v>
      </c>
      <c r="I115" s="56">
        <v>89.32</v>
      </c>
      <c r="J115" s="56">
        <v>93.216999999999999</v>
      </c>
      <c r="K115" s="56">
        <v>96.878</v>
      </c>
      <c r="L115" s="56">
        <v>101.437</v>
      </c>
      <c r="M115" s="56">
        <v>104.71599999999999</v>
      </c>
    </row>
    <row r="116" spans="2:13" ht="15" thickBot="1" x14ac:dyDescent="0.4">
      <c r="B116" s="52">
        <v>65</v>
      </c>
      <c r="C116" s="56">
        <v>39.383000000000003</v>
      </c>
      <c r="D116" s="56">
        <v>44.603000000000002</v>
      </c>
      <c r="E116" s="56">
        <v>74.350999999999999</v>
      </c>
      <c r="F116" s="56">
        <v>79.972999999999999</v>
      </c>
      <c r="G116" s="56">
        <v>84.820999999999998</v>
      </c>
      <c r="H116" s="56">
        <v>89.177000000000007</v>
      </c>
      <c r="I116" s="56">
        <v>90.501000000000005</v>
      </c>
      <c r="J116" s="56">
        <v>94.421999999999997</v>
      </c>
      <c r="K116" s="56">
        <v>98.105000000000004</v>
      </c>
      <c r="L116" s="56">
        <v>102.691</v>
      </c>
      <c r="M116" s="56">
        <v>105.988</v>
      </c>
    </row>
    <row r="117" spans="2:13" ht="15" thickBot="1" x14ac:dyDescent="0.4">
      <c r="B117" s="52">
        <v>66</v>
      </c>
      <c r="C117" s="56">
        <v>40.158000000000001</v>
      </c>
      <c r="D117" s="56">
        <v>45.430999999999997</v>
      </c>
      <c r="E117" s="56">
        <v>75.424000000000007</v>
      </c>
      <c r="F117" s="56">
        <v>81.084999999999994</v>
      </c>
      <c r="G117" s="56">
        <v>85.965000000000003</v>
      </c>
      <c r="H117" s="56">
        <v>90.349000000000004</v>
      </c>
      <c r="I117" s="56">
        <v>91.680999999999997</v>
      </c>
      <c r="J117" s="56">
        <v>95.626000000000005</v>
      </c>
      <c r="K117" s="56">
        <v>99.33</v>
      </c>
      <c r="L117" s="56">
        <v>103.94199999999999</v>
      </c>
      <c r="M117" s="56">
        <v>107.258</v>
      </c>
    </row>
    <row r="118" spans="2:13" ht="15" thickBot="1" x14ac:dyDescent="0.4">
      <c r="B118" s="52">
        <v>67</v>
      </c>
      <c r="C118" s="56">
        <v>40.935000000000002</v>
      </c>
      <c r="D118" s="56">
        <v>46.261000000000003</v>
      </c>
      <c r="E118" s="56">
        <v>76.498000000000005</v>
      </c>
      <c r="F118" s="56">
        <v>82.197000000000003</v>
      </c>
      <c r="G118" s="56">
        <v>87.108000000000004</v>
      </c>
      <c r="H118" s="56">
        <v>91.519000000000005</v>
      </c>
      <c r="I118" s="56">
        <v>92.86</v>
      </c>
      <c r="J118" s="56">
        <v>96.828000000000003</v>
      </c>
      <c r="K118" s="56">
        <v>100.554</v>
      </c>
      <c r="L118" s="56">
        <v>105.19199999999999</v>
      </c>
      <c r="M118" s="56">
        <v>108.526</v>
      </c>
    </row>
    <row r="119" spans="2:13" ht="15" thickBot="1" x14ac:dyDescent="0.4">
      <c r="B119" s="52">
        <v>68</v>
      </c>
      <c r="C119" s="56">
        <v>41.713000000000001</v>
      </c>
      <c r="D119" s="56">
        <v>47.091999999999999</v>
      </c>
      <c r="E119" s="56">
        <v>77.570999999999998</v>
      </c>
      <c r="F119" s="56">
        <v>83.308000000000007</v>
      </c>
      <c r="G119" s="56">
        <v>88.25</v>
      </c>
      <c r="H119" s="56">
        <v>92.688999999999993</v>
      </c>
      <c r="I119" s="56">
        <v>94.037000000000006</v>
      </c>
      <c r="J119" s="56">
        <v>98.028000000000006</v>
      </c>
      <c r="K119" s="56">
        <v>101.776</v>
      </c>
      <c r="L119" s="56">
        <v>106.44</v>
      </c>
      <c r="M119" s="56">
        <v>109.791</v>
      </c>
    </row>
    <row r="120" spans="2:13" ht="15" thickBot="1" x14ac:dyDescent="0.4">
      <c r="B120" s="52">
        <v>69</v>
      </c>
      <c r="C120" s="56">
        <v>42.494</v>
      </c>
      <c r="D120" s="56">
        <v>47.923999999999999</v>
      </c>
      <c r="E120" s="56">
        <v>78.643000000000001</v>
      </c>
      <c r="F120" s="56">
        <v>84.418000000000006</v>
      </c>
      <c r="G120" s="56">
        <v>89.391000000000005</v>
      </c>
      <c r="H120" s="56">
        <v>93.855999999999995</v>
      </c>
      <c r="I120" s="56">
        <v>95.212999999999994</v>
      </c>
      <c r="J120" s="56">
        <v>99.227999999999994</v>
      </c>
      <c r="K120" s="56">
        <v>102.996</v>
      </c>
      <c r="L120" s="56">
        <v>107.685</v>
      </c>
      <c r="M120" s="56">
        <v>111.05500000000001</v>
      </c>
    </row>
    <row r="121" spans="2:13" ht="15" thickBot="1" x14ac:dyDescent="0.4">
      <c r="B121" s="52">
        <v>70</v>
      </c>
      <c r="C121" s="56">
        <v>43.274999999999999</v>
      </c>
      <c r="D121" s="56">
        <v>48.758000000000003</v>
      </c>
      <c r="E121" s="56">
        <v>79.715000000000003</v>
      </c>
      <c r="F121" s="56">
        <v>85.527000000000001</v>
      </c>
      <c r="G121" s="56">
        <v>90.531000000000006</v>
      </c>
      <c r="H121" s="56">
        <v>95.022999999999996</v>
      </c>
      <c r="I121" s="56">
        <v>96.388000000000005</v>
      </c>
      <c r="J121" s="56">
        <v>100.425</v>
      </c>
      <c r="K121" s="56">
        <v>104.215</v>
      </c>
      <c r="L121" s="56">
        <v>108.929</v>
      </c>
      <c r="M121" s="56">
        <v>112.31699999999999</v>
      </c>
    </row>
    <row r="122" spans="2:13" ht="15" thickBot="1" x14ac:dyDescent="0.4">
      <c r="B122" s="52">
        <v>71</v>
      </c>
      <c r="C122" s="56">
        <v>44.058</v>
      </c>
      <c r="D122" s="56">
        <v>49.591999999999999</v>
      </c>
      <c r="E122" s="56">
        <v>80.786000000000001</v>
      </c>
      <c r="F122" s="56">
        <v>86.635000000000005</v>
      </c>
      <c r="G122" s="56">
        <v>91.67</v>
      </c>
      <c r="H122" s="56">
        <v>96.188999999999993</v>
      </c>
      <c r="I122" s="56">
        <v>97.561000000000007</v>
      </c>
      <c r="J122" s="56">
        <v>101.621</v>
      </c>
      <c r="K122" s="56">
        <v>105.432</v>
      </c>
      <c r="L122" s="56">
        <v>110.172</v>
      </c>
      <c r="M122" s="56">
        <v>113.577</v>
      </c>
    </row>
    <row r="123" spans="2:13" ht="15" thickBot="1" x14ac:dyDescent="0.4">
      <c r="B123" s="52">
        <v>72</v>
      </c>
      <c r="C123" s="56">
        <v>44.843000000000004</v>
      </c>
      <c r="D123" s="56">
        <v>50.427999999999997</v>
      </c>
      <c r="E123" s="56">
        <v>81.856999999999999</v>
      </c>
      <c r="F123" s="56">
        <v>87.742999999999995</v>
      </c>
      <c r="G123" s="56">
        <v>92.808000000000007</v>
      </c>
      <c r="H123" s="56">
        <v>97.352999999999994</v>
      </c>
      <c r="I123" s="56">
        <v>98.733000000000004</v>
      </c>
      <c r="J123" s="56">
        <v>102.816</v>
      </c>
      <c r="K123" s="56">
        <v>106.648</v>
      </c>
      <c r="L123" s="56">
        <v>111.41200000000001</v>
      </c>
      <c r="M123" s="56">
        <v>114.83499999999999</v>
      </c>
    </row>
    <row r="124" spans="2:13" ht="15" thickBot="1" x14ac:dyDescent="0.4">
      <c r="B124" s="52">
        <v>73</v>
      </c>
      <c r="C124" s="56">
        <v>45.628999999999998</v>
      </c>
      <c r="D124" s="56">
        <v>51.265000000000001</v>
      </c>
      <c r="E124" s="56">
        <v>82.927000000000007</v>
      </c>
      <c r="F124" s="56">
        <v>88.85</v>
      </c>
      <c r="G124" s="56">
        <v>93.944999999999993</v>
      </c>
      <c r="H124" s="56">
        <v>98.516000000000005</v>
      </c>
      <c r="I124" s="56">
        <v>99.903999999999996</v>
      </c>
      <c r="J124" s="56">
        <v>104.01</v>
      </c>
      <c r="K124" s="56">
        <v>107.86199999999999</v>
      </c>
      <c r="L124" s="56">
        <v>112.651</v>
      </c>
      <c r="M124" s="56">
        <v>116.092</v>
      </c>
    </row>
    <row r="125" spans="2:13" ht="15" thickBot="1" x14ac:dyDescent="0.4">
      <c r="B125" s="52">
        <v>74</v>
      </c>
      <c r="C125" s="56">
        <v>46.417000000000002</v>
      </c>
      <c r="D125" s="56">
        <v>52.103000000000002</v>
      </c>
      <c r="E125" s="56">
        <v>83.997</v>
      </c>
      <c r="F125" s="56">
        <v>89.956000000000003</v>
      </c>
      <c r="G125" s="56">
        <v>95.081000000000003</v>
      </c>
      <c r="H125" s="56">
        <v>99.677999999999997</v>
      </c>
      <c r="I125" s="56">
        <v>101.074</v>
      </c>
      <c r="J125" s="56">
        <v>105.202</v>
      </c>
      <c r="K125" s="56">
        <v>109.074</v>
      </c>
      <c r="L125" s="56">
        <v>113.889</v>
      </c>
      <c r="M125" s="56">
        <v>117.346</v>
      </c>
    </row>
    <row r="126" spans="2:13" ht="15" thickBot="1" x14ac:dyDescent="0.4">
      <c r="B126" s="52">
        <v>75</v>
      </c>
      <c r="C126" s="56">
        <v>47.206000000000003</v>
      </c>
      <c r="D126" s="56">
        <v>52.942</v>
      </c>
      <c r="E126" s="56">
        <v>85.066000000000003</v>
      </c>
      <c r="F126" s="56">
        <v>91.061000000000007</v>
      </c>
      <c r="G126" s="56">
        <v>96.216999999999999</v>
      </c>
      <c r="H126" s="56">
        <v>100.839</v>
      </c>
      <c r="I126" s="56">
        <v>102.24299999999999</v>
      </c>
      <c r="J126" s="56">
        <v>106.393</v>
      </c>
      <c r="K126" s="56">
        <v>110.286</v>
      </c>
      <c r="L126" s="56">
        <v>115.125</v>
      </c>
      <c r="M126" s="56">
        <v>118.599</v>
      </c>
    </row>
    <row r="127" spans="2:13" ht="15" thickBot="1" x14ac:dyDescent="0.4">
      <c r="B127" s="52">
        <v>76</v>
      </c>
      <c r="C127" s="56">
        <v>47.997</v>
      </c>
      <c r="D127" s="56">
        <v>53.781999999999996</v>
      </c>
      <c r="E127" s="56">
        <v>86.135000000000005</v>
      </c>
      <c r="F127" s="56">
        <v>92.165999999999997</v>
      </c>
      <c r="G127" s="56">
        <v>97.350999999999999</v>
      </c>
      <c r="H127" s="56">
        <v>101.999</v>
      </c>
      <c r="I127" s="56">
        <v>103.41</v>
      </c>
      <c r="J127" s="56">
        <v>107.583</v>
      </c>
      <c r="K127" s="56">
        <v>111.495</v>
      </c>
      <c r="L127" s="56">
        <v>116.35899999999999</v>
      </c>
      <c r="M127" s="56">
        <v>119.85</v>
      </c>
    </row>
    <row r="128" spans="2:13" ht="15" thickBot="1" x14ac:dyDescent="0.4">
      <c r="B128" s="52">
        <v>77</v>
      </c>
      <c r="C128" s="56">
        <v>48.787999999999997</v>
      </c>
      <c r="D128" s="56">
        <v>54.622999999999998</v>
      </c>
      <c r="E128" s="56">
        <v>87.203000000000003</v>
      </c>
      <c r="F128" s="56">
        <v>93.27</v>
      </c>
      <c r="G128" s="56">
        <v>98.483999999999995</v>
      </c>
      <c r="H128" s="56">
        <v>103.158</v>
      </c>
      <c r="I128" s="56">
        <v>104.57599999999999</v>
      </c>
      <c r="J128" s="56">
        <v>108.771</v>
      </c>
      <c r="K128" s="56">
        <v>112.70399999999999</v>
      </c>
      <c r="L128" s="56">
        <v>117.59099999999999</v>
      </c>
      <c r="M128" s="56">
        <v>121.1</v>
      </c>
    </row>
    <row r="129" spans="2:13" ht="15" thickBot="1" x14ac:dyDescent="0.4">
      <c r="B129" s="52">
        <v>78</v>
      </c>
      <c r="C129" s="56">
        <v>49.582000000000001</v>
      </c>
      <c r="D129" s="56">
        <v>55.466000000000001</v>
      </c>
      <c r="E129" s="56">
        <v>88.271000000000001</v>
      </c>
      <c r="F129" s="56">
        <v>94.373999999999995</v>
      </c>
      <c r="G129" s="56">
        <v>99.617000000000004</v>
      </c>
      <c r="H129" s="56">
        <v>104.316</v>
      </c>
      <c r="I129" s="56">
        <v>105.742</v>
      </c>
      <c r="J129" s="56">
        <v>109.958</v>
      </c>
      <c r="K129" s="56">
        <v>113.911</v>
      </c>
      <c r="L129" s="56">
        <v>118.82299999999999</v>
      </c>
      <c r="M129" s="56">
        <v>122.348</v>
      </c>
    </row>
    <row r="130" spans="2:13" ht="15" thickBot="1" x14ac:dyDescent="0.4">
      <c r="B130" s="52">
        <v>79</v>
      </c>
      <c r="C130" s="56">
        <v>50.375999999999998</v>
      </c>
      <c r="D130" s="56">
        <v>56.308999999999997</v>
      </c>
      <c r="E130" s="56">
        <v>89.337999999999994</v>
      </c>
      <c r="F130" s="56">
        <v>95.475999999999999</v>
      </c>
      <c r="G130" s="56">
        <v>100.749</v>
      </c>
      <c r="H130" s="56">
        <v>105.473</v>
      </c>
      <c r="I130" s="56">
        <v>106.90600000000001</v>
      </c>
      <c r="J130" s="56">
        <v>111.14400000000001</v>
      </c>
      <c r="K130" s="56">
        <v>115.117</v>
      </c>
      <c r="L130" s="56">
        <v>120.05200000000001</v>
      </c>
      <c r="M130" s="56">
        <v>123.59399999999999</v>
      </c>
    </row>
    <row r="131" spans="2:13" ht="15" thickBot="1" x14ac:dyDescent="0.4">
      <c r="B131" s="52">
        <v>80</v>
      </c>
      <c r="C131" s="56">
        <v>51.171999999999997</v>
      </c>
      <c r="D131" s="56">
        <v>57.152999999999999</v>
      </c>
      <c r="E131" s="56">
        <v>90.405000000000001</v>
      </c>
      <c r="F131" s="56">
        <v>96.578000000000003</v>
      </c>
      <c r="G131" s="56">
        <v>101.879</v>
      </c>
      <c r="H131" s="56">
        <v>106.629</v>
      </c>
      <c r="I131" s="56">
        <v>108.069</v>
      </c>
      <c r="J131" s="56">
        <v>112.32899999999999</v>
      </c>
      <c r="K131" s="56">
        <v>116.321</v>
      </c>
      <c r="L131" s="56">
        <v>121.28</v>
      </c>
      <c r="M131" s="56">
        <v>124.839</v>
      </c>
    </row>
    <row r="132" spans="2:13" ht="15" thickBot="1" x14ac:dyDescent="0.4">
      <c r="B132" s="52">
        <v>81</v>
      </c>
      <c r="C132" s="56">
        <v>51.969000000000001</v>
      </c>
      <c r="D132" s="56">
        <v>57.997999999999998</v>
      </c>
      <c r="E132" s="56">
        <v>91.471999999999994</v>
      </c>
      <c r="F132" s="56">
        <v>97.68</v>
      </c>
      <c r="G132" s="56">
        <v>103.01</v>
      </c>
      <c r="H132" s="56">
        <v>107.783</v>
      </c>
      <c r="I132" s="56">
        <v>109.232</v>
      </c>
      <c r="J132" s="56">
        <v>113.512</v>
      </c>
      <c r="K132" s="56">
        <v>117.524</v>
      </c>
      <c r="L132" s="56">
        <v>122.50700000000001</v>
      </c>
      <c r="M132" s="56">
        <v>126.083</v>
      </c>
    </row>
    <row r="133" spans="2:13" ht="15" thickBot="1" x14ac:dyDescent="0.4">
      <c r="B133" s="52">
        <v>82</v>
      </c>
      <c r="C133" s="56">
        <v>52.767000000000003</v>
      </c>
      <c r="D133" s="56">
        <v>58.844999999999999</v>
      </c>
      <c r="E133" s="56">
        <v>92.537999999999997</v>
      </c>
      <c r="F133" s="56">
        <v>98.78</v>
      </c>
      <c r="G133" s="56">
        <v>104.139</v>
      </c>
      <c r="H133" s="56">
        <v>108.937</v>
      </c>
      <c r="I133" s="56">
        <v>110.393</v>
      </c>
      <c r="J133" s="56">
        <v>114.69499999999999</v>
      </c>
      <c r="K133" s="56">
        <v>118.726</v>
      </c>
      <c r="L133" s="56">
        <v>123.733</v>
      </c>
      <c r="M133" s="56">
        <v>127.324</v>
      </c>
    </row>
    <row r="134" spans="2:13" ht="15" thickBot="1" x14ac:dyDescent="0.4">
      <c r="B134" s="52">
        <v>83</v>
      </c>
      <c r="C134" s="56">
        <v>53.567</v>
      </c>
      <c r="D134" s="56">
        <v>59.692</v>
      </c>
      <c r="E134" s="56">
        <v>93.603999999999999</v>
      </c>
      <c r="F134" s="56">
        <v>99.88</v>
      </c>
      <c r="G134" s="56">
        <v>105.267</v>
      </c>
      <c r="H134" s="56">
        <v>110.09</v>
      </c>
      <c r="I134" s="56">
        <v>111.553</v>
      </c>
      <c r="J134" s="56">
        <v>115.876</v>
      </c>
      <c r="K134" s="56">
        <v>119.92700000000001</v>
      </c>
      <c r="L134" s="56">
        <v>124.95699999999999</v>
      </c>
      <c r="M134" s="56">
        <v>128.565</v>
      </c>
    </row>
    <row r="135" spans="2:13" ht="15" thickBot="1" x14ac:dyDescent="0.4">
      <c r="B135" s="52">
        <v>84</v>
      </c>
      <c r="C135" s="56">
        <v>54.368000000000002</v>
      </c>
      <c r="D135" s="56">
        <v>60.54</v>
      </c>
      <c r="E135" s="56">
        <v>94.668999999999997</v>
      </c>
      <c r="F135" s="56">
        <v>100.98</v>
      </c>
      <c r="G135" s="56">
        <v>106.395</v>
      </c>
      <c r="H135" s="56">
        <v>111.242</v>
      </c>
      <c r="I135" s="56">
        <v>112.712</v>
      </c>
      <c r="J135" s="56">
        <v>117.057</v>
      </c>
      <c r="K135" s="56">
        <v>121.126</v>
      </c>
      <c r="L135" s="56">
        <v>126.179</v>
      </c>
      <c r="M135" s="56">
        <v>129.804</v>
      </c>
    </row>
    <row r="136" spans="2:13" ht="15" thickBot="1" x14ac:dyDescent="0.4">
      <c r="B136" s="52">
        <v>85</v>
      </c>
      <c r="C136" s="56">
        <v>55.17</v>
      </c>
      <c r="D136" s="56">
        <v>61.389000000000003</v>
      </c>
      <c r="E136" s="56">
        <v>95.733999999999995</v>
      </c>
      <c r="F136" s="56">
        <v>102.07899999999999</v>
      </c>
      <c r="G136" s="56">
        <v>107.52200000000001</v>
      </c>
      <c r="H136" s="56">
        <v>112.393</v>
      </c>
      <c r="I136" s="56">
        <v>113.871</v>
      </c>
      <c r="J136" s="56">
        <v>118.236</v>
      </c>
      <c r="K136" s="56">
        <v>122.325</v>
      </c>
      <c r="L136" s="56">
        <v>127.401</v>
      </c>
      <c r="M136" s="56">
        <v>131.041</v>
      </c>
    </row>
    <row r="137" spans="2:13" ht="15" thickBot="1" x14ac:dyDescent="0.4">
      <c r="B137" s="52">
        <v>86</v>
      </c>
      <c r="C137" s="56">
        <v>55.972999999999999</v>
      </c>
      <c r="D137" s="56">
        <v>62.238999999999997</v>
      </c>
      <c r="E137" s="56">
        <v>96.799000000000007</v>
      </c>
      <c r="F137" s="56">
        <v>103.17700000000001</v>
      </c>
      <c r="G137" s="56">
        <v>108.648</v>
      </c>
      <c r="H137" s="56">
        <v>113.544</v>
      </c>
      <c r="I137" s="56">
        <v>115.02800000000001</v>
      </c>
      <c r="J137" s="56">
        <v>119.414</v>
      </c>
      <c r="K137" s="56">
        <v>123.52200000000001</v>
      </c>
      <c r="L137" s="56">
        <v>128.62100000000001</v>
      </c>
      <c r="M137" s="56">
        <v>132.27699999999999</v>
      </c>
    </row>
    <row r="138" spans="2:13" ht="15" thickBot="1" x14ac:dyDescent="0.4">
      <c r="B138" s="52">
        <v>87</v>
      </c>
      <c r="C138" s="56">
        <v>56.777000000000001</v>
      </c>
      <c r="D138" s="56">
        <v>63.088999999999999</v>
      </c>
      <c r="E138" s="56">
        <v>97.863</v>
      </c>
      <c r="F138" s="56">
        <v>104.27500000000001</v>
      </c>
      <c r="G138" s="56">
        <v>109.773</v>
      </c>
      <c r="H138" s="56">
        <v>114.693</v>
      </c>
      <c r="I138" s="56">
        <v>116.184</v>
      </c>
      <c r="J138" s="56">
        <v>120.59099999999999</v>
      </c>
      <c r="K138" s="56">
        <v>124.718</v>
      </c>
      <c r="L138" s="56">
        <v>129.84</v>
      </c>
      <c r="M138" s="56">
        <v>133.512</v>
      </c>
    </row>
    <row r="139" spans="2:13" ht="15" thickBot="1" x14ac:dyDescent="0.4">
      <c r="B139" s="52">
        <v>88</v>
      </c>
      <c r="C139" s="56">
        <v>57.582000000000001</v>
      </c>
      <c r="D139" s="56">
        <v>63.941000000000003</v>
      </c>
      <c r="E139" s="56">
        <v>98.927000000000007</v>
      </c>
      <c r="F139" s="56">
        <v>105.372</v>
      </c>
      <c r="G139" s="56">
        <v>110.898</v>
      </c>
      <c r="H139" s="56">
        <v>115.84099999999999</v>
      </c>
      <c r="I139" s="56">
        <v>117.34</v>
      </c>
      <c r="J139" s="56">
        <v>121.767</v>
      </c>
      <c r="K139" s="56">
        <v>125.913</v>
      </c>
      <c r="L139" s="56">
        <v>131.05699999999999</v>
      </c>
      <c r="M139" s="56">
        <v>134.745</v>
      </c>
    </row>
    <row r="140" spans="2:13" ht="15" thickBot="1" x14ac:dyDescent="0.4">
      <c r="B140" s="52">
        <v>89</v>
      </c>
      <c r="C140" s="56">
        <v>58.389000000000003</v>
      </c>
      <c r="D140" s="56">
        <v>64.793000000000006</v>
      </c>
      <c r="E140" s="56">
        <v>99.991</v>
      </c>
      <c r="F140" s="56">
        <v>106.46899999999999</v>
      </c>
      <c r="G140" s="56">
        <v>112.02200000000001</v>
      </c>
      <c r="H140" s="56">
        <v>116.989</v>
      </c>
      <c r="I140" s="56">
        <v>118.495</v>
      </c>
      <c r="J140" s="56">
        <v>122.94199999999999</v>
      </c>
      <c r="K140" s="56">
        <v>127.10599999999999</v>
      </c>
      <c r="L140" s="56">
        <v>132.273</v>
      </c>
      <c r="M140" s="56">
        <v>135.97800000000001</v>
      </c>
    </row>
    <row r="141" spans="2:13" ht="15" thickBot="1" x14ac:dyDescent="0.4">
      <c r="B141" s="52">
        <v>90</v>
      </c>
      <c r="C141" s="56">
        <v>59.195999999999998</v>
      </c>
      <c r="D141" s="56">
        <v>65.647000000000006</v>
      </c>
      <c r="E141" s="56">
        <v>101.054</v>
      </c>
      <c r="F141" s="56">
        <v>107.565</v>
      </c>
      <c r="G141" s="56">
        <v>113.145</v>
      </c>
      <c r="H141" s="56">
        <v>118.136</v>
      </c>
      <c r="I141" s="56">
        <v>119.648</v>
      </c>
      <c r="J141" s="56">
        <v>124.116</v>
      </c>
      <c r="K141" s="56">
        <v>128.29900000000001</v>
      </c>
      <c r="L141" s="56">
        <v>133.489</v>
      </c>
      <c r="M141" s="56">
        <v>137.208</v>
      </c>
    </row>
    <row r="142" spans="2:13" ht="15" thickBot="1" x14ac:dyDescent="0.4">
      <c r="B142" s="52">
        <v>91</v>
      </c>
      <c r="C142" s="56">
        <v>60.005000000000003</v>
      </c>
      <c r="D142" s="56">
        <v>66.501000000000005</v>
      </c>
      <c r="E142" s="56">
        <v>102.117</v>
      </c>
      <c r="F142" s="56">
        <v>108.661</v>
      </c>
      <c r="G142" s="56">
        <v>114.268</v>
      </c>
      <c r="H142" s="56">
        <v>119.282</v>
      </c>
      <c r="I142" s="56">
        <v>120.801</v>
      </c>
      <c r="J142" s="56">
        <v>125.289</v>
      </c>
      <c r="K142" s="56">
        <v>129.49100000000001</v>
      </c>
      <c r="L142" s="56">
        <v>134.702</v>
      </c>
      <c r="M142" s="56">
        <v>138.43799999999999</v>
      </c>
    </row>
    <row r="143" spans="2:13" ht="15" thickBot="1" x14ac:dyDescent="0.4">
      <c r="B143" s="52">
        <v>92</v>
      </c>
      <c r="C143" s="56">
        <v>60.814999999999998</v>
      </c>
      <c r="D143" s="56">
        <v>67.355999999999995</v>
      </c>
      <c r="E143" s="56">
        <v>103.179</v>
      </c>
      <c r="F143" s="56">
        <v>109.756</v>
      </c>
      <c r="G143" s="56">
        <v>115.39</v>
      </c>
      <c r="H143" s="56">
        <v>120.42700000000001</v>
      </c>
      <c r="I143" s="56">
        <v>121.95399999999999</v>
      </c>
      <c r="J143" s="56">
        <v>126.462</v>
      </c>
      <c r="K143" s="56">
        <v>130.68100000000001</v>
      </c>
      <c r="L143" s="56">
        <v>135.91499999999999</v>
      </c>
      <c r="M143" s="56">
        <v>139.666</v>
      </c>
    </row>
    <row r="144" spans="2:13" ht="15" thickBot="1" x14ac:dyDescent="0.4">
      <c r="B144" s="52">
        <v>93</v>
      </c>
      <c r="C144" s="56">
        <v>61.625</v>
      </c>
      <c r="D144" s="56">
        <v>68.210999999999999</v>
      </c>
      <c r="E144" s="56">
        <v>104.241</v>
      </c>
      <c r="F144" s="56">
        <v>110.85</v>
      </c>
      <c r="G144" s="56">
        <v>116.511</v>
      </c>
      <c r="H144" s="56">
        <v>121.571</v>
      </c>
      <c r="I144" s="56">
        <v>123.105</v>
      </c>
      <c r="J144" s="56">
        <v>127.633</v>
      </c>
      <c r="K144" s="56">
        <v>131.87100000000001</v>
      </c>
      <c r="L144" s="56">
        <v>137.12700000000001</v>
      </c>
      <c r="M144" s="56">
        <v>140.893</v>
      </c>
    </row>
    <row r="145" spans="2:13" ht="15" thickBot="1" x14ac:dyDescent="0.4">
      <c r="B145" s="52">
        <v>94</v>
      </c>
      <c r="C145" s="56">
        <v>62.436999999999998</v>
      </c>
      <c r="D145" s="56">
        <v>69.067999999999998</v>
      </c>
      <c r="E145" s="56">
        <v>105.303</v>
      </c>
      <c r="F145" s="56">
        <v>111.944</v>
      </c>
      <c r="G145" s="56">
        <v>117.63200000000001</v>
      </c>
      <c r="H145" s="56">
        <v>122.715</v>
      </c>
      <c r="I145" s="56">
        <v>124.255</v>
      </c>
      <c r="J145" s="56">
        <v>128.803</v>
      </c>
      <c r="K145" s="56">
        <v>133.059</v>
      </c>
      <c r="L145" s="56">
        <v>138.33699999999999</v>
      </c>
      <c r="M145" s="56">
        <v>142.119</v>
      </c>
    </row>
    <row r="146" spans="2:13" ht="15" thickBot="1" x14ac:dyDescent="0.4">
      <c r="B146" s="52">
        <v>95</v>
      </c>
      <c r="C146" s="56">
        <v>63.25</v>
      </c>
      <c r="D146" s="56">
        <v>69.924999999999997</v>
      </c>
      <c r="E146" s="56">
        <v>106.364</v>
      </c>
      <c r="F146" s="56">
        <v>113.038</v>
      </c>
      <c r="G146" s="56">
        <v>118.752</v>
      </c>
      <c r="H146" s="56">
        <v>123.858</v>
      </c>
      <c r="I146" s="56">
        <v>125.405</v>
      </c>
      <c r="J146" s="56">
        <v>129.97300000000001</v>
      </c>
      <c r="K146" s="56">
        <v>134.24700000000001</v>
      </c>
      <c r="L146" s="56">
        <v>139.54599999999999</v>
      </c>
      <c r="M146" s="56">
        <v>143.34399999999999</v>
      </c>
    </row>
    <row r="147" spans="2:13" ht="15" thickBot="1" x14ac:dyDescent="0.4">
      <c r="B147" s="52">
        <v>96</v>
      </c>
      <c r="C147" s="56">
        <v>64.063000000000002</v>
      </c>
      <c r="D147" s="56">
        <v>70.783000000000001</v>
      </c>
      <c r="E147" s="56">
        <v>107.425</v>
      </c>
      <c r="F147" s="56">
        <v>114.131</v>
      </c>
      <c r="G147" s="56">
        <v>119.871</v>
      </c>
      <c r="H147" s="56">
        <v>125</v>
      </c>
      <c r="I147" s="56">
        <v>126.554</v>
      </c>
      <c r="J147" s="56">
        <v>131.14099999999999</v>
      </c>
      <c r="K147" s="56">
        <v>135.43299999999999</v>
      </c>
      <c r="L147" s="56">
        <v>140.755</v>
      </c>
      <c r="M147" s="56">
        <v>144.56700000000001</v>
      </c>
    </row>
    <row r="148" spans="2:13" ht="15" thickBot="1" x14ac:dyDescent="0.4">
      <c r="B148" s="52">
        <v>97</v>
      </c>
      <c r="C148" s="56">
        <v>64.878</v>
      </c>
      <c r="D148" s="56">
        <v>71.641999999999996</v>
      </c>
      <c r="E148" s="56">
        <v>108.486</v>
      </c>
      <c r="F148" s="56">
        <v>115.223</v>
      </c>
      <c r="G148" s="56">
        <v>120.99</v>
      </c>
      <c r="H148" s="56">
        <v>126.14100000000001</v>
      </c>
      <c r="I148" s="56">
        <v>127.702</v>
      </c>
      <c r="J148" s="56">
        <v>132.309</v>
      </c>
      <c r="K148" s="56">
        <v>136.619</v>
      </c>
      <c r="L148" s="56">
        <v>141.96199999999999</v>
      </c>
      <c r="M148" s="56">
        <v>145.78899999999999</v>
      </c>
    </row>
    <row r="149" spans="2:13" ht="15" thickBot="1" x14ac:dyDescent="0.4">
      <c r="B149" s="52">
        <v>98</v>
      </c>
      <c r="C149" s="56">
        <v>65.694000000000003</v>
      </c>
      <c r="D149" s="56">
        <v>72.501000000000005</v>
      </c>
      <c r="E149" s="56">
        <v>109.547</v>
      </c>
      <c r="F149" s="56">
        <v>116.315</v>
      </c>
      <c r="G149" s="56">
        <v>122.108</v>
      </c>
      <c r="H149" s="56">
        <v>127.282</v>
      </c>
      <c r="I149" s="56">
        <v>128.84899999999999</v>
      </c>
      <c r="J149" s="56">
        <v>133.476</v>
      </c>
      <c r="K149" s="56">
        <v>137.803</v>
      </c>
      <c r="L149" s="56">
        <v>143.16800000000001</v>
      </c>
      <c r="M149" s="56">
        <v>147.01</v>
      </c>
    </row>
    <row r="150" spans="2:13" ht="15" thickBot="1" x14ac:dyDescent="0.4">
      <c r="B150" s="52">
        <v>99</v>
      </c>
      <c r="C150" s="56">
        <v>66.510000000000005</v>
      </c>
      <c r="D150" s="56">
        <v>73.361000000000004</v>
      </c>
      <c r="E150" s="56">
        <v>110.607</v>
      </c>
      <c r="F150" s="56">
        <v>117.407</v>
      </c>
      <c r="G150" s="56">
        <v>123.22499999999999</v>
      </c>
      <c r="H150" s="56">
        <v>128.422</v>
      </c>
      <c r="I150" s="56">
        <v>129.99600000000001</v>
      </c>
      <c r="J150" s="56">
        <v>134.642</v>
      </c>
      <c r="K150" s="56">
        <v>138.98699999999999</v>
      </c>
      <c r="L150" s="56">
        <v>144.37299999999999</v>
      </c>
      <c r="M150" s="56">
        <v>148.22999999999999</v>
      </c>
    </row>
    <row r="151" spans="2:13" ht="15" thickBot="1" x14ac:dyDescent="0.4">
      <c r="B151" s="57"/>
      <c r="C151" s="57"/>
      <c r="D151" s="57"/>
      <c r="E151" s="57"/>
      <c r="F151" s="57"/>
      <c r="G151" s="57"/>
      <c r="H151" s="57"/>
      <c r="I151" s="57"/>
      <c r="J151" s="57"/>
      <c r="K151" s="57"/>
      <c r="L151" s="57"/>
      <c r="M151" s="57"/>
    </row>
    <row r="152" spans="2:13" ht="15" thickBot="1" x14ac:dyDescent="0.4">
      <c r="B152" s="52"/>
      <c r="C152" s="53" t="s">
        <v>109</v>
      </c>
      <c r="D152" s="54"/>
      <c r="E152" s="54"/>
      <c r="F152" s="54"/>
      <c r="G152" s="54"/>
      <c r="H152" s="54"/>
      <c r="I152" s="54"/>
      <c r="J152" s="54"/>
      <c r="K152" s="54"/>
      <c r="L152" s="54"/>
      <c r="M152" s="55"/>
    </row>
    <row r="153" spans="2:13" ht="15" thickBot="1" x14ac:dyDescent="0.4">
      <c r="B153" s="52" t="s">
        <v>110</v>
      </c>
      <c r="C153" s="52">
        <v>0.995</v>
      </c>
      <c r="D153" s="52">
        <v>0.97499999999999998</v>
      </c>
      <c r="E153" s="52">
        <v>0.2</v>
      </c>
      <c r="F153" s="52">
        <v>0.1</v>
      </c>
      <c r="G153" s="52">
        <v>0.05</v>
      </c>
      <c r="H153" s="52">
        <v>2.5000000000000001E-2</v>
      </c>
      <c r="I153" s="52">
        <v>0.02</v>
      </c>
      <c r="J153" s="52">
        <v>0.01</v>
      </c>
      <c r="K153" s="52">
        <v>5.0000000000000001E-3</v>
      </c>
      <c r="L153" s="52">
        <v>2E-3</v>
      </c>
      <c r="M153" s="52">
        <v>1E-3</v>
      </c>
    </row>
    <row r="154" spans="2:13" ht="15" thickBot="1" x14ac:dyDescent="0.4">
      <c r="B154" s="52">
        <v>100</v>
      </c>
      <c r="C154" s="56">
        <v>67.328000000000003</v>
      </c>
      <c r="D154" s="56">
        <v>74.221999999999994</v>
      </c>
      <c r="E154" s="56">
        <v>111.667</v>
      </c>
      <c r="F154" s="56">
        <v>118.498</v>
      </c>
      <c r="G154" s="56">
        <v>124.342</v>
      </c>
      <c r="H154" s="56">
        <v>129.56100000000001</v>
      </c>
      <c r="I154" s="56">
        <v>131.142</v>
      </c>
      <c r="J154" s="56">
        <v>135.80699999999999</v>
      </c>
      <c r="K154" s="56">
        <v>140.16900000000001</v>
      </c>
      <c r="L154" s="56">
        <v>145.577</v>
      </c>
      <c r="M154" s="56">
        <v>149.44900000000001</v>
      </c>
    </row>
    <row r="155" spans="2:13" ht="15" thickBot="1" x14ac:dyDescent="0.4">
      <c r="B155" s="52">
        <v>101</v>
      </c>
      <c r="C155" s="56">
        <v>68.146000000000001</v>
      </c>
      <c r="D155" s="56">
        <v>75.082999999999998</v>
      </c>
      <c r="E155" s="56">
        <v>112.726</v>
      </c>
      <c r="F155" s="56">
        <v>119.589</v>
      </c>
      <c r="G155" s="56">
        <v>125.458</v>
      </c>
      <c r="H155" s="56">
        <v>130.69999999999999</v>
      </c>
      <c r="I155" s="56">
        <v>132.28700000000001</v>
      </c>
      <c r="J155" s="56">
        <v>136.971</v>
      </c>
      <c r="K155" s="56">
        <v>141.351</v>
      </c>
      <c r="L155" s="56">
        <v>146.78</v>
      </c>
      <c r="M155" s="56">
        <v>150.667</v>
      </c>
    </row>
    <row r="156" spans="2:13" ht="15" thickBot="1" x14ac:dyDescent="0.4">
      <c r="B156" s="52">
        <v>102</v>
      </c>
      <c r="C156" s="56">
        <v>68.965000000000003</v>
      </c>
      <c r="D156" s="56">
        <v>75.945999999999998</v>
      </c>
      <c r="E156" s="56">
        <v>113.786</v>
      </c>
      <c r="F156" s="56">
        <v>120.679</v>
      </c>
      <c r="G156" s="56">
        <v>126.574</v>
      </c>
      <c r="H156" s="56">
        <v>131.83799999999999</v>
      </c>
      <c r="I156" s="56">
        <v>133.43100000000001</v>
      </c>
      <c r="J156" s="56">
        <v>138.13399999999999</v>
      </c>
      <c r="K156" s="56">
        <v>142.53200000000001</v>
      </c>
      <c r="L156" s="56">
        <v>147.982</v>
      </c>
      <c r="M156" s="56">
        <v>151.88399999999999</v>
      </c>
    </row>
    <row r="157" spans="2:13" ht="15" thickBot="1" x14ac:dyDescent="0.4">
      <c r="B157" s="52">
        <v>103</v>
      </c>
      <c r="C157" s="56">
        <v>69.784999999999997</v>
      </c>
      <c r="D157" s="56">
        <v>76.808999999999997</v>
      </c>
      <c r="E157" s="56">
        <v>114.845</v>
      </c>
      <c r="F157" s="56">
        <v>121.76900000000001</v>
      </c>
      <c r="G157" s="56">
        <v>127.68899999999999</v>
      </c>
      <c r="H157" s="56">
        <v>132.97499999999999</v>
      </c>
      <c r="I157" s="56">
        <v>134.57499999999999</v>
      </c>
      <c r="J157" s="56">
        <v>139.297</v>
      </c>
      <c r="K157" s="56">
        <v>143.71199999999999</v>
      </c>
      <c r="L157" s="56">
        <v>149.18299999999999</v>
      </c>
      <c r="M157" s="56">
        <v>153.09899999999999</v>
      </c>
    </row>
    <row r="158" spans="2:13" ht="15" thickBot="1" x14ac:dyDescent="0.4">
      <c r="B158" s="52">
        <v>104</v>
      </c>
      <c r="C158" s="56">
        <v>70.605999999999995</v>
      </c>
      <c r="D158" s="56">
        <v>77.671999999999997</v>
      </c>
      <c r="E158" s="56">
        <v>115.90300000000001</v>
      </c>
      <c r="F158" s="56">
        <v>122.858</v>
      </c>
      <c r="G158" s="56">
        <v>128.804</v>
      </c>
      <c r="H158" s="56">
        <v>134.11099999999999</v>
      </c>
      <c r="I158" s="56">
        <v>135.71799999999999</v>
      </c>
      <c r="J158" s="56">
        <v>140.459</v>
      </c>
      <c r="K158" s="56">
        <v>144.89099999999999</v>
      </c>
      <c r="L158" s="56">
        <v>150.38300000000001</v>
      </c>
      <c r="M158" s="56">
        <v>154.31399999999999</v>
      </c>
    </row>
    <row r="159" spans="2:13" ht="15" thickBot="1" x14ac:dyDescent="0.4">
      <c r="B159" s="52">
        <v>105</v>
      </c>
      <c r="C159" s="56">
        <v>71.427999999999997</v>
      </c>
      <c r="D159" s="56">
        <v>78.536000000000001</v>
      </c>
      <c r="E159" s="56">
        <v>116.962</v>
      </c>
      <c r="F159" s="56">
        <v>123.947</v>
      </c>
      <c r="G159" s="56">
        <v>129.91800000000001</v>
      </c>
      <c r="H159" s="56">
        <v>135.24700000000001</v>
      </c>
      <c r="I159" s="56">
        <v>136.86000000000001</v>
      </c>
      <c r="J159" s="56">
        <v>141.62</v>
      </c>
      <c r="K159" s="56">
        <v>146.07</v>
      </c>
      <c r="L159" s="56">
        <v>151.58199999999999</v>
      </c>
      <c r="M159" s="56">
        <v>155.52799999999999</v>
      </c>
    </row>
    <row r="160" spans="2:13" ht="15" thickBot="1" x14ac:dyDescent="0.4">
      <c r="B160" s="52">
        <v>106</v>
      </c>
      <c r="C160" s="56">
        <v>72.251000000000005</v>
      </c>
      <c r="D160" s="56">
        <v>79.400999999999996</v>
      </c>
      <c r="E160" s="56">
        <v>118.02</v>
      </c>
      <c r="F160" s="56">
        <v>125.035</v>
      </c>
      <c r="G160" s="56">
        <v>131.03100000000001</v>
      </c>
      <c r="H160" s="56">
        <v>136.38200000000001</v>
      </c>
      <c r="I160" s="56">
        <v>138.00200000000001</v>
      </c>
      <c r="J160" s="56">
        <v>142.78</v>
      </c>
      <c r="K160" s="56">
        <v>147.24700000000001</v>
      </c>
      <c r="L160" s="56">
        <v>152.78</v>
      </c>
      <c r="M160" s="56">
        <v>156.74</v>
      </c>
    </row>
    <row r="161" spans="2:13" ht="15" thickBot="1" x14ac:dyDescent="0.4">
      <c r="B161" s="52">
        <v>107</v>
      </c>
      <c r="C161" s="56">
        <v>73.075000000000003</v>
      </c>
      <c r="D161" s="56">
        <v>80.266999999999996</v>
      </c>
      <c r="E161" s="56">
        <v>119.078</v>
      </c>
      <c r="F161" s="56">
        <v>126.123</v>
      </c>
      <c r="G161" s="56">
        <v>132.14400000000001</v>
      </c>
      <c r="H161" s="56">
        <v>137.517</v>
      </c>
      <c r="I161" s="56">
        <v>139.143</v>
      </c>
      <c r="J161" s="56">
        <v>143.94</v>
      </c>
      <c r="K161" s="56">
        <v>148.42400000000001</v>
      </c>
      <c r="L161" s="56">
        <v>153.977</v>
      </c>
      <c r="M161" s="56">
        <v>157.952</v>
      </c>
    </row>
    <row r="162" spans="2:13" ht="15" thickBot="1" x14ac:dyDescent="0.4">
      <c r="B162" s="52">
        <v>108</v>
      </c>
      <c r="C162" s="56">
        <v>73.899000000000001</v>
      </c>
      <c r="D162" s="56">
        <v>81.132999999999996</v>
      </c>
      <c r="E162" s="56">
        <v>120.13500000000001</v>
      </c>
      <c r="F162" s="56">
        <v>127.211</v>
      </c>
      <c r="G162" s="56">
        <v>133.25700000000001</v>
      </c>
      <c r="H162" s="56">
        <v>138.65100000000001</v>
      </c>
      <c r="I162" s="56">
        <v>140.28299999999999</v>
      </c>
      <c r="J162" s="56">
        <v>145.09899999999999</v>
      </c>
      <c r="K162" s="56">
        <v>149.59899999999999</v>
      </c>
      <c r="L162" s="56">
        <v>155.173</v>
      </c>
      <c r="M162" s="56">
        <v>159.16200000000001</v>
      </c>
    </row>
    <row r="163" spans="2:13" ht="15" thickBot="1" x14ac:dyDescent="0.4">
      <c r="B163" s="52">
        <v>109</v>
      </c>
      <c r="C163" s="56">
        <v>74.724000000000004</v>
      </c>
      <c r="D163" s="56">
        <v>82</v>
      </c>
      <c r="E163" s="56">
        <v>121.19199999999999</v>
      </c>
      <c r="F163" s="56">
        <v>128.298</v>
      </c>
      <c r="G163" s="56">
        <v>134.369</v>
      </c>
      <c r="H163" s="56">
        <v>139.78399999999999</v>
      </c>
      <c r="I163" s="56">
        <v>141.423</v>
      </c>
      <c r="J163" s="56">
        <v>146.25700000000001</v>
      </c>
      <c r="K163" s="56">
        <v>150.774</v>
      </c>
      <c r="L163" s="56">
        <v>156.369</v>
      </c>
      <c r="M163" s="56">
        <v>160.37200000000001</v>
      </c>
    </row>
    <row r="164" spans="2:13" ht="15" thickBot="1" x14ac:dyDescent="0.4">
      <c r="B164" s="52">
        <v>110</v>
      </c>
      <c r="C164" s="56">
        <v>75.55</v>
      </c>
      <c r="D164" s="56">
        <v>82.867000000000004</v>
      </c>
      <c r="E164" s="56">
        <v>122.25</v>
      </c>
      <c r="F164" s="56">
        <v>129.38499999999999</v>
      </c>
      <c r="G164" s="56">
        <v>135.47999999999999</v>
      </c>
      <c r="H164" s="56">
        <v>140.917</v>
      </c>
      <c r="I164" s="56">
        <v>142.56200000000001</v>
      </c>
      <c r="J164" s="56">
        <v>147.41399999999999</v>
      </c>
      <c r="K164" s="56">
        <v>151.94800000000001</v>
      </c>
      <c r="L164" s="56">
        <v>157.56299999999999</v>
      </c>
      <c r="M164" s="56">
        <v>161.58099999999999</v>
      </c>
    </row>
    <row r="165" spans="2:13" ht="15" thickBot="1" x14ac:dyDescent="0.4">
      <c r="B165" s="52">
        <v>111</v>
      </c>
      <c r="C165" s="56">
        <v>76.376999999999995</v>
      </c>
      <c r="D165" s="56">
        <v>83.734999999999999</v>
      </c>
      <c r="E165" s="56">
        <v>123.306</v>
      </c>
      <c r="F165" s="56">
        <v>130.47200000000001</v>
      </c>
      <c r="G165" s="56">
        <v>136.59100000000001</v>
      </c>
      <c r="H165" s="56">
        <v>142.04900000000001</v>
      </c>
      <c r="I165" s="56">
        <v>143.69999999999999</v>
      </c>
      <c r="J165" s="56">
        <v>148.571</v>
      </c>
      <c r="K165" s="56">
        <v>153.12200000000001</v>
      </c>
      <c r="L165" s="56">
        <v>158.75700000000001</v>
      </c>
      <c r="M165" s="56">
        <v>162.78800000000001</v>
      </c>
    </row>
    <row r="166" spans="2:13" ht="15" thickBot="1" x14ac:dyDescent="0.4">
      <c r="B166" s="52">
        <v>112</v>
      </c>
      <c r="C166" s="56">
        <v>77.203999999999994</v>
      </c>
      <c r="D166" s="56">
        <v>84.603999999999999</v>
      </c>
      <c r="E166" s="56">
        <v>124.363</v>
      </c>
      <c r="F166" s="56">
        <v>131.55799999999999</v>
      </c>
      <c r="G166" s="56">
        <v>137.70099999999999</v>
      </c>
      <c r="H166" s="56">
        <v>143.18</v>
      </c>
      <c r="I166" s="56">
        <v>144.83799999999999</v>
      </c>
      <c r="J166" s="56">
        <v>149.727</v>
      </c>
      <c r="K166" s="56">
        <v>154.29400000000001</v>
      </c>
      <c r="L166" s="56">
        <v>159.94999999999999</v>
      </c>
      <c r="M166" s="56">
        <v>163.995</v>
      </c>
    </row>
    <row r="167" spans="2:13" ht="15" thickBot="1" x14ac:dyDescent="0.4">
      <c r="B167" s="52">
        <v>113</v>
      </c>
      <c r="C167" s="56">
        <v>78.033000000000001</v>
      </c>
      <c r="D167" s="56">
        <v>85.472999999999999</v>
      </c>
      <c r="E167" s="56">
        <v>125.419</v>
      </c>
      <c r="F167" s="56">
        <v>132.643</v>
      </c>
      <c r="G167" s="56">
        <v>138.81100000000001</v>
      </c>
      <c r="H167" s="56">
        <v>144.31100000000001</v>
      </c>
      <c r="I167" s="56">
        <v>145.97499999999999</v>
      </c>
      <c r="J167" s="56">
        <v>150.88200000000001</v>
      </c>
      <c r="K167" s="56">
        <v>155.46600000000001</v>
      </c>
      <c r="L167" s="56">
        <v>161.14099999999999</v>
      </c>
      <c r="M167" s="56">
        <v>165.20099999999999</v>
      </c>
    </row>
    <row r="168" spans="2:13" ht="15" thickBot="1" x14ac:dyDescent="0.4">
      <c r="B168" s="52">
        <v>114</v>
      </c>
      <c r="C168" s="56">
        <v>78.861999999999995</v>
      </c>
      <c r="D168" s="56">
        <v>86.341999999999999</v>
      </c>
      <c r="E168" s="56">
        <v>126.47499999999999</v>
      </c>
      <c r="F168" s="56">
        <v>133.72900000000001</v>
      </c>
      <c r="G168" s="56">
        <v>139.92099999999999</v>
      </c>
      <c r="H168" s="56">
        <v>145.441</v>
      </c>
      <c r="I168" s="56">
        <v>147.11099999999999</v>
      </c>
      <c r="J168" s="56">
        <v>152.03700000000001</v>
      </c>
      <c r="K168" s="56">
        <v>156.637</v>
      </c>
      <c r="L168" s="56">
        <v>162.33199999999999</v>
      </c>
      <c r="M168" s="56">
        <v>166.40600000000001</v>
      </c>
    </row>
    <row r="169" spans="2:13" ht="15" thickBot="1" x14ac:dyDescent="0.4">
      <c r="B169" s="52">
        <v>115</v>
      </c>
      <c r="C169" s="56">
        <v>79.691999999999993</v>
      </c>
      <c r="D169" s="56">
        <v>87.212999999999994</v>
      </c>
      <c r="E169" s="56">
        <v>127.53100000000001</v>
      </c>
      <c r="F169" s="56">
        <v>134.81299999999999</v>
      </c>
      <c r="G169" s="56">
        <v>141.03</v>
      </c>
      <c r="H169" s="56">
        <v>146.571</v>
      </c>
      <c r="I169" s="56">
        <v>148.24700000000001</v>
      </c>
      <c r="J169" s="56">
        <v>153.191</v>
      </c>
      <c r="K169" s="56">
        <v>157.80799999999999</v>
      </c>
      <c r="L169" s="56">
        <v>163.523</v>
      </c>
      <c r="M169" s="56">
        <v>167.61</v>
      </c>
    </row>
    <row r="170" spans="2:13" ht="15" thickBot="1" x14ac:dyDescent="0.4">
      <c r="B170" s="52">
        <v>116</v>
      </c>
      <c r="C170" s="56">
        <v>80.522000000000006</v>
      </c>
      <c r="D170" s="56">
        <v>88.084000000000003</v>
      </c>
      <c r="E170" s="56">
        <v>128.58699999999999</v>
      </c>
      <c r="F170" s="56">
        <v>135.898</v>
      </c>
      <c r="G170" s="56">
        <v>142.13800000000001</v>
      </c>
      <c r="H170" s="56">
        <v>147.69999999999999</v>
      </c>
      <c r="I170" s="56">
        <v>149.38300000000001</v>
      </c>
      <c r="J170" s="56">
        <v>154.34399999999999</v>
      </c>
      <c r="K170" s="56">
        <v>158.977</v>
      </c>
      <c r="L170" s="56">
        <v>164.71199999999999</v>
      </c>
      <c r="M170" s="56">
        <v>168.81299999999999</v>
      </c>
    </row>
    <row r="171" spans="2:13" ht="15" thickBot="1" x14ac:dyDescent="0.4">
      <c r="B171" s="52">
        <v>117</v>
      </c>
      <c r="C171" s="56">
        <v>81.352999999999994</v>
      </c>
      <c r="D171" s="56">
        <v>88.954999999999998</v>
      </c>
      <c r="E171" s="56">
        <v>129.642</v>
      </c>
      <c r="F171" s="56">
        <v>136.982</v>
      </c>
      <c r="G171" s="56">
        <v>143.24600000000001</v>
      </c>
      <c r="H171" s="56">
        <v>148.82900000000001</v>
      </c>
      <c r="I171" s="56">
        <v>150.517</v>
      </c>
      <c r="J171" s="56">
        <v>155.49600000000001</v>
      </c>
      <c r="K171" s="56">
        <v>160.14599999999999</v>
      </c>
      <c r="L171" s="56">
        <v>165.9</v>
      </c>
      <c r="M171" s="56">
        <v>170.01599999999999</v>
      </c>
    </row>
    <row r="172" spans="2:13" ht="15" thickBot="1" x14ac:dyDescent="0.4">
      <c r="B172" s="52">
        <v>118</v>
      </c>
      <c r="C172" s="56">
        <v>82.185000000000002</v>
      </c>
      <c r="D172" s="56">
        <v>89.826999999999998</v>
      </c>
      <c r="E172" s="56">
        <v>130.697</v>
      </c>
      <c r="F172" s="56">
        <v>138.066</v>
      </c>
      <c r="G172" s="56">
        <v>144.35400000000001</v>
      </c>
      <c r="H172" s="56">
        <v>149.95699999999999</v>
      </c>
      <c r="I172" s="56">
        <v>151.65199999999999</v>
      </c>
      <c r="J172" s="56">
        <v>156.648</v>
      </c>
      <c r="K172" s="56">
        <v>161.31399999999999</v>
      </c>
      <c r="L172" s="56">
        <v>167.08799999999999</v>
      </c>
      <c r="M172" s="56">
        <v>171.21700000000001</v>
      </c>
    </row>
    <row r="173" spans="2:13" ht="15" thickBot="1" x14ac:dyDescent="0.4">
      <c r="B173" s="52">
        <v>119</v>
      </c>
      <c r="C173" s="56">
        <v>83.018000000000001</v>
      </c>
      <c r="D173" s="56">
        <v>90.7</v>
      </c>
      <c r="E173" s="56">
        <v>131.75200000000001</v>
      </c>
      <c r="F173" s="56">
        <v>139.149</v>
      </c>
      <c r="G173" s="56">
        <v>145.46100000000001</v>
      </c>
      <c r="H173" s="56">
        <v>151.084</v>
      </c>
      <c r="I173" s="56">
        <v>152.785</v>
      </c>
      <c r="J173" s="56">
        <v>157.80000000000001</v>
      </c>
      <c r="K173" s="56">
        <v>162.48099999999999</v>
      </c>
      <c r="L173" s="56">
        <v>168.27500000000001</v>
      </c>
      <c r="M173" s="56">
        <v>172.41800000000001</v>
      </c>
    </row>
    <row r="174" spans="2:13" ht="15" thickBot="1" x14ac:dyDescent="0.4">
      <c r="B174" s="52">
        <v>120</v>
      </c>
      <c r="C174" s="56">
        <v>83.852000000000004</v>
      </c>
      <c r="D174" s="56">
        <v>91.572999999999993</v>
      </c>
      <c r="E174" s="56">
        <v>132.80600000000001</v>
      </c>
      <c r="F174" s="56">
        <v>140.233</v>
      </c>
      <c r="G174" s="56">
        <v>146.56700000000001</v>
      </c>
      <c r="H174" s="56">
        <v>152.21100000000001</v>
      </c>
      <c r="I174" s="56">
        <v>153.91800000000001</v>
      </c>
      <c r="J174" s="56">
        <v>158.94999999999999</v>
      </c>
      <c r="K174" s="56">
        <v>163.648</v>
      </c>
      <c r="L174" s="56">
        <v>169.46100000000001</v>
      </c>
      <c r="M174" s="56">
        <v>173.61699999999999</v>
      </c>
    </row>
    <row r="175" spans="2:13" ht="15" thickBot="1" x14ac:dyDescent="0.4">
      <c r="B175" s="52">
        <v>121</v>
      </c>
      <c r="C175" s="56">
        <v>84.686000000000007</v>
      </c>
      <c r="D175" s="56">
        <v>92.445999999999998</v>
      </c>
      <c r="E175" s="56">
        <v>133.86099999999999</v>
      </c>
      <c r="F175" s="56">
        <v>141.315</v>
      </c>
      <c r="G175" s="56">
        <v>147.67400000000001</v>
      </c>
      <c r="H175" s="56">
        <v>153.33799999999999</v>
      </c>
      <c r="I175" s="56">
        <v>155.05099999999999</v>
      </c>
      <c r="J175" s="56">
        <v>160.1</v>
      </c>
      <c r="K175" s="56">
        <v>164.81399999999999</v>
      </c>
      <c r="L175" s="56">
        <v>170.64699999999999</v>
      </c>
      <c r="M175" s="56">
        <v>174.816</v>
      </c>
    </row>
    <row r="176" spans="2:13" ht="15" thickBot="1" x14ac:dyDescent="0.4">
      <c r="B176" s="52">
        <v>122</v>
      </c>
      <c r="C176" s="56">
        <v>85.52</v>
      </c>
      <c r="D176" s="56">
        <v>93.32</v>
      </c>
      <c r="E176" s="56">
        <v>134.91499999999999</v>
      </c>
      <c r="F176" s="56">
        <v>142.398</v>
      </c>
      <c r="G176" s="56">
        <v>148.779</v>
      </c>
      <c r="H176" s="56">
        <v>154.464</v>
      </c>
      <c r="I176" s="56">
        <v>156.18299999999999</v>
      </c>
      <c r="J176" s="56">
        <v>161.25</v>
      </c>
      <c r="K176" s="56">
        <v>165.98</v>
      </c>
      <c r="L176" s="56">
        <v>171.83099999999999</v>
      </c>
      <c r="M176" s="56">
        <v>176.01400000000001</v>
      </c>
    </row>
    <row r="177" spans="2:13" ht="15" thickBot="1" x14ac:dyDescent="0.4">
      <c r="B177" s="52">
        <v>123</v>
      </c>
      <c r="C177" s="56">
        <v>86.355999999999995</v>
      </c>
      <c r="D177" s="56">
        <v>94.194999999999993</v>
      </c>
      <c r="E177" s="56">
        <v>135.96899999999999</v>
      </c>
      <c r="F177" s="56">
        <v>143.47999999999999</v>
      </c>
      <c r="G177" s="56">
        <v>149.88499999999999</v>
      </c>
      <c r="H177" s="56">
        <v>155.589</v>
      </c>
      <c r="I177" s="56">
        <v>157.31399999999999</v>
      </c>
      <c r="J177" s="56">
        <v>162.398</v>
      </c>
      <c r="K177" s="56">
        <v>167.14400000000001</v>
      </c>
      <c r="L177" s="56">
        <v>173.01499999999999</v>
      </c>
      <c r="M177" s="56">
        <v>177.21199999999999</v>
      </c>
    </row>
    <row r="178" spans="2:13" ht="15" thickBot="1" x14ac:dyDescent="0.4">
      <c r="B178" s="52">
        <v>124</v>
      </c>
      <c r="C178" s="56">
        <v>87.191999999999993</v>
      </c>
      <c r="D178" s="56">
        <v>95.07</v>
      </c>
      <c r="E178" s="56">
        <v>137.02199999999999</v>
      </c>
      <c r="F178" s="56">
        <v>144.56200000000001</v>
      </c>
      <c r="G178" s="56">
        <v>150.989</v>
      </c>
      <c r="H178" s="56">
        <v>156.714</v>
      </c>
      <c r="I178" s="56">
        <v>158.44499999999999</v>
      </c>
      <c r="J178" s="56">
        <v>163.54599999999999</v>
      </c>
      <c r="K178" s="56">
        <v>168.30799999999999</v>
      </c>
      <c r="L178" s="56">
        <v>174.19800000000001</v>
      </c>
      <c r="M178" s="56">
        <v>178.40799999999999</v>
      </c>
    </row>
    <row r="179" spans="2:13" ht="15" thickBot="1" x14ac:dyDescent="0.4">
      <c r="B179" s="52">
        <v>125</v>
      </c>
      <c r="C179" s="56">
        <v>88.028999999999996</v>
      </c>
      <c r="D179" s="56">
        <v>95.945999999999998</v>
      </c>
      <c r="E179" s="56">
        <v>138.07599999999999</v>
      </c>
      <c r="F179" s="56">
        <v>145.643</v>
      </c>
      <c r="G179" s="56">
        <v>152.09399999999999</v>
      </c>
      <c r="H179" s="56">
        <v>157.839</v>
      </c>
      <c r="I179" s="56">
        <v>159.57499999999999</v>
      </c>
      <c r="J179" s="56">
        <v>164.69399999999999</v>
      </c>
      <c r="K179" s="56">
        <v>169.471</v>
      </c>
      <c r="L179" s="56">
        <v>175.38</v>
      </c>
      <c r="M179" s="56">
        <v>179.60400000000001</v>
      </c>
    </row>
    <row r="180" spans="2:13" ht="15" thickBot="1" x14ac:dyDescent="0.4">
      <c r="B180" s="52">
        <v>126</v>
      </c>
      <c r="C180" s="56">
        <v>88.866</v>
      </c>
      <c r="D180" s="56">
        <v>96.822000000000003</v>
      </c>
      <c r="E180" s="56">
        <v>139.12899999999999</v>
      </c>
      <c r="F180" s="56">
        <v>146.72399999999999</v>
      </c>
      <c r="G180" s="56">
        <v>153.19800000000001</v>
      </c>
      <c r="H180" s="56">
        <v>158.96199999999999</v>
      </c>
      <c r="I180" s="56">
        <v>160.70500000000001</v>
      </c>
      <c r="J180" s="56">
        <v>165.84100000000001</v>
      </c>
      <c r="K180" s="56">
        <v>170.63399999999999</v>
      </c>
      <c r="L180" s="56">
        <v>176.56200000000001</v>
      </c>
      <c r="M180" s="56">
        <v>180.79900000000001</v>
      </c>
    </row>
    <row r="181" spans="2:13" ht="15" thickBot="1" x14ac:dyDescent="0.4">
      <c r="B181" s="52">
        <v>127</v>
      </c>
      <c r="C181" s="56">
        <v>89.703999999999994</v>
      </c>
      <c r="D181" s="56">
        <v>97.697999999999993</v>
      </c>
      <c r="E181" s="56">
        <v>140.18199999999999</v>
      </c>
      <c r="F181" s="56">
        <v>147.80500000000001</v>
      </c>
      <c r="G181" s="56">
        <v>154.30199999999999</v>
      </c>
      <c r="H181" s="56">
        <v>160.08600000000001</v>
      </c>
      <c r="I181" s="56">
        <v>161.834</v>
      </c>
      <c r="J181" s="56">
        <v>166.98699999999999</v>
      </c>
      <c r="K181" s="56">
        <v>171.79599999999999</v>
      </c>
      <c r="L181" s="56">
        <v>177.74299999999999</v>
      </c>
      <c r="M181" s="56">
        <v>181.99299999999999</v>
      </c>
    </row>
    <row r="182" spans="2:13" ht="15" thickBot="1" x14ac:dyDescent="0.4">
      <c r="B182" s="52">
        <v>128</v>
      </c>
      <c r="C182" s="56">
        <v>90.543000000000006</v>
      </c>
      <c r="D182" s="56">
        <v>98.575999999999993</v>
      </c>
      <c r="E182" s="56">
        <v>141.23500000000001</v>
      </c>
      <c r="F182" s="56">
        <v>148.88499999999999</v>
      </c>
      <c r="G182" s="56">
        <v>155.405</v>
      </c>
      <c r="H182" s="56">
        <v>161.209</v>
      </c>
      <c r="I182" s="56">
        <v>162.96299999999999</v>
      </c>
      <c r="J182" s="56">
        <v>168.13300000000001</v>
      </c>
      <c r="K182" s="56">
        <v>172.95699999999999</v>
      </c>
      <c r="L182" s="56">
        <v>178.923</v>
      </c>
      <c r="M182" s="56">
        <v>183.18600000000001</v>
      </c>
    </row>
    <row r="183" spans="2:13" ht="15" thickBot="1" x14ac:dyDescent="0.4">
      <c r="B183" s="52">
        <v>129</v>
      </c>
      <c r="C183" s="56">
        <v>91.382000000000005</v>
      </c>
      <c r="D183" s="56">
        <v>99.453000000000003</v>
      </c>
      <c r="E183" s="56">
        <v>142.28800000000001</v>
      </c>
      <c r="F183" s="56">
        <v>149.965</v>
      </c>
      <c r="G183" s="56">
        <v>156.50800000000001</v>
      </c>
      <c r="H183" s="56">
        <v>162.33099999999999</v>
      </c>
      <c r="I183" s="56">
        <v>164.09100000000001</v>
      </c>
      <c r="J183" s="56">
        <v>169.27799999999999</v>
      </c>
      <c r="K183" s="56">
        <v>174.11799999999999</v>
      </c>
      <c r="L183" s="56">
        <v>180.10300000000001</v>
      </c>
      <c r="M183" s="56">
        <v>184.37899999999999</v>
      </c>
    </row>
    <row r="184" spans="2:13" ht="15" thickBot="1" x14ac:dyDescent="0.4">
      <c r="B184" s="52">
        <v>130</v>
      </c>
      <c r="C184" s="56">
        <v>92.221999999999994</v>
      </c>
      <c r="D184" s="56">
        <v>100.331</v>
      </c>
      <c r="E184" s="56">
        <v>143.34</v>
      </c>
      <c r="F184" s="56">
        <v>151.04499999999999</v>
      </c>
      <c r="G184" s="56">
        <v>157.61000000000001</v>
      </c>
      <c r="H184" s="56">
        <v>163.453</v>
      </c>
      <c r="I184" s="56">
        <v>165.21899999999999</v>
      </c>
      <c r="J184" s="56">
        <v>170.423</v>
      </c>
      <c r="K184" s="56">
        <v>175.27799999999999</v>
      </c>
      <c r="L184" s="56">
        <v>181.28200000000001</v>
      </c>
      <c r="M184" s="56">
        <v>185.571</v>
      </c>
    </row>
    <row r="185" spans="2:13" ht="15" thickBot="1" x14ac:dyDescent="0.4">
      <c r="B185" s="52">
        <v>131</v>
      </c>
      <c r="C185" s="56">
        <v>93.063000000000002</v>
      </c>
      <c r="D185" s="56">
        <v>101.21</v>
      </c>
      <c r="E185" s="56">
        <v>144.392</v>
      </c>
      <c r="F185" s="56">
        <v>152.125</v>
      </c>
      <c r="G185" s="56">
        <v>158.71199999999999</v>
      </c>
      <c r="H185" s="56">
        <v>164.57499999999999</v>
      </c>
      <c r="I185" s="56">
        <v>166.346</v>
      </c>
      <c r="J185" s="56">
        <v>171.56700000000001</v>
      </c>
      <c r="K185" s="56">
        <v>176.43799999999999</v>
      </c>
      <c r="L185" s="56">
        <v>182.46</v>
      </c>
      <c r="M185" s="56">
        <v>186.762</v>
      </c>
    </row>
    <row r="186" spans="2:13" ht="15" thickBot="1" x14ac:dyDescent="0.4">
      <c r="B186" s="52">
        <v>132</v>
      </c>
      <c r="C186" s="56">
        <v>93.903999999999996</v>
      </c>
      <c r="D186" s="56">
        <v>102.089</v>
      </c>
      <c r="E186" s="56">
        <v>145.44399999999999</v>
      </c>
      <c r="F186" s="56">
        <v>153.20400000000001</v>
      </c>
      <c r="G186" s="56">
        <v>159.81399999999999</v>
      </c>
      <c r="H186" s="56">
        <v>165.696</v>
      </c>
      <c r="I186" s="56">
        <v>167.47300000000001</v>
      </c>
      <c r="J186" s="56">
        <v>172.71100000000001</v>
      </c>
      <c r="K186" s="56">
        <v>177.59700000000001</v>
      </c>
      <c r="L186" s="56">
        <v>183.637</v>
      </c>
      <c r="M186" s="56">
        <v>187.953</v>
      </c>
    </row>
    <row r="187" spans="2:13" ht="15" thickBot="1" x14ac:dyDescent="0.4">
      <c r="B187" s="52">
        <v>133</v>
      </c>
      <c r="C187" s="56">
        <v>94.745999999999995</v>
      </c>
      <c r="D187" s="56">
        <v>102.968</v>
      </c>
      <c r="E187" s="56">
        <v>146.49600000000001</v>
      </c>
      <c r="F187" s="56">
        <v>154.28299999999999</v>
      </c>
      <c r="G187" s="56">
        <v>160.91499999999999</v>
      </c>
      <c r="H187" s="56">
        <v>166.816</v>
      </c>
      <c r="I187" s="56">
        <v>168.6</v>
      </c>
      <c r="J187" s="56">
        <v>173.85400000000001</v>
      </c>
      <c r="K187" s="56">
        <v>178.755</v>
      </c>
      <c r="L187" s="56">
        <v>184.81399999999999</v>
      </c>
      <c r="M187" s="56">
        <v>189.142</v>
      </c>
    </row>
    <row r="188" spans="2:13" ht="15" thickBot="1" x14ac:dyDescent="0.4">
      <c r="B188" s="52">
        <v>134</v>
      </c>
      <c r="C188" s="56">
        <v>95.587999999999994</v>
      </c>
      <c r="D188" s="56">
        <v>103.848</v>
      </c>
      <c r="E188" s="56">
        <v>147.548</v>
      </c>
      <c r="F188" s="56">
        <v>155.36099999999999</v>
      </c>
      <c r="G188" s="56">
        <v>162.01599999999999</v>
      </c>
      <c r="H188" s="56">
        <v>167.93600000000001</v>
      </c>
      <c r="I188" s="56">
        <v>169.72499999999999</v>
      </c>
      <c r="J188" s="56">
        <v>174.99600000000001</v>
      </c>
      <c r="K188" s="56">
        <v>179.91300000000001</v>
      </c>
      <c r="L188" s="56">
        <v>185.99</v>
      </c>
      <c r="M188" s="56">
        <v>190.33099999999999</v>
      </c>
    </row>
    <row r="189" spans="2:13" ht="15" thickBot="1" x14ac:dyDescent="0.4">
      <c r="B189" s="52">
        <v>135</v>
      </c>
      <c r="C189" s="56">
        <v>96.430999999999997</v>
      </c>
      <c r="D189" s="56">
        <v>104.729</v>
      </c>
      <c r="E189" s="56">
        <v>148.59899999999999</v>
      </c>
      <c r="F189" s="56">
        <v>156.44</v>
      </c>
      <c r="G189" s="56">
        <v>163.11600000000001</v>
      </c>
      <c r="H189" s="56">
        <v>169.05600000000001</v>
      </c>
      <c r="I189" s="56">
        <v>170.851</v>
      </c>
      <c r="J189" s="56">
        <v>176.13800000000001</v>
      </c>
      <c r="K189" s="56">
        <v>181.07</v>
      </c>
      <c r="L189" s="56">
        <v>187.16499999999999</v>
      </c>
      <c r="M189" s="56">
        <v>191.52</v>
      </c>
    </row>
    <row r="190" spans="2:13" ht="15" thickBot="1" x14ac:dyDescent="0.4">
      <c r="B190" s="52">
        <v>136</v>
      </c>
      <c r="C190" s="56">
        <v>97.275000000000006</v>
      </c>
      <c r="D190" s="56">
        <v>105.60899999999999</v>
      </c>
      <c r="E190" s="56">
        <v>149.65100000000001</v>
      </c>
      <c r="F190" s="56">
        <v>157.518</v>
      </c>
      <c r="G190" s="56">
        <v>164.21600000000001</v>
      </c>
      <c r="H190" s="56">
        <v>170.17500000000001</v>
      </c>
      <c r="I190" s="56">
        <v>171.976</v>
      </c>
      <c r="J190" s="56">
        <v>177.28</v>
      </c>
      <c r="K190" s="56">
        <v>182.226</v>
      </c>
      <c r="L190" s="56">
        <v>188.34</v>
      </c>
      <c r="M190" s="56">
        <v>192.70699999999999</v>
      </c>
    </row>
    <row r="191" spans="2:13" ht="15" thickBot="1" x14ac:dyDescent="0.4">
      <c r="B191" s="52">
        <v>137</v>
      </c>
      <c r="C191" s="56">
        <v>98.119</v>
      </c>
      <c r="D191" s="56">
        <v>106.491</v>
      </c>
      <c r="E191" s="56">
        <v>150.702</v>
      </c>
      <c r="F191" s="56">
        <v>158.595</v>
      </c>
      <c r="G191" s="56">
        <v>165.316</v>
      </c>
      <c r="H191" s="56">
        <v>171.29400000000001</v>
      </c>
      <c r="I191" s="56">
        <v>173.1</v>
      </c>
      <c r="J191" s="56">
        <v>178.42099999999999</v>
      </c>
      <c r="K191" s="56">
        <v>183.38200000000001</v>
      </c>
      <c r="L191" s="56">
        <v>189.51400000000001</v>
      </c>
      <c r="M191" s="56">
        <v>193.89400000000001</v>
      </c>
    </row>
    <row r="192" spans="2:13" ht="15" thickBot="1" x14ac:dyDescent="0.4">
      <c r="B192" s="52">
        <v>138</v>
      </c>
      <c r="C192" s="56">
        <v>98.963999999999999</v>
      </c>
      <c r="D192" s="56">
        <v>107.372</v>
      </c>
      <c r="E192" s="56">
        <v>151.75299999999999</v>
      </c>
      <c r="F192" s="56">
        <v>159.673</v>
      </c>
      <c r="G192" s="56">
        <v>166.41499999999999</v>
      </c>
      <c r="H192" s="56">
        <v>172.41200000000001</v>
      </c>
      <c r="I192" s="56">
        <v>174.22399999999999</v>
      </c>
      <c r="J192" s="56">
        <v>179.56100000000001</v>
      </c>
      <c r="K192" s="56">
        <v>184.53800000000001</v>
      </c>
      <c r="L192" s="56">
        <v>190.68799999999999</v>
      </c>
      <c r="M192" s="56">
        <v>195.08</v>
      </c>
    </row>
    <row r="193" spans="2:13" ht="15" thickBot="1" x14ac:dyDescent="0.4">
      <c r="B193" s="52">
        <v>139</v>
      </c>
      <c r="C193" s="56">
        <v>99.808999999999997</v>
      </c>
      <c r="D193" s="56">
        <v>108.254</v>
      </c>
      <c r="E193" s="56">
        <v>152.803</v>
      </c>
      <c r="F193" s="56">
        <v>160.75</v>
      </c>
      <c r="G193" s="56">
        <v>167.51400000000001</v>
      </c>
      <c r="H193" s="56">
        <v>173.53</v>
      </c>
      <c r="I193" s="56">
        <v>175.34800000000001</v>
      </c>
      <c r="J193" s="56">
        <v>180.70099999999999</v>
      </c>
      <c r="K193" s="56">
        <v>185.69300000000001</v>
      </c>
      <c r="L193" s="56">
        <v>191.86099999999999</v>
      </c>
      <c r="M193" s="56">
        <v>196.26599999999999</v>
      </c>
    </row>
    <row r="194" spans="2:13" ht="15" thickBot="1" x14ac:dyDescent="0.4">
      <c r="B194" s="52">
        <v>140</v>
      </c>
      <c r="C194" s="56">
        <v>100.655</v>
      </c>
      <c r="D194" s="56">
        <v>109.137</v>
      </c>
      <c r="E194" s="56">
        <v>153.85400000000001</v>
      </c>
      <c r="F194" s="56">
        <v>161.827</v>
      </c>
      <c r="G194" s="56">
        <v>168.613</v>
      </c>
      <c r="H194" s="56">
        <v>174.648</v>
      </c>
      <c r="I194" s="56">
        <v>176.471</v>
      </c>
      <c r="J194" s="56">
        <v>181.84</v>
      </c>
      <c r="K194" s="56">
        <v>186.84700000000001</v>
      </c>
      <c r="L194" s="56">
        <v>193.03299999999999</v>
      </c>
      <c r="M194" s="56">
        <v>197.45099999999999</v>
      </c>
    </row>
    <row r="195" spans="2:13" ht="15" thickBot="1" x14ac:dyDescent="0.4">
      <c r="B195" s="52">
        <v>141</v>
      </c>
      <c r="C195" s="56">
        <v>101.501</v>
      </c>
      <c r="D195" s="56">
        <v>110.02</v>
      </c>
      <c r="E195" s="56">
        <v>154.904</v>
      </c>
      <c r="F195" s="56">
        <v>162.904</v>
      </c>
      <c r="G195" s="56">
        <v>169.71100000000001</v>
      </c>
      <c r="H195" s="56">
        <v>175.76499999999999</v>
      </c>
      <c r="I195" s="56">
        <v>177.59399999999999</v>
      </c>
      <c r="J195" s="56">
        <v>182.97900000000001</v>
      </c>
      <c r="K195" s="56">
        <v>188.001</v>
      </c>
      <c r="L195" s="56">
        <v>194.20500000000001</v>
      </c>
      <c r="M195" s="56">
        <v>198.63499999999999</v>
      </c>
    </row>
    <row r="196" spans="2:13" ht="15" thickBot="1" x14ac:dyDescent="0.4">
      <c r="B196" s="52">
        <v>142</v>
      </c>
      <c r="C196" s="56">
        <v>102.348</v>
      </c>
      <c r="D196" s="56">
        <v>110.90300000000001</v>
      </c>
      <c r="E196" s="56">
        <v>155.95400000000001</v>
      </c>
      <c r="F196" s="56">
        <v>163.98</v>
      </c>
      <c r="G196" s="56">
        <v>170.809</v>
      </c>
      <c r="H196" s="56">
        <v>176.88200000000001</v>
      </c>
      <c r="I196" s="56">
        <v>178.71600000000001</v>
      </c>
      <c r="J196" s="56">
        <v>184.11799999999999</v>
      </c>
      <c r="K196" s="56">
        <v>189.154</v>
      </c>
      <c r="L196" s="56">
        <v>195.376</v>
      </c>
      <c r="M196" s="56">
        <v>199.81899999999999</v>
      </c>
    </row>
    <row r="197" spans="2:13" ht="15" thickBot="1" x14ac:dyDescent="0.4">
      <c r="B197" s="52">
        <v>143</v>
      </c>
      <c r="C197" s="56">
        <v>103.196</v>
      </c>
      <c r="D197" s="56">
        <v>111.78700000000001</v>
      </c>
      <c r="E197" s="56">
        <v>157.00399999999999</v>
      </c>
      <c r="F197" s="56">
        <v>165.05600000000001</v>
      </c>
      <c r="G197" s="56">
        <v>171.90700000000001</v>
      </c>
      <c r="H197" s="56">
        <v>177.99799999999999</v>
      </c>
      <c r="I197" s="56">
        <v>179.83799999999999</v>
      </c>
      <c r="J197" s="56">
        <v>185.256</v>
      </c>
      <c r="K197" s="56">
        <v>190.30600000000001</v>
      </c>
      <c r="L197" s="56">
        <v>196.54599999999999</v>
      </c>
      <c r="M197" s="56">
        <v>201.00200000000001</v>
      </c>
    </row>
    <row r="198" spans="2:13" ht="15" thickBot="1" x14ac:dyDescent="0.4">
      <c r="B198" s="52">
        <v>144</v>
      </c>
      <c r="C198" s="56">
        <v>104.044</v>
      </c>
      <c r="D198" s="56">
        <v>112.67100000000001</v>
      </c>
      <c r="E198" s="56">
        <v>158.054</v>
      </c>
      <c r="F198" s="56">
        <v>166.13200000000001</v>
      </c>
      <c r="G198" s="56">
        <v>173.00399999999999</v>
      </c>
      <c r="H198" s="56">
        <v>179.114</v>
      </c>
      <c r="I198" s="56">
        <v>180.959</v>
      </c>
      <c r="J198" s="56">
        <v>186.393</v>
      </c>
      <c r="K198" s="56">
        <v>191.458</v>
      </c>
      <c r="L198" s="56">
        <v>197.71600000000001</v>
      </c>
      <c r="M198" s="56">
        <v>202.184</v>
      </c>
    </row>
    <row r="199" spans="2:13" ht="15" thickBot="1" x14ac:dyDescent="0.4">
      <c r="B199" s="52">
        <v>145</v>
      </c>
      <c r="C199" s="56">
        <v>104.892</v>
      </c>
      <c r="D199" s="56">
        <v>113.556</v>
      </c>
      <c r="E199" s="56">
        <v>159.10400000000001</v>
      </c>
      <c r="F199" s="56">
        <v>167.20699999999999</v>
      </c>
      <c r="G199" s="56">
        <v>174.101</v>
      </c>
      <c r="H199" s="56">
        <v>180.22900000000001</v>
      </c>
      <c r="I199" s="56">
        <v>182.08</v>
      </c>
      <c r="J199" s="56">
        <v>187.53</v>
      </c>
      <c r="K199" s="56">
        <v>192.61</v>
      </c>
      <c r="L199" s="56">
        <v>198.88499999999999</v>
      </c>
      <c r="M199" s="56">
        <v>203.36600000000001</v>
      </c>
    </row>
    <row r="200" spans="2:13" ht="15" thickBot="1" x14ac:dyDescent="0.4">
      <c r="B200" s="52">
        <v>146</v>
      </c>
      <c r="C200" s="56">
        <v>105.741</v>
      </c>
      <c r="D200" s="56">
        <v>114.441</v>
      </c>
      <c r="E200" s="56">
        <v>160.15299999999999</v>
      </c>
      <c r="F200" s="56">
        <v>168.28299999999999</v>
      </c>
      <c r="G200" s="56">
        <v>175.19800000000001</v>
      </c>
      <c r="H200" s="56">
        <v>181.34399999999999</v>
      </c>
      <c r="I200" s="56">
        <v>183.2</v>
      </c>
      <c r="J200" s="56">
        <v>188.666</v>
      </c>
      <c r="K200" s="56">
        <v>193.761</v>
      </c>
      <c r="L200" s="56">
        <v>200.054</v>
      </c>
      <c r="M200" s="56">
        <v>204.547</v>
      </c>
    </row>
    <row r="201" spans="2:13" ht="15" thickBot="1" x14ac:dyDescent="0.4">
      <c r="B201" s="52">
        <v>147</v>
      </c>
      <c r="C201" s="56">
        <v>106.59099999999999</v>
      </c>
      <c r="D201" s="56">
        <v>115.32599999999999</v>
      </c>
      <c r="E201" s="56">
        <v>161.202</v>
      </c>
      <c r="F201" s="56">
        <v>169.358</v>
      </c>
      <c r="G201" s="56">
        <v>176.29400000000001</v>
      </c>
      <c r="H201" s="56">
        <v>182.459</v>
      </c>
      <c r="I201" s="56">
        <v>184.321</v>
      </c>
      <c r="J201" s="56">
        <v>189.80199999999999</v>
      </c>
      <c r="K201" s="56">
        <v>194.91200000000001</v>
      </c>
      <c r="L201" s="56">
        <v>201.22200000000001</v>
      </c>
      <c r="M201" s="56">
        <v>205.727</v>
      </c>
    </row>
    <row r="202" spans="2:13" ht="15" thickBot="1" x14ac:dyDescent="0.4">
      <c r="B202" s="52">
        <v>148</v>
      </c>
      <c r="C202" s="56">
        <v>107.441</v>
      </c>
      <c r="D202" s="56">
        <v>116.212</v>
      </c>
      <c r="E202" s="56">
        <v>162.251</v>
      </c>
      <c r="F202" s="56">
        <v>170.43199999999999</v>
      </c>
      <c r="G202" s="56">
        <v>177.39</v>
      </c>
      <c r="H202" s="56">
        <v>183.57300000000001</v>
      </c>
      <c r="I202" s="56">
        <v>185.44</v>
      </c>
      <c r="J202" s="56">
        <v>190.93799999999999</v>
      </c>
      <c r="K202" s="56">
        <v>196.06200000000001</v>
      </c>
      <c r="L202" s="56">
        <v>202.39</v>
      </c>
      <c r="M202" s="56">
        <v>206.90700000000001</v>
      </c>
    </row>
    <row r="203" spans="2:13" ht="15" thickBot="1" x14ac:dyDescent="0.4">
      <c r="B203" s="52">
        <v>149</v>
      </c>
      <c r="C203" s="56">
        <v>108.291</v>
      </c>
      <c r="D203" s="56">
        <v>117.098</v>
      </c>
      <c r="E203" s="56">
        <v>163.30000000000001</v>
      </c>
      <c r="F203" s="56">
        <v>171.50700000000001</v>
      </c>
      <c r="G203" s="56">
        <v>178.48500000000001</v>
      </c>
      <c r="H203" s="56">
        <v>184.68700000000001</v>
      </c>
      <c r="I203" s="56">
        <v>186.56</v>
      </c>
      <c r="J203" s="56">
        <v>192.07300000000001</v>
      </c>
      <c r="K203" s="56">
        <v>197.21100000000001</v>
      </c>
      <c r="L203" s="56">
        <v>203.55699999999999</v>
      </c>
      <c r="M203" s="56">
        <v>208.08600000000001</v>
      </c>
    </row>
    <row r="204" spans="2:13" ht="15" thickBot="1" x14ac:dyDescent="0.4">
      <c r="B204" s="57"/>
      <c r="C204" s="57"/>
      <c r="D204" s="57"/>
      <c r="E204" s="57"/>
      <c r="F204" s="57"/>
      <c r="G204" s="57"/>
      <c r="H204" s="57"/>
      <c r="I204" s="57"/>
      <c r="J204" s="57"/>
      <c r="K204" s="57"/>
      <c r="L204" s="57"/>
      <c r="M204" s="57"/>
    </row>
    <row r="205" spans="2:13" ht="15" thickBot="1" x14ac:dyDescent="0.4">
      <c r="B205" s="52"/>
      <c r="C205" s="53" t="s">
        <v>109</v>
      </c>
      <c r="D205" s="54"/>
      <c r="E205" s="54"/>
      <c r="F205" s="54"/>
      <c r="G205" s="54"/>
      <c r="H205" s="54"/>
      <c r="I205" s="54"/>
      <c r="J205" s="54"/>
      <c r="K205" s="54"/>
      <c r="L205" s="54"/>
      <c r="M205" s="55"/>
    </row>
    <row r="206" spans="2:13" ht="15" thickBot="1" x14ac:dyDescent="0.4">
      <c r="B206" s="52" t="s">
        <v>110</v>
      </c>
      <c r="C206" s="52">
        <v>0.995</v>
      </c>
      <c r="D206" s="52">
        <v>0.97499999999999998</v>
      </c>
      <c r="E206" s="52">
        <v>0.2</v>
      </c>
      <c r="F206" s="52">
        <v>0.1</v>
      </c>
      <c r="G206" s="52">
        <v>0.05</v>
      </c>
      <c r="H206" s="52">
        <v>2.5000000000000001E-2</v>
      </c>
      <c r="I206" s="52">
        <v>0.02</v>
      </c>
      <c r="J206" s="52">
        <v>0.01</v>
      </c>
      <c r="K206" s="52">
        <v>5.0000000000000001E-3</v>
      </c>
      <c r="L206" s="52">
        <v>2E-3</v>
      </c>
      <c r="M206" s="52">
        <v>1E-3</v>
      </c>
    </row>
    <row r="207" spans="2:13" ht="15" thickBot="1" x14ac:dyDescent="0.4">
      <c r="B207" s="52">
        <v>150</v>
      </c>
      <c r="C207" s="56">
        <v>109.142</v>
      </c>
      <c r="D207" s="56">
        <v>117.985</v>
      </c>
      <c r="E207" s="56">
        <v>164.34899999999999</v>
      </c>
      <c r="F207" s="56">
        <v>172.58099999999999</v>
      </c>
      <c r="G207" s="56">
        <v>179.58099999999999</v>
      </c>
      <c r="H207" s="56">
        <v>185.8</v>
      </c>
      <c r="I207" s="56">
        <v>187.678</v>
      </c>
      <c r="J207" s="56">
        <v>193.208</v>
      </c>
      <c r="K207" s="56">
        <v>198.36</v>
      </c>
      <c r="L207" s="56">
        <v>204.72300000000001</v>
      </c>
      <c r="M207" s="56">
        <v>209.26499999999999</v>
      </c>
    </row>
    <row r="208" spans="2:13" ht="15" thickBot="1" x14ac:dyDescent="0.4">
      <c r="B208" s="52">
        <v>151</v>
      </c>
      <c r="C208" s="56">
        <v>109.994</v>
      </c>
      <c r="D208" s="56">
        <v>118.871</v>
      </c>
      <c r="E208" s="56">
        <v>165.398</v>
      </c>
      <c r="F208" s="56">
        <v>173.655</v>
      </c>
      <c r="G208" s="56">
        <v>180.67599999999999</v>
      </c>
      <c r="H208" s="56">
        <v>186.91399999999999</v>
      </c>
      <c r="I208" s="56">
        <v>188.797</v>
      </c>
      <c r="J208" s="56">
        <v>194.34200000000001</v>
      </c>
      <c r="K208" s="56">
        <v>199.50899999999999</v>
      </c>
      <c r="L208" s="56">
        <v>205.88900000000001</v>
      </c>
      <c r="M208" s="56">
        <v>210.44300000000001</v>
      </c>
    </row>
    <row r="209" spans="2:13" ht="15" thickBot="1" x14ac:dyDescent="0.4">
      <c r="B209" s="52">
        <v>152</v>
      </c>
      <c r="C209" s="56">
        <v>110.846</v>
      </c>
      <c r="D209" s="56">
        <v>119.759</v>
      </c>
      <c r="E209" s="56">
        <v>166.446</v>
      </c>
      <c r="F209" s="56">
        <v>174.72900000000001</v>
      </c>
      <c r="G209" s="56">
        <v>181.77</v>
      </c>
      <c r="H209" s="56">
        <v>188.02600000000001</v>
      </c>
      <c r="I209" s="56">
        <v>189.91499999999999</v>
      </c>
      <c r="J209" s="56">
        <v>195.476</v>
      </c>
      <c r="K209" s="56">
        <v>200.65700000000001</v>
      </c>
      <c r="L209" s="56">
        <v>207.054</v>
      </c>
      <c r="M209" s="56">
        <v>211.62</v>
      </c>
    </row>
    <row r="210" spans="2:13" ht="15" thickBot="1" x14ac:dyDescent="0.4">
      <c r="B210" s="52">
        <v>153</v>
      </c>
      <c r="C210" s="56">
        <v>111.69799999999999</v>
      </c>
      <c r="D210" s="56">
        <v>120.646</v>
      </c>
      <c r="E210" s="56">
        <v>167.495</v>
      </c>
      <c r="F210" s="56">
        <v>175.803</v>
      </c>
      <c r="G210" s="56">
        <v>182.86500000000001</v>
      </c>
      <c r="H210" s="56">
        <v>189.13900000000001</v>
      </c>
      <c r="I210" s="56">
        <v>191.03299999999999</v>
      </c>
      <c r="J210" s="56">
        <v>196.60900000000001</v>
      </c>
      <c r="K210" s="56">
        <v>201.804</v>
      </c>
      <c r="L210" s="56">
        <v>208.21899999999999</v>
      </c>
      <c r="M210" s="56">
        <v>212.797</v>
      </c>
    </row>
    <row r="211" spans="2:13" ht="15" thickBot="1" x14ac:dyDescent="0.4">
      <c r="B211" s="52">
        <v>154</v>
      </c>
      <c r="C211" s="56">
        <v>112.551</v>
      </c>
      <c r="D211" s="56">
        <v>121.53400000000001</v>
      </c>
      <c r="E211" s="56">
        <v>168.54300000000001</v>
      </c>
      <c r="F211" s="56">
        <v>176.876</v>
      </c>
      <c r="G211" s="56">
        <v>183.959</v>
      </c>
      <c r="H211" s="56">
        <v>190.251</v>
      </c>
      <c r="I211" s="56">
        <v>192.15</v>
      </c>
      <c r="J211" s="56">
        <v>197.74199999999999</v>
      </c>
      <c r="K211" s="56">
        <v>202.95099999999999</v>
      </c>
      <c r="L211" s="56">
        <v>209.38300000000001</v>
      </c>
      <c r="M211" s="56">
        <v>213.97300000000001</v>
      </c>
    </row>
    <row r="212" spans="2:13" ht="15" thickBot="1" x14ac:dyDescent="0.4">
      <c r="B212" s="52">
        <v>155</v>
      </c>
      <c r="C212" s="56">
        <v>113.405</v>
      </c>
      <c r="D212" s="56">
        <v>122.423</v>
      </c>
      <c r="E212" s="56">
        <v>169.59100000000001</v>
      </c>
      <c r="F212" s="56">
        <v>177.94900000000001</v>
      </c>
      <c r="G212" s="56">
        <v>185.05199999999999</v>
      </c>
      <c r="H212" s="56">
        <v>191.36199999999999</v>
      </c>
      <c r="I212" s="56">
        <v>193.267</v>
      </c>
      <c r="J212" s="56">
        <v>198.874</v>
      </c>
      <c r="K212" s="56">
        <v>204.09800000000001</v>
      </c>
      <c r="L212" s="56">
        <v>210.547</v>
      </c>
      <c r="M212" s="56">
        <v>215.149</v>
      </c>
    </row>
    <row r="213" spans="2:13" ht="15" thickBot="1" x14ac:dyDescent="0.4">
      <c r="B213" s="52">
        <v>156</v>
      </c>
      <c r="C213" s="56">
        <v>114.259</v>
      </c>
      <c r="D213" s="56">
        <v>123.312</v>
      </c>
      <c r="E213" s="56">
        <v>170.63900000000001</v>
      </c>
      <c r="F213" s="56">
        <v>179.02199999999999</v>
      </c>
      <c r="G213" s="56">
        <v>186.14599999999999</v>
      </c>
      <c r="H213" s="56">
        <v>192.47399999999999</v>
      </c>
      <c r="I213" s="56">
        <v>194.38399999999999</v>
      </c>
      <c r="J213" s="56">
        <v>200.006</v>
      </c>
      <c r="K213" s="56">
        <v>205.244</v>
      </c>
      <c r="L213" s="56">
        <v>211.71</v>
      </c>
      <c r="M213" s="56">
        <v>216.32400000000001</v>
      </c>
    </row>
    <row r="214" spans="2:13" ht="15" thickBot="1" x14ac:dyDescent="0.4">
      <c r="B214" s="52">
        <v>157</v>
      </c>
      <c r="C214" s="56">
        <v>115.113</v>
      </c>
      <c r="D214" s="56">
        <v>124.20099999999999</v>
      </c>
      <c r="E214" s="56">
        <v>171.68600000000001</v>
      </c>
      <c r="F214" s="56">
        <v>180.09399999999999</v>
      </c>
      <c r="G214" s="56">
        <v>187.239</v>
      </c>
      <c r="H214" s="56">
        <v>193.584</v>
      </c>
      <c r="I214" s="56">
        <v>195.5</v>
      </c>
      <c r="J214" s="56">
        <v>201.13800000000001</v>
      </c>
      <c r="K214" s="56">
        <v>206.39</v>
      </c>
      <c r="L214" s="56">
        <v>212.87299999999999</v>
      </c>
      <c r="M214" s="56">
        <v>217.499</v>
      </c>
    </row>
    <row r="215" spans="2:13" ht="15" thickBot="1" x14ac:dyDescent="0.4">
      <c r="B215" s="52">
        <v>158</v>
      </c>
      <c r="C215" s="56">
        <v>115.968</v>
      </c>
      <c r="D215" s="56">
        <v>125.09</v>
      </c>
      <c r="E215" s="56">
        <v>172.73400000000001</v>
      </c>
      <c r="F215" s="56">
        <v>181.167</v>
      </c>
      <c r="G215" s="56">
        <v>188.33199999999999</v>
      </c>
      <c r="H215" s="56">
        <v>194.69499999999999</v>
      </c>
      <c r="I215" s="56">
        <v>196.61600000000001</v>
      </c>
      <c r="J215" s="56">
        <v>202.26900000000001</v>
      </c>
      <c r="K215" s="56">
        <v>207.535</v>
      </c>
      <c r="L215" s="56">
        <v>214.035</v>
      </c>
      <c r="M215" s="56">
        <v>218.673</v>
      </c>
    </row>
    <row r="216" spans="2:13" ht="15" thickBot="1" x14ac:dyDescent="0.4">
      <c r="B216" s="52">
        <v>159</v>
      </c>
      <c r="C216" s="56">
        <v>116.82299999999999</v>
      </c>
      <c r="D216" s="56">
        <v>125.98</v>
      </c>
      <c r="E216" s="56">
        <v>173.78100000000001</v>
      </c>
      <c r="F216" s="56">
        <v>182.239</v>
      </c>
      <c r="G216" s="56">
        <v>189.42400000000001</v>
      </c>
      <c r="H216" s="56">
        <v>195.80500000000001</v>
      </c>
      <c r="I216" s="56">
        <v>197.73099999999999</v>
      </c>
      <c r="J216" s="56">
        <v>203.4</v>
      </c>
      <c r="K216" s="56">
        <v>208.68</v>
      </c>
      <c r="L216" s="56">
        <v>215.197</v>
      </c>
      <c r="M216" s="56">
        <v>219.846</v>
      </c>
    </row>
    <row r="217" spans="2:13" ht="15" thickBot="1" x14ac:dyDescent="0.4">
      <c r="B217" s="52">
        <v>160</v>
      </c>
      <c r="C217" s="56">
        <v>117.679</v>
      </c>
      <c r="D217" s="56">
        <v>126.87</v>
      </c>
      <c r="E217" s="56">
        <v>174.828</v>
      </c>
      <c r="F217" s="56">
        <v>183.31100000000001</v>
      </c>
      <c r="G217" s="56">
        <v>190.51599999999999</v>
      </c>
      <c r="H217" s="56">
        <v>196.91499999999999</v>
      </c>
      <c r="I217" s="56">
        <v>198.846</v>
      </c>
      <c r="J217" s="56">
        <v>204.53</v>
      </c>
      <c r="K217" s="56">
        <v>209.82400000000001</v>
      </c>
      <c r="L217" s="56">
        <v>216.358</v>
      </c>
      <c r="M217" s="56">
        <v>221.01900000000001</v>
      </c>
    </row>
    <row r="218" spans="2:13" ht="15" thickBot="1" x14ac:dyDescent="0.4">
      <c r="B218" s="52">
        <v>161</v>
      </c>
      <c r="C218" s="56">
        <v>118.536</v>
      </c>
      <c r="D218" s="56">
        <v>127.761</v>
      </c>
      <c r="E218" s="56">
        <v>175.875</v>
      </c>
      <c r="F218" s="56">
        <v>184.38200000000001</v>
      </c>
      <c r="G218" s="56">
        <v>191.608</v>
      </c>
      <c r="H218" s="56">
        <v>198.02500000000001</v>
      </c>
      <c r="I218" s="56">
        <v>199.96100000000001</v>
      </c>
      <c r="J218" s="56">
        <v>205.66</v>
      </c>
      <c r="K218" s="56">
        <v>210.96799999999999</v>
      </c>
      <c r="L218" s="56">
        <v>217.518</v>
      </c>
      <c r="M218" s="56">
        <v>222.191</v>
      </c>
    </row>
    <row r="219" spans="2:13" ht="15" thickBot="1" x14ac:dyDescent="0.4">
      <c r="B219" s="52">
        <v>162</v>
      </c>
      <c r="C219" s="56">
        <v>119.392</v>
      </c>
      <c r="D219" s="56">
        <v>128.65100000000001</v>
      </c>
      <c r="E219" s="56">
        <v>176.922</v>
      </c>
      <c r="F219" s="56">
        <v>185.45400000000001</v>
      </c>
      <c r="G219" s="56">
        <v>192.7</v>
      </c>
      <c r="H219" s="56">
        <v>199.13399999999999</v>
      </c>
      <c r="I219" s="56">
        <v>201.07599999999999</v>
      </c>
      <c r="J219" s="56">
        <v>206.79</v>
      </c>
      <c r="K219" s="56">
        <v>212.11099999999999</v>
      </c>
      <c r="L219" s="56">
        <v>218.678</v>
      </c>
      <c r="M219" s="56">
        <v>223.363</v>
      </c>
    </row>
    <row r="220" spans="2:13" ht="15" thickBot="1" x14ac:dyDescent="0.4">
      <c r="B220" s="52">
        <v>163</v>
      </c>
      <c r="C220" s="56">
        <v>120.249</v>
      </c>
      <c r="D220" s="56">
        <v>129.54300000000001</v>
      </c>
      <c r="E220" s="56">
        <v>177.96899999999999</v>
      </c>
      <c r="F220" s="56">
        <v>186.52500000000001</v>
      </c>
      <c r="G220" s="56">
        <v>193.791</v>
      </c>
      <c r="H220" s="56">
        <v>200.24299999999999</v>
      </c>
      <c r="I220" s="56">
        <v>202.19</v>
      </c>
      <c r="J220" s="56">
        <v>207.91900000000001</v>
      </c>
      <c r="K220" s="56">
        <v>213.25399999999999</v>
      </c>
      <c r="L220" s="56">
        <v>219.83799999999999</v>
      </c>
      <c r="M220" s="56">
        <v>224.535</v>
      </c>
    </row>
    <row r="221" spans="2:13" ht="15" thickBot="1" x14ac:dyDescent="0.4">
      <c r="B221" s="52">
        <v>164</v>
      </c>
      <c r="C221" s="56">
        <v>121.107</v>
      </c>
      <c r="D221" s="56">
        <v>130.434</v>
      </c>
      <c r="E221" s="56">
        <v>179.01599999999999</v>
      </c>
      <c r="F221" s="56">
        <v>187.596</v>
      </c>
      <c r="G221" s="56">
        <v>194.88300000000001</v>
      </c>
      <c r="H221" s="56">
        <v>201.351</v>
      </c>
      <c r="I221" s="56">
        <v>203.303</v>
      </c>
      <c r="J221" s="56">
        <v>209.047</v>
      </c>
      <c r="K221" s="56">
        <v>214.39599999999999</v>
      </c>
      <c r="L221" s="56">
        <v>220.99700000000001</v>
      </c>
      <c r="M221" s="56">
        <v>225.70500000000001</v>
      </c>
    </row>
    <row r="222" spans="2:13" ht="15" thickBot="1" x14ac:dyDescent="0.4">
      <c r="B222" s="52">
        <v>165</v>
      </c>
      <c r="C222" s="56">
        <v>121.965</v>
      </c>
      <c r="D222" s="56">
        <v>131.32599999999999</v>
      </c>
      <c r="E222" s="56">
        <v>180.06200000000001</v>
      </c>
      <c r="F222" s="56">
        <v>188.667</v>
      </c>
      <c r="G222" s="56">
        <v>195.97300000000001</v>
      </c>
      <c r="H222" s="56">
        <v>202.459</v>
      </c>
      <c r="I222" s="56">
        <v>204.417</v>
      </c>
      <c r="J222" s="56">
        <v>210.17599999999999</v>
      </c>
      <c r="K222" s="56">
        <v>215.53899999999999</v>
      </c>
      <c r="L222" s="56">
        <v>222.15600000000001</v>
      </c>
      <c r="M222" s="56">
        <v>226.876</v>
      </c>
    </row>
    <row r="223" spans="2:13" ht="15" thickBot="1" x14ac:dyDescent="0.4">
      <c r="B223" s="52">
        <v>166</v>
      </c>
      <c r="C223" s="56">
        <v>122.82299999999999</v>
      </c>
      <c r="D223" s="56">
        <v>132.21799999999999</v>
      </c>
      <c r="E223" s="56">
        <v>181.10900000000001</v>
      </c>
      <c r="F223" s="56">
        <v>189.73699999999999</v>
      </c>
      <c r="G223" s="56">
        <v>197.06399999999999</v>
      </c>
      <c r="H223" s="56">
        <v>203.56700000000001</v>
      </c>
      <c r="I223" s="56">
        <v>205.53</v>
      </c>
      <c r="J223" s="56">
        <v>211.304</v>
      </c>
      <c r="K223" s="56">
        <v>216.68</v>
      </c>
      <c r="L223" s="56">
        <v>223.31399999999999</v>
      </c>
      <c r="M223" s="56">
        <v>228.04499999999999</v>
      </c>
    </row>
    <row r="224" spans="2:13" ht="15" thickBot="1" x14ac:dyDescent="0.4">
      <c r="B224" s="52">
        <v>167</v>
      </c>
      <c r="C224" s="56">
        <v>123.682</v>
      </c>
      <c r="D224" s="56">
        <v>133.11099999999999</v>
      </c>
      <c r="E224" s="56">
        <v>182.155</v>
      </c>
      <c r="F224" s="56">
        <v>190.80799999999999</v>
      </c>
      <c r="G224" s="56">
        <v>198.154</v>
      </c>
      <c r="H224" s="56">
        <v>204.67500000000001</v>
      </c>
      <c r="I224" s="56">
        <v>206.642</v>
      </c>
      <c r="J224" s="56">
        <v>212.43100000000001</v>
      </c>
      <c r="K224" s="56">
        <v>217.821</v>
      </c>
      <c r="L224" s="56">
        <v>224.47200000000001</v>
      </c>
      <c r="M224" s="56">
        <v>229.215</v>
      </c>
    </row>
    <row r="225" spans="2:13" ht="15" thickBot="1" x14ac:dyDescent="0.4">
      <c r="B225" s="52">
        <v>168</v>
      </c>
      <c r="C225" s="56">
        <v>124.541</v>
      </c>
      <c r="D225" s="56">
        <v>134.00299999999999</v>
      </c>
      <c r="E225" s="56">
        <v>183.20099999999999</v>
      </c>
      <c r="F225" s="56">
        <v>191.87799999999999</v>
      </c>
      <c r="G225" s="56">
        <v>199.244</v>
      </c>
      <c r="H225" s="56">
        <v>205.78200000000001</v>
      </c>
      <c r="I225" s="56">
        <v>207.755</v>
      </c>
      <c r="J225" s="56">
        <v>213.55799999999999</v>
      </c>
      <c r="K225" s="56">
        <v>218.96199999999999</v>
      </c>
      <c r="L225" s="56">
        <v>225.62899999999999</v>
      </c>
      <c r="M225" s="56">
        <v>230.38300000000001</v>
      </c>
    </row>
    <row r="226" spans="2:13" ht="15" thickBot="1" x14ac:dyDescent="0.4">
      <c r="B226" s="52">
        <v>169</v>
      </c>
      <c r="C226" s="56">
        <v>125.401</v>
      </c>
      <c r="D226" s="56">
        <v>134.89699999999999</v>
      </c>
      <c r="E226" s="56">
        <v>184.24700000000001</v>
      </c>
      <c r="F226" s="56">
        <v>192.94800000000001</v>
      </c>
      <c r="G226" s="56">
        <v>200.334</v>
      </c>
      <c r="H226" s="56">
        <v>206.88900000000001</v>
      </c>
      <c r="I226" s="56">
        <v>208.86699999999999</v>
      </c>
      <c r="J226" s="56">
        <v>214.685</v>
      </c>
      <c r="K226" s="56">
        <v>220.102</v>
      </c>
      <c r="L226" s="56">
        <v>226.786</v>
      </c>
      <c r="M226" s="56">
        <v>231.55199999999999</v>
      </c>
    </row>
    <row r="227" spans="2:13" ht="15" thickBot="1" x14ac:dyDescent="0.4">
      <c r="B227" s="52">
        <v>170</v>
      </c>
      <c r="C227" s="56">
        <v>126.261</v>
      </c>
      <c r="D227" s="56">
        <v>135.79</v>
      </c>
      <c r="E227" s="56">
        <v>185.29300000000001</v>
      </c>
      <c r="F227" s="56">
        <v>194.017</v>
      </c>
      <c r="G227" s="56">
        <v>201.423</v>
      </c>
      <c r="H227" s="56">
        <v>207.995</v>
      </c>
      <c r="I227" s="56">
        <v>209.97800000000001</v>
      </c>
      <c r="J227" s="56">
        <v>215.81200000000001</v>
      </c>
      <c r="K227" s="56">
        <v>221.24199999999999</v>
      </c>
      <c r="L227" s="56">
        <v>227.94200000000001</v>
      </c>
      <c r="M227" s="56">
        <v>232.71899999999999</v>
      </c>
    </row>
    <row r="228" spans="2:13" ht="15" thickBot="1" x14ac:dyDescent="0.4">
      <c r="B228" s="52">
        <v>171</v>
      </c>
      <c r="C228" s="56">
        <v>127.122</v>
      </c>
      <c r="D228" s="56">
        <v>136.684</v>
      </c>
      <c r="E228" s="56">
        <v>186.33799999999999</v>
      </c>
      <c r="F228" s="56">
        <v>195.08699999999999</v>
      </c>
      <c r="G228" s="56">
        <v>202.51300000000001</v>
      </c>
      <c r="H228" s="56">
        <v>209.102</v>
      </c>
      <c r="I228" s="56">
        <v>211.09</v>
      </c>
      <c r="J228" s="56">
        <v>216.93799999999999</v>
      </c>
      <c r="K228" s="56">
        <v>222.38200000000001</v>
      </c>
      <c r="L228" s="56">
        <v>229.09800000000001</v>
      </c>
      <c r="M228" s="56">
        <v>233.887</v>
      </c>
    </row>
    <row r="229" spans="2:13" ht="15" thickBot="1" x14ac:dyDescent="0.4">
      <c r="B229" s="52">
        <v>172</v>
      </c>
      <c r="C229" s="56">
        <v>127.983</v>
      </c>
      <c r="D229" s="56">
        <v>137.578</v>
      </c>
      <c r="E229" s="56">
        <v>187.38399999999999</v>
      </c>
      <c r="F229" s="56">
        <v>196.15600000000001</v>
      </c>
      <c r="G229" s="56">
        <v>203.602</v>
      </c>
      <c r="H229" s="56">
        <v>210.208</v>
      </c>
      <c r="I229" s="56">
        <v>212.20099999999999</v>
      </c>
      <c r="J229" s="56">
        <v>218.06299999999999</v>
      </c>
      <c r="K229" s="56">
        <v>223.52099999999999</v>
      </c>
      <c r="L229" s="56">
        <v>230.25299999999999</v>
      </c>
      <c r="M229" s="56">
        <v>235.053</v>
      </c>
    </row>
    <row r="230" spans="2:13" ht="15" thickBot="1" x14ac:dyDescent="0.4">
      <c r="B230" s="52">
        <v>173</v>
      </c>
      <c r="C230" s="56">
        <v>128.84399999999999</v>
      </c>
      <c r="D230" s="56">
        <v>138.47200000000001</v>
      </c>
      <c r="E230" s="56">
        <v>188.429</v>
      </c>
      <c r="F230" s="56">
        <v>197.22499999999999</v>
      </c>
      <c r="G230" s="56">
        <v>204.69</v>
      </c>
      <c r="H230" s="56">
        <v>211.31299999999999</v>
      </c>
      <c r="I230" s="56">
        <v>213.31100000000001</v>
      </c>
      <c r="J230" s="56">
        <v>219.18899999999999</v>
      </c>
      <c r="K230" s="56">
        <v>224.66</v>
      </c>
      <c r="L230" s="56">
        <v>231.40799999999999</v>
      </c>
      <c r="M230" s="56">
        <v>236.22</v>
      </c>
    </row>
    <row r="231" spans="2:13" ht="15" thickBot="1" x14ac:dyDescent="0.4">
      <c r="B231" s="52">
        <v>174</v>
      </c>
      <c r="C231" s="56">
        <v>129.70599999999999</v>
      </c>
      <c r="D231" s="56">
        <v>139.36699999999999</v>
      </c>
      <c r="E231" s="56">
        <v>189.47499999999999</v>
      </c>
      <c r="F231" s="56">
        <v>198.29400000000001</v>
      </c>
      <c r="G231" s="56">
        <v>205.779</v>
      </c>
      <c r="H231" s="56">
        <v>212.41900000000001</v>
      </c>
      <c r="I231" s="56">
        <v>214.422</v>
      </c>
      <c r="J231" s="56">
        <v>220.31399999999999</v>
      </c>
      <c r="K231" s="56">
        <v>225.798</v>
      </c>
      <c r="L231" s="56">
        <v>232.56299999999999</v>
      </c>
      <c r="M231" s="56">
        <v>237.38499999999999</v>
      </c>
    </row>
    <row r="232" spans="2:13" ht="15" thickBot="1" x14ac:dyDescent="0.4">
      <c r="B232" s="52">
        <v>175</v>
      </c>
      <c r="C232" s="56">
        <v>130.56800000000001</v>
      </c>
      <c r="D232" s="56">
        <v>140.262</v>
      </c>
      <c r="E232" s="56">
        <v>190.52</v>
      </c>
      <c r="F232" s="56">
        <v>199.363</v>
      </c>
      <c r="G232" s="56">
        <v>206.86699999999999</v>
      </c>
      <c r="H232" s="56">
        <v>213.524</v>
      </c>
      <c r="I232" s="56">
        <v>215.53200000000001</v>
      </c>
      <c r="J232" s="56">
        <v>221.43799999999999</v>
      </c>
      <c r="K232" s="56">
        <v>226.93600000000001</v>
      </c>
      <c r="L232" s="56">
        <v>233.71700000000001</v>
      </c>
      <c r="M232" s="56">
        <v>238.55099999999999</v>
      </c>
    </row>
    <row r="233" spans="2:13" ht="15" thickBot="1" x14ac:dyDescent="0.4">
      <c r="B233" s="52">
        <v>176</v>
      </c>
      <c r="C233" s="56">
        <v>131.43</v>
      </c>
      <c r="D233" s="56">
        <v>141.15700000000001</v>
      </c>
      <c r="E233" s="56">
        <v>191.565</v>
      </c>
      <c r="F233" s="56">
        <v>200.43199999999999</v>
      </c>
      <c r="G233" s="56">
        <v>207.95500000000001</v>
      </c>
      <c r="H233" s="56">
        <v>214.62799999999999</v>
      </c>
      <c r="I233" s="56">
        <v>216.64099999999999</v>
      </c>
      <c r="J233" s="56">
        <v>222.56299999999999</v>
      </c>
      <c r="K233" s="56">
        <v>228.07400000000001</v>
      </c>
      <c r="L233" s="56">
        <v>234.87</v>
      </c>
      <c r="M233" s="56">
        <v>239.71600000000001</v>
      </c>
    </row>
    <row r="234" spans="2:13" ht="15" thickBot="1" x14ac:dyDescent="0.4">
      <c r="B234" s="52">
        <v>177</v>
      </c>
      <c r="C234" s="56">
        <v>132.29300000000001</v>
      </c>
      <c r="D234" s="56">
        <v>142.053</v>
      </c>
      <c r="E234" s="56">
        <v>192.61</v>
      </c>
      <c r="F234" s="56">
        <v>201.5</v>
      </c>
      <c r="G234" s="56">
        <v>209.042</v>
      </c>
      <c r="H234" s="56">
        <v>215.733</v>
      </c>
      <c r="I234" s="56">
        <v>217.751</v>
      </c>
      <c r="J234" s="56">
        <v>223.68700000000001</v>
      </c>
      <c r="K234" s="56">
        <v>229.21100000000001</v>
      </c>
      <c r="L234" s="56">
        <v>236.023</v>
      </c>
      <c r="M234" s="56">
        <v>240.88</v>
      </c>
    </row>
    <row r="235" spans="2:13" ht="15" thickBot="1" x14ac:dyDescent="0.4">
      <c r="B235" s="52">
        <v>178</v>
      </c>
      <c r="C235" s="56">
        <v>133.15700000000001</v>
      </c>
      <c r="D235" s="56">
        <v>142.94900000000001</v>
      </c>
      <c r="E235" s="56">
        <v>193.654</v>
      </c>
      <c r="F235" s="56">
        <v>202.56800000000001</v>
      </c>
      <c r="G235" s="56">
        <v>210.13</v>
      </c>
      <c r="H235" s="56">
        <v>216.83699999999999</v>
      </c>
      <c r="I235" s="56">
        <v>218.86</v>
      </c>
      <c r="J235" s="56">
        <v>224.81</v>
      </c>
      <c r="K235" s="56">
        <v>230.34700000000001</v>
      </c>
      <c r="L235" s="56">
        <v>237.17599999999999</v>
      </c>
      <c r="M235" s="56">
        <v>242.04400000000001</v>
      </c>
    </row>
    <row r="236" spans="2:13" ht="15" thickBot="1" x14ac:dyDescent="0.4">
      <c r="B236" s="52">
        <v>179</v>
      </c>
      <c r="C236" s="56">
        <v>134.02000000000001</v>
      </c>
      <c r="D236" s="56">
        <v>143.845</v>
      </c>
      <c r="E236" s="56">
        <v>194.69900000000001</v>
      </c>
      <c r="F236" s="56">
        <v>203.636</v>
      </c>
      <c r="G236" s="56">
        <v>211.21700000000001</v>
      </c>
      <c r="H236" s="56">
        <v>217.941</v>
      </c>
      <c r="I236" s="56">
        <v>219.96899999999999</v>
      </c>
      <c r="J236" s="56">
        <v>225.93299999999999</v>
      </c>
      <c r="K236" s="56">
        <v>231.48400000000001</v>
      </c>
      <c r="L236" s="56">
        <v>238.328</v>
      </c>
      <c r="M236" s="56">
        <v>243.20699999999999</v>
      </c>
    </row>
    <row r="237" spans="2:13" ht="15" thickBot="1" x14ac:dyDescent="0.4">
      <c r="B237" s="52">
        <v>180</v>
      </c>
      <c r="C237" s="56">
        <v>134.88399999999999</v>
      </c>
      <c r="D237" s="56">
        <v>144.74100000000001</v>
      </c>
      <c r="E237" s="56">
        <v>195.74299999999999</v>
      </c>
      <c r="F237" s="56">
        <v>204.70400000000001</v>
      </c>
      <c r="G237" s="56">
        <v>212.304</v>
      </c>
      <c r="H237" s="56">
        <v>219.04400000000001</v>
      </c>
      <c r="I237" s="56">
        <v>221.077</v>
      </c>
      <c r="J237" s="56">
        <v>227.05600000000001</v>
      </c>
      <c r="K237" s="56">
        <v>232.62</v>
      </c>
      <c r="L237" s="56">
        <v>239.48</v>
      </c>
      <c r="M237" s="56">
        <v>244.37</v>
      </c>
    </row>
    <row r="238" spans="2:13" ht="15" thickBot="1" x14ac:dyDescent="0.4">
      <c r="B238" s="52">
        <v>181</v>
      </c>
      <c r="C238" s="56">
        <v>135.749</v>
      </c>
      <c r="D238" s="56">
        <v>145.63800000000001</v>
      </c>
      <c r="E238" s="56">
        <v>196.78800000000001</v>
      </c>
      <c r="F238" s="56">
        <v>205.77099999999999</v>
      </c>
      <c r="G238" s="56">
        <v>213.39099999999999</v>
      </c>
      <c r="H238" s="56">
        <v>220.148</v>
      </c>
      <c r="I238" s="56">
        <v>222.185</v>
      </c>
      <c r="J238" s="56">
        <v>228.179</v>
      </c>
      <c r="K238" s="56">
        <v>233.755</v>
      </c>
      <c r="L238" s="56">
        <v>240.63200000000001</v>
      </c>
      <c r="M238" s="56">
        <v>245.53299999999999</v>
      </c>
    </row>
    <row r="239" spans="2:13" ht="15" thickBot="1" x14ac:dyDescent="0.4">
      <c r="B239" s="52">
        <v>182</v>
      </c>
      <c r="C239" s="56">
        <v>136.614</v>
      </c>
      <c r="D239" s="56">
        <v>146.535</v>
      </c>
      <c r="E239" s="56">
        <v>197.83199999999999</v>
      </c>
      <c r="F239" s="56">
        <v>206.839</v>
      </c>
      <c r="G239" s="56">
        <v>214.477</v>
      </c>
      <c r="H239" s="56">
        <v>221.251</v>
      </c>
      <c r="I239" s="56">
        <v>223.29300000000001</v>
      </c>
      <c r="J239" s="56">
        <v>229.30099999999999</v>
      </c>
      <c r="K239" s="56">
        <v>234.89099999999999</v>
      </c>
      <c r="L239" s="56">
        <v>241.78299999999999</v>
      </c>
      <c r="M239" s="56">
        <v>246.69499999999999</v>
      </c>
    </row>
    <row r="240" spans="2:13" ht="15" thickBot="1" x14ac:dyDescent="0.4">
      <c r="B240" s="52">
        <v>183</v>
      </c>
      <c r="C240" s="56">
        <v>137.47900000000001</v>
      </c>
      <c r="D240" s="56">
        <v>147.43199999999999</v>
      </c>
      <c r="E240" s="56">
        <v>198.876</v>
      </c>
      <c r="F240" s="56">
        <v>207.90600000000001</v>
      </c>
      <c r="G240" s="56">
        <v>215.56299999999999</v>
      </c>
      <c r="H240" s="56">
        <v>222.35300000000001</v>
      </c>
      <c r="I240" s="56">
        <v>224.40100000000001</v>
      </c>
      <c r="J240" s="56">
        <v>230.423</v>
      </c>
      <c r="K240" s="56">
        <v>236.02600000000001</v>
      </c>
      <c r="L240" s="56">
        <v>242.93299999999999</v>
      </c>
      <c r="M240" s="56">
        <v>247.857</v>
      </c>
    </row>
    <row r="241" spans="2:13" ht="15" thickBot="1" x14ac:dyDescent="0.4">
      <c r="B241" s="52">
        <v>184</v>
      </c>
      <c r="C241" s="56">
        <v>138.34399999999999</v>
      </c>
      <c r="D241" s="56">
        <v>148.33000000000001</v>
      </c>
      <c r="E241" s="56">
        <v>199.92</v>
      </c>
      <c r="F241" s="56">
        <v>208.97300000000001</v>
      </c>
      <c r="G241" s="56">
        <v>216.649</v>
      </c>
      <c r="H241" s="56">
        <v>223.45599999999999</v>
      </c>
      <c r="I241" s="56">
        <v>225.50800000000001</v>
      </c>
      <c r="J241" s="56">
        <v>231.54400000000001</v>
      </c>
      <c r="K241" s="56">
        <v>237.16</v>
      </c>
      <c r="L241" s="56">
        <v>244.084</v>
      </c>
      <c r="M241" s="56">
        <v>249.018</v>
      </c>
    </row>
    <row r="242" spans="2:13" ht="15" thickBot="1" x14ac:dyDescent="0.4">
      <c r="B242" s="52">
        <v>185</v>
      </c>
      <c r="C242" s="56">
        <v>139.21</v>
      </c>
      <c r="D242" s="56">
        <v>149.22800000000001</v>
      </c>
      <c r="E242" s="56">
        <v>200.964</v>
      </c>
      <c r="F242" s="56">
        <v>210.04</v>
      </c>
      <c r="G242" s="56">
        <v>217.73500000000001</v>
      </c>
      <c r="H242" s="56">
        <v>224.55799999999999</v>
      </c>
      <c r="I242" s="56">
        <v>226.61500000000001</v>
      </c>
      <c r="J242" s="56">
        <v>232.66499999999999</v>
      </c>
      <c r="K242" s="56">
        <v>238.29400000000001</v>
      </c>
      <c r="L242" s="56">
        <v>245.23400000000001</v>
      </c>
      <c r="M242" s="56">
        <v>250.179</v>
      </c>
    </row>
    <row r="243" spans="2:13" ht="15" thickBot="1" x14ac:dyDescent="0.4">
      <c r="B243" s="52">
        <v>186</v>
      </c>
      <c r="C243" s="56">
        <v>140.077</v>
      </c>
      <c r="D243" s="56">
        <v>150.126</v>
      </c>
      <c r="E243" s="56">
        <v>202.00800000000001</v>
      </c>
      <c r="F243" s="56">
        <v>211.10599999999999</v>
      </c>
      <c r="G243" s="56">
        <v>218.82</v>
      </c>
      <c r="H243" s="56">
        <v>225.66</v>
      </c>
      <c r="I243" s="56">
        <v>227.72200000000001</v>
      </c>
      <c r="J243" s="56">
        <v>233.786</v>
      </c>
      <c r="K243" s="56">
        <v>239.428</v>
      </c>
      <c r="L243" s="56">
        <v>246.38300000000001</v>
      </c>
      <c r="M243" s="56">
        <v>251.339</v>
      </c>
    </row>
    <row r="244" spans="2:13" ht="15" thickBot="1" x14ac:dyDescent="0.4">
      <c r="B244" s="52">
        <v>187</v>
      </c>
      <c r="C244" s="56">
        <v>140.94300000000001</v>
      </c>
      <c r="D244" s="56">
        <v>151.024</v>
      </c>
      <c r="E244" s="56">
        <v>203.05199999999999</v>
      </c>
      <c r="F244" s="56">
        <v>212.173</v>
      </c>
      <c r="G244" s="56">
        <v>219.90600000000001</v>
      </c>
      <c r="H244" s="56">
        <v>226.761</v>
      </c>
      <c r="I244" s="56">
        <v>228.828</v>
      </c>
      <c r="J244" s="56">
        <v>234.90700000000001</v>
      </c>
      <c r="K244" s="56">
        <v>240.56100000000001</v>
      </c>
      <c r="L244" s="56">
        <v>247.53200000000001</v>
      </c>
      <c r="M244" s="56">
        <v>252.499</v>
      </c>
    </row>
    <row r="245" spans="2:13" ht="15" thickBot="1" x14ac:dyDescent="0.4">
      <c r="B245" s="52">
        <v>188</v>
      </c>
      <c r="C245" s="56">
        <v>141.81</v>
      </c>
      <c r="D245" s="56">
        <v>151.923</v>
      </c>
      <c r="E245" s="56">
        <v>204.095</v>
      </c>
      <c r="F245" s="56">
        <v>213.239</v>
      </c>
      <c r="G245" s="56">
        <v>220.99100000000001</v>
      </c>
      <c r="H245" s="56">
        <v>227.863</v>
      </c>
      <c r="I245" s="56">
        <v>229.935</v>
      </c>
      <c r="J245" s="56">
        <v>236.02699999999999</v>
      </c>
      <c r="K245" s="56">
        <v>241.69399999999999</v>
      </c>
      <c r="L245" s="56">
        <v>248.68100000000001</v>
      </c>
      <c r="M245" s="56">
        <v>253.65899999999999</v>
      </c>
    </row>
    <row r="246" spans="2:13" ht="15" thickBot="1" x14ac:dyDescent="0.4">
      <c r="B246" s="52">
        <v>189</v>
      </c>
      <c r="C246" s="56">
        <v>142.678</v>
      </c>
      <c r="D246" s="56">
        <v>152.822</v>
      </c>
      <c r="E246" s="56">
        <v>205.13900000000001</v>
      </c>
      <c r="F246" s="56">
        <v>214.30500000000001</v>
      </c>
      <c r="G246" s="56">
        <v>222.07599999999999</v>
      </c>
      <c r="H246" s="56">
        <v>228.964</v>
      </c>
      <c r="I246" s="56">
        <v>231.04</v>
      </c>
      <c r="J246" s="56">
        <v>237.14699999999999</v>
      </c>
      <c r="K246" s="56">
        <v>242.827</v>
      </c>
      <c r="L246" s="56">
        <v>249.82900000000001</v>
      </c>
      <c r="M246" s="56">
        <v>254.81800000000001</v>
      </c>
    </row>
    <row r="247" spans="2:13" ht="15" thickBot="1" x14ac:dyDescent="0.4">
      <c r="B247" s="52">
        <v>190</v>
      </c>
      <c r="C247" s="56">
        <v>143.54499999999999</v>
      </c>
      <c r="D247" s="56">
        <v>153.721</v>
      </c>
      <c r="E247" s="56">
        <v>206.18199999999999</v>
      </c>
      <c r="F247" s="56">
        <v>215.37100000000001</v>
      </c>
      <c r="G247" s="56">
        <v>223.16</v>
      </c>
      <c r="H247" s="56">
        <v>230.06399999999999</v>
      </c>
      <c r="I247" s="56">
        <v>232.14599999999999</v>
      </c>
      <c r="J247" s="56">
        <v>238.26599999999999</v>
      </c>
      <c r="K247" s="56">
        <v>243.959</v>
      </c>
      <c r="L247" s="56">
        <v>250.977</v>
      </c>
      <c r="M247" s="56">
        <v>255.976</v>
      </c>
    </row>
    <row r="248" spans="2:13" ht="15" thickBot="1" x14ac:dyDescent="0.4">
      <c r="B248" s="52">
        <v>191</v>
      </c>
      <c r="C248" s="56">
        <v>144.41300000000001</v>
      </c>
      <c r="D248" s="56">
        <v>154.62100000000001</v>
      </c>
      <c r="E248" s="56">
        <v>207.22499999999999</v>
      </c>
      <c r="F248" s="56">
        <v>216.43700000000001</v>
      </c>
      <c r="G248" s="56">
        <v>224.245</v>
      </c>
      <c r="H248" s="56">
        <v>231.16499999999999</v>
      </c>
      <c r="I248" s="56">
        <v>233.251</v>
      </c>
      <c r="J248" s="56">
        <v>239.386</v>
      </c>
      <c r="K248" s="56">
        <v>245.09100000000001</v>
      </c>
      <c r="L248" s="56">
        <v>252.124</v>
      </c>
      <c r="M248" s="56">
        <v>257.13499999999999</v>
      </c>
    </row>
    <row r="249" spans="2:13" ht="15" thickBot="1" x14ac:dyDescent="0.4">
      <c r="B249" s="52">
        <v>192</v>
      </c>
      <c r="C249" s="56">
        <v>145.28200000000001</v>
      </c>
      <c r="D249" s="56">
        <v>155.52099999999999</v>
      </c>
      <c r="E249" s="56">
        <v>208.268</v>
      </c>
      <c r="F249" s="56">
        <v>217.50200000000001</v>
      </c>
      <c r="G249" s="56">
        <v>225.32900000000001</v>
      </c>
      <c r="H249" s="56">
        <v>232.26499999999999</v>
      </c>
      <c r="I249" s="56">
        <v>234.35599999999999</v>
      </c>
      <c r="J249" s="56">
        <v>240.505</v>
      </c>
      <c r="K249" s="56">
        <v>246.22300000000001</v>
      </c>
      <c r="L249" s="56">
        <v>253.27099999999999</v>
      </c>
      <c r="M249" s="56">
        <v>258.29199999999997</v>
      </c>
    </row>
    <row r="250" spans="2:13" ht="15" thickBot="1" x14ac:dyDescent="0.4">
      <c r="B250" s="52">
        <v>193</v>
      </c>
      <c r="C250" s="56">
        <v>146.15</v>
      </c>
      <c r="D250" s="56">
        <v>156.42099999999999</v>
      </c>
      <c r="E250" s="56">
        <v>209.31100000000001</v>
      </c>
      <c r="F250" s="56">
        <v>218.56800000000001</v>
      </c>
      <c r="G250" s="56">
        <v>226.41300000000001</v>
      </c>
      <c r="H250" s="56">
        <v>233.36500000000001</v>
      </c>
      <c r="I250" s="56">
        <v>235.46100000000001</v>
      </c>
      <c r="J250" s="56">
        <v>241.62299999999999</v>
      </c>
      <c r="K250" s="56">
        <v>247.35400000000001</v>
      </c>
      <c r="L250" s="56">
        <v>254.41800000000001</v>
      </c>
      <c r="M250" s="56">
        <v>259.45</v>
      </c>
    </row>
    <row r="251" spans="2:13" ht="15" thickBot="1" x14ac:dyDescent="0.4">
      <c r="B251" s="52">
        <v>194</v>
      </c>
      <c r="C251" s="56">
        <v>147.02000000000001</v>
      </c>
      <c r="D251" s="56">
        <v>157.321</v>
      </c>
      <c r="E251" s="56">
        <v>210.35400000000001</v>
      </c>
      <c r="F251" s="56">
        <v>219.63300000000001</v>
      </c>
      <c r="G251" s="56">
        <v>227.49600000000001</v>
      </c>
      <c r="H251" s="56">
        <v>234.465</v>
      </c>
      <c r="I251" s="56">
        <v>236.566</v>
      </c>
      <c r="J251" s="56">
        <v>242.74199999999999</v>
      </c>
      <c r="K251" s="56">
        <v>248.48500000000001</v>
      </c>
      <c r="L251" s="56">
        <v>255.56399999999999</v>
      </c>
      <c r="M251" s="56">
        <v>260.60700000000003</v>
      </c>
    </row>
    <row r="252" spans="2:13" ht="15" thickBot="1" x14ac:dyDescent="0.4">
      <c r="B252" s="52">
        <v>195</v>
      </c>
      <c r="C252" s="56">
        <v>147.88900000000001</v>
      </c>
      <c r="D252" s="56">
        <v>158.221</v>
      </c>
      <c r="E252" s="56">
        <v>211.39699999999999</v>
      </c>
      <c r="F252" s="56">
        <v>220.69800000000001</v>
      </c>
      <c r="G252" s="56">
        <v>228.58</v>
      </c>
      <c r="H252" s="56">
        <v>235.56399999999999</v>
      </c>
      <c r="I252" s="56">
        <v>237.67</v>
      </c>
      <c r="J252" s="56">
        <v>243.86</v>
      </c>
      <c r="K252" s="56">
        <v>249.61600000000001</v>
      </c>
      <c r="L252" s="56">
        <v>256.70999999999998</v>
      </c>
      <c r="M252" s="56">
        <v>261.76299999999998</v>
      </c>
    </row>
    <row r="253" spans="2:13" ht="15" thickBot="1" x14ac:dyDescent="0.4">
      <c r="B253" s="52">
        <v>196</v>
      </c>
      <c r="C253" s="56">
        <v>148.75899999999999</v>
      </c>
      <c r="D253" s="56">
        <v>159.12200000000001</v>
      </c>
      <c r="E253" s="56">
        <v>212.43899999999999</v>
      </c>
      <c r="F253" s="56">
        <v>221.76300000000001</v>
      </c>
      <c r="G253" s="56">
        <v>229.66300000000001</v>
      </c>
      <c r="H253" s="56">
        <v>236.66399999999999</v>
      </c>
      <c r="I253" s="56">
        <v>238.774</v>
      </c>
      <c r="J253" s="56">
        <v>244.977</v>
      </c>
      <c r="K253" s="56">
        <v>250.74600000000001</v>
      </c>
      <c r="L253" s="56">
        <v>257.85500000000002</v>
      </c>
      <c r="M253" s="56">
        <v>262.92</v>
      </c>
    </row>
    <row r="254" spans="2:13" ht="15" thickBot="1" x14ac:dyDescent="0.4">
      <c r="B254" s="52">
        <v>197</v>
      </c>
      <c r="C254" s="56">
        <v>149.62899999999999</v>
      </c>
      <c r="D254" s="56">
        <v>160.023</v>
      </c>
      <c r="E254" s="56">
        <v>213.482</v>
      </c>
      <c r="F254" s="56">
        <v>222.828</v>
      </c>
      <c r="G254" s="56">
        <v>230.74600000000001</v>
      </c>
      <c r="H254" s="56">
        <v>237.76300000000001</v>
      </c>
      <c r="I254" s="56">
        <v>239.87700000000001</v>
      </c>
      <c r="J254" s="56">
        <v>246.095</v>
      </c>
      <c r="K254" s="56">
        <v>251.876</v>
      </c>
      <c r="L254" s="56">
        <v>259.00099999999998</v>
      </c>
      <c r="M254" s="56">
        <v>264.07499999999999</v>
      </c>
    </row>
    <row r="255" spans="2:13" ht="15" thickBot="1" x14ac:dyDescent="0.4">
      <c r="B255" s="52">
        <v>198</v>
      </c>
      <c r="C255" s="56">
        <v>150.499</v>
      </c>
      <c r="D255" s="56">
        <v>160.92500000000001</v>
      </c>
      <c r="E255" s="56">
        <v>214.524</v>
      </c>
      <c r="F255" s="56">
        <v>223.892</v>
      </c>
      <c r="G255" s="56">
        <v>231.82900000000001</v>
      </c>
      <c r="H255" s="56">
        <v>238.86099999999999</v>
      </c>
      <c r="I255" s="56">
        <v>240.98099999999999</v>
      </c>
      <c r="J255" s="56">
        <v>247.21199999999999</v>
      </c>
      <c r="K255" s="56">
        <v>253.006</v>
      </c>
      <c r="L255" s="56">
        <v>260.14499999999998</v>
      </c>
      <c r="M255" s="56">
        <v>265.23099999999999</v>
      </c>
    </row>
    <row r="256" spans="2:13" ht="15" thickBot="1" x14ac:dyDescent="0.4">
      <c r="B256" s="52">
        <v>199</v>
      </c>
      <c r="C256" s="56">
        <v>151.37</v>
      </c>
      <c r="D256" s="56">
        <v>161.82599999999999</v>
      </c>
      <c r="E256" s="56">
        <v>215.56700000000001</v>
      </c>
      <c r="F256" s="56">
        <v>224.95699999999999</v>
      </c>
      <c r="G256" s="56">
        <v>232.91200000000001</v>
      </c>
      <c r="H256" s="56">
        <v>239.96</v>
      </c>
      <c r="I256" s="56">
        <v>242.084</v>
      </c>
      <c r="J256" s="56">
        <v>248.32900000000001</v>
      </c>
      <c r="K256" s="56">
        <v>254.13499999999999</v>
      </c>
      <c r="L256" s="56">
        <v>261.29000000000002</v>
      </c>
      <c r="M256" s="56">
        <v>266.38600000000002</v>
      </c>
    </row>
    <row r="257" spans="2:13" ht="15" thickBot="1" x14ac:dyDescent="0.4">
      <c r="B257" s="57"/>
      <c r="C257" s="57"/>
      <c r="D257" s="57"/>
      <c r="E257" s="57"/>
      <c r="F257" s="57"/>
      <c r="G257" s="57"/>
      <c r="H257" s="57"/>
      <c r="I257" s="57"/>
      <c r="J257" s="57"/>
      <c r="K257" s="57"/>
      <c r="L257" s="57"/>
      <c r="M257" s="57"/>
    </row>
    <row r="258" spans="2:13" ht="15" thickBot="1" x14ac:dyDescent="0.4">
      <c r="B258" s="52"/>
      <c r="C258" s="53" t="s">
        <v>109</v>
      </c>
      <c r="D258" s="54"/>
      <c r="E258" s="54"/>
      <c r="F258" s="54"/>
      <c r="G258" s="54"/>
      <c r="H258" s="54"/>
      <c r="I258" s="54"/>
      <c r="J258" s="54"/>
      <c r="K258" s="54"/>
      <c r="L258" s="54"/>
      <c r="M258" s="55"/>
    </row>
    <row r="259" spans="2:13" ht="15" thickBot="1" x14ac:dyDescent="0.4">
      <c r="B259" s="52" t="s">
        <v>110</v>
      </c>
      <c r="C259" s="52">
        <v>0.995</v>
      </c>
      <c r="D259" s="52">
        <v>0.97499999999999998</v>
      </c>
      <c r="E259" s="52">
        <v>0.2</v>
      </c>
      <c r="F259" s="52">
        <v>0.1</v>
      </c>
      <c r="G259" s="52">
        <v>0.05</v>
      </c>
      <c r="H259" s="52">
        <v>2.5000000000000001E-2</v>
      </c>
      <c r="I259" s="52">
        <v>0.02</v>
      </c>
      <c r="J259" s="52">
        <v>0.01</v>
      </c>
      <c r="K259" s="52">
        <v>5.0000000000000001E-3</v>
      </c>
      <c r="L259" s="52">
        <v>2E-3</v>
      </c>
      <c r="M259" s="52">
        <v>1E-3</v>
      </c>
    </row>
    <row r="260" spans="2:13" ht="15" thickBot="1" x14ac:dyDescent="0.4">
      <c r="B260" s="52">
        <v>200</v>
      </c>
      <c r="C260" s="56">
        <v>152.24100000000001</v>
      </c>
      <c r="D260" s="56">
        <v>162.72800000000001</v>
      </c>
      <c r="E260" s="56">
        <v>216.60900000000001</v>
      </c>
      <c r="F260" s="56">
        <v>226.02099999999999</v>
      </c>
      <c r="G260" s="56">
        <v>233.994</v>
      </c>
      <c r="H260" s="56">
        <v>241.05799999999999</v>
      </c>
      <c r="I260" s="56">
        <v>243.18700000000001</v>
      </c>
      <c r="J260" s="56">
        <v>249.44499999999999</v>
      </c>
      <c r="K260" s="56">
        <v>255.26400000000001</v>
      </c>
      <c r="L260" s="56">
        <v>262.43400000000003</v>
      </c>
      <c r="M260" s="56">
        <v>267.541</v>
      </c>
    </row>
    <row r="261" spans="2:13" ht="15" thickBot="1" x14ac:dyDescent="0.4">
      <c r="B261" s="52">
        <v>201</v>
      </c>
      <c r="C261" s="56">
        <v>153.11199999999999</v>
      </c>
      <c r="D261" s="56">
        <v>163.63</v>
      </c>
      <c r="E261" s="56">
        <v>217.65100000000001</v>
      </c>
      <c r="F261" s="56">
        <v>227.08500000000001</v>
      </c>
      <c r="G261" s="56">
        <v>235.077</v>
      </c>
      <c r="H261" s="56">
        <v>242.15600000000001</v>
      </c>
      <c r="I261" s="56">
        <v>244.29</v>
      </c>
      <c r="J261" s="56">
        <v>250.56100000000001</v>
      </c>
      <c r="K261" s="56">
        <v>256.39299999999997</v>
      </c>
      <c r="L261" s="56">
        <v>263.57799999999997</v>
      </c>
      <c r="M261" s="56">
        <v>268.69499999999999</v>
      </c>
    </row>
    <row r="262" spans="2:13" ht="15" thickBot="1" x14ac:dyDescent="0.4">
      <c r="B262" s="52">
        <v>202</v>
      </c>
      <c r="C262" s="56">
        <v>153.98400000000001</v>
      </c>
      <c r="D262" s="56">
        <v>164.53200000000001</v>
      </c>
      <c r="E262" s="56">
        <v>218.69300000000001</v>
      </c>
      <c r="F262" s="56">
        <v>228.149</v>
      </c>
      <c r="G262" s="56">
        <v>236.15899999999999</v>
      </c>
      <c r="H262" s="56">
        <v>243.25399999999999</v>
      </c>
      <c r="I262" s="56">
        <v>245.392</v>
      </c>
      <c r="J262" s="56">
        <v>251.67699999999999</v>
      </c>
      <c r="K262" s="56">
        <v>257.52100000000002</v>
      </c>
      <c r="L262" s="56">
        <v>264.721</v>
      </c>
      <c r="M262" s="56">
        <v>269.84899999999999</v>
      </c>
    </row>
    <row r="263" spans="2:13" ht="15" thickBot="1" x14ac:dyDescent="0.4">
      <c r="B263" s="52">
        <v>203</v>
      </c>
      <c r="C263" s="56">
        <v>154.85599999999999</v>
      </c>
      <c r="D263" s="56">
        <v>165.435</v>
      </c>
      <c r="E263" s="56">
        <v>219.73500000000001</v>
      </c>
      <c r="F263" s="56">
        <v>229.21299999999999</v>
      </c>
      <c r="G263" s="56">
        <v>237.24</v>
      </c>
      <c r="H263" s="56">
        <v>244.351</v>
      </c>
      <c r="I263" s="56">
        <v>246.494</v>
      </c>
      <c r="J263" s="56">
        <v>252.79300000000001</v>
      </c>
      <c r="K263" s="56">
        <v>258.649</v>
      </c>
      <c r="L263" s="56">
        <v>265.86399999999998</v>
      </c>
      <c r="M263" s="56">
        <v>271.00200000000001</v>
      </c>
    </row>
    <row r="264" spans="2:13" ht="15" thickBot="1" x14ac:dyDescent="0.4">
      <c r="B264" s="52">
        <v>204</v>
      </c>
      <c r="C264" s="56">
        <v>155.72800000000001</v>
      </c>
      <c r="D264" s="56">
        <v>166.33799999999999</v>
      </c>
      <c r="E264" s="56">
        <v>220.77699999999999</v>
      </c>
      <c r="F264" s="56">
        <v>230.27600000000001</v>
      </c>
      <c r="G264" s="56">
        <v>238.322</v>
      </c>
      <c r="H264" s="56">
        <v>245.44800000000001</v>
      </c>
      <c r="I264" s="56">
        <v>247.596</v>
      </c>
      <c r="J264" s="56">
        <v>253.90799999999999</v>
      </c>
      <c r="K264" s="56">
        <v>259.77699999999999</v>
      </c>
      <c r="L264" s="56">
        <v>267.00700000000001</v>
      </c>
      <c r="M264" s="56">
        <v>272.15499999999997</v>
      </c>
    </row>
    <row r="265" spans="2:13" ht="15" thickBot="1" x14ac:dyDescent="0.4">
      <c r="B265" s="52">
        <v>205</v>
      </c>
      <c r="C265" s="56">
        <v>156.601</v>
      </c>
      <c r="D265" s="56">
        <v>167.24100000000001</v>
      </c>
      <c r="E265" s="56">
        <v>221.81800000000001</v>
      </c>
      <c r="F265" s="56">
        <v>231.34</v>
      </c>
      <c r="G265" s="56">
        <v>239.40299999999999</v>
      </c>
      <c r="H265" s="56">
        <v>246.54499999999999</v>
      </c>
      <c r="I265" s="56">
        <v>248.69800000000001</v>
      </c>
      <c r="J265" s="56">
        <v>255.023</v>
      </c>
      <c r="K265" s="56">
        <v>260.904</v>
      </c>
      <c r="L265" s="56">
        <v>268.149</v>
      </c>
      <c r="M265" s="56">
        <v>273.30799999999999</v>
      </c>
    </row>
    <row r="266" spans="2:13" ht="15" thickBot="1" x14ac:dyDescent="0.4">
      <c r="B266" s="52">
        <v>206</v>
      </c>
      <c r="C266" s="56">
        <v>157.47399999999999</v>
      </c>
      <c r="D266" s="56">
        <v>168.14400000000001</v>
      </c>
      <c r="E266" s="56">
        <v>222.86</v>
      </c>
      <c r="F266" s="56">
        <v>232.40299999999999</v>
      </c>
      <c r="G266" s="56">
        <v>240.48500000000001</v>
      </c>
      <c r="H266" s="56">
        <v>247.642</v>
      </c>
      <c r="I266" s="56">
        <v>249.79900000000001</v>
      </c>
      <c r="J266" s="56">
        <v>256.13799999999998</v>
      </c>
      <c r="K266" s="56">
        <v>262.03100000000001</v>
      </c>
      <c r="L266" s="56">
        <v>269.291</v>
      </c>
      <c r="M266" s="56">
        <v>274.45999999999998</v>
      </c>
    </row>
    <row r="267" spans="2:13" ht="15" thickBot="1" x14ac:dyDescent="0.4">
      <c r="B267" s="52">
        <v>207</v>
      </c>
      <c r="C267" s="56">
        <v>158.34700000000001</v>
      </c>
      <c r="D267" s="56">
        <v>169.047</v>
      </c>
      <c r="E267" s="56">
        <v>223.90100000000001</v>
      </c>
      <c r="F267" s="56">
        <v>233.46600000000001</v>
      </c>
      <c r="G267" s="56">
        <v>241.566</v>
      </c>
      <c r="H267" s="56">
        <v>248.739</v>
      </c>
      <c r="I267" s="56">
        <v>250.9</v>
      </c>
      <c r="J267" s="56">
        <v>257.25299999999999</v>
      </c>
      <c r="K267" s="56">
        <v>263.15800000000002</v>
      </c>
      <c r="L267" s="56">
        <v>270.43200000000002</v>
      </c>
      <c r="M267" s="56">
        <v>275.61200000000002</v>
      </c>
    </row>
    <row r="268" spans="2:13" ht="15" thickBot="1" x14ac:dyDescent="0.4">
      <c r="B268" s="52">
        <v>208</v>
      </c>
      <c r="C268" s="56">
        <v>159.221</v>
      </c>
      <c r="D268" s="56">
        <v>169.95099999999999</v>
      </c>
      <c r="E268" s="56">
        <v>224.94300000000001</v>
      </c>
      <c r="F268" s="56">
        <v>234.529</v>
      </c>
      <c r="G268" s="56">
        <v>242.64699999999999</v>
      </c>
      <c r="H268" s="56">
        <v>249.83500000000001</v>
      </c>
      <c r="I268" s="56">
        <v>252.001</v>
      </c>
      <c r="J268" s="56">
        <v>258.36700000000002</v>
      </c>
      <c r="K268" s="56">
        <v>264.28500000000003</v>
      </c>
      <c r="L268" s="56">
        <v>271.57400000000001</v>
      </c>
      <c r="M268" s="56">
        <v>276.76400000000001</v>
      </c>
    </row>
    <row r="269" spans="2:13" ht="15" thickBot="1" x14ac:dyDescent="0.4">
      <c r="B269" s="52">
        <v>209</v>
      </c>
      <c r="C269" s="56">
        <v>160.095</v>
      </c>
      <c r="D269" s="56">
        <v>170.85499999999999</v>
      </c>
      <c r="E269" s="56">
        <v>225.98400000000001</v>
      </c>
      <c r="F269" s="56">
        <v>235.59200000000001</v>
      </c>
      <c r="G269" s="56">
        <v>243.727</v>
      </c>
      <c r="H269" s="56">
        <v>250.93100000000001</v>
      </c>
      <c r="I269" s="56">
        <v>253.102</v>
      </c>
      <c r="J269" s="56">
        <v>259.48099999999999</v>
      </c>
      <c r="K269" s="56">
        <v>265.411</v>
      </c>
      <c r="L269" s="56">
        <v>272.71499999999997</v>
      </c>
      <c r="M269" s="56">
        <v>277.91500000000002</v>
      </c>
    </row>
    <row r="270" spans="2:13" ht="15" thickBot="1" x14ac:dyDescent="0.4">
      <c r="B270" s="52">
        <v>210</v>
      </c>
      <c r="C270" s="56">
        <v>160.96899999999999</v>
      </c>
      <c r="D270" s="56">
        <v>171.75899999999999</v>
      </c>
      <c r="E270" s="56">
        <v>227.02500000000001</v>
      </c>
      <c r="F270" s="56">
        <v>236.655</v>
      </c>
      <c r="G270" s="56">
        <v>244.80799999999999</v>
      </c>
      <c r="H270" s="56">
        <v>252.02699999999999</v>
      </c>
      <c r="I270" s="56">
        <v>254.202</v>
      </c>
      <c r="J270" s="56">
        <v>260.59500000000003</v>
      </c>
      <c r="K270" s="56">
        <v>266.53699999999998</v>
      </c>
      <c r="L270" s="56">
        <v>273.85500000000002</v>
      </c>
      <c r="M270" s="56">
        <v>279.06599999999997</v>
      </c>
    </row>
    <row r="271" spans="2:13" ht="15" thickBot="1" x14ac:dyDescent="0.4">
      <c r="B271" s="52">
        <v>211</v>
      </c>
      <c r="C271" s="56">
        <v>161.84299999999999</v>
      </c>
      <c r="D271" s="56">
        <v>172.66399999999999</v>
      </c>
      <c r="E271" s="56">
        <v>228.066</v>
      </c>
      <c r="F271" s="56">
        <v>237.71700000000001</v>
      </c>
      <c r="G271" s="56">
        <v>245.88800000000001</v>
      </c>
      <c r="H271" s="56">
        <v>253.12200000000001</v>
      </c>
      <c r="I271" s="56">
        <v>255.30199999999999</v>
      </c>
      <c r="J271" s="56">
        <v>261.70800000000003</v>
      </c>
      <c r="K271" s="56">
        <v>267.66199999999998</v>
      </c>
      <c r="L271" s="56">
        <v>274.995</v>
      </c>
      <c r="M271" s="56">
        <v>280.21699999999998</v>
      </c>
    </row>
    <row r="272" spans="2:13" ht="15" thickBot="1" x14ac:dyDescent="0.4">
      <c r="B272" s="52">
        <v>212</v>
      </c>
      <c r="C272" s="56">
        <v>162.71799999999999</v>
      </c>
      <c r="D272" s="56">
        <v>173.56800000000001</v>
      </c>
      <c r="E272" s="56">
        <v>229.107</v>
      </c>
      <c r="F272" s="56">
        <v>238.78</v>
      </c>
      <c r="G272" s="56">
        <v>246.96799999999999</v>
      </c>
      <c r="H272" s="56">
        <v>254.21799999999999</v>
      </c>
      <c r="I272" s="56">
        <v>256.40199999999999</v>
      </c>
      <c r="J272" s="56">
        <v>262.82100000000003</v>
      </c>
      <c r="K272" s="56">
        <v>268.78800000000001</v>
      </c>
      <c r="L272" s="56">
        <v>276.13499999999999</v>
      </c>
      <c r="M272" s="56">
        <v>281.36700000000002</v>
      </c>
    </row>
    <row r="273" spans="2:13" ht="15" thickBot="1" x14ac:dyDescent="0.4">
      <c r="B273" s="52">
        <v>213</v>
      </c>
      <c r="C273" s="56">
        <v>163.59299999999999</v>
      </c>
      <c r="D273" s="56">
        <v>174.47300000000001</v>
      </c>
      <c r="E273" s="56">
        <v>230.148</v>
      </c>
      <c r="F273" s="56">
        <v>239.84200000000001</v>
      </c>
      <c r="G273" s="56">
        <v>248.048</v>
      </c>
      <c r="H273" s="56">
        <v>255.31299999999999</v>
      </c>
      <c r="I273" s="56">
        <v>257.50200000000001</v>
      </c>
      <c r="J273" s="56">
        <v>263.93400000000003</v>
      </c>
      <c r="K273" s="56">
        <v>269.91199999999998</v>
      </c>
      <c r="L273" s="56">
        <v>277.27499999999998</v>
      </c>
      <c r="M273" s="56">
        <v>282.517</v>
      </c>
    </row>
    <row r="274" spans="2:13" ht="15" thickBot="1" x14ac:dyDescent="0.4">
      <c r="B274" s="52">
        <v>214</v>
      </c>
      <c r="C274" s="56">
        <v>164.46899999999999</v>
      </c>
      <c r="D274" s="56">
        <v>175.37799999999999</v>
      </c>
      <c r="E274" s="56">
        <v>231.18899999999999</v>
      </c>
      <c r="F274" s="56">
        <v>240.904</v>
      </c>
      <c r="G274" s="56">
        <v>249.12799999999999</v>
      </c>
      <c r="H274" s="56">
        <v>256.40800000000002</v>
      </c>
      <c r="I274" s="56">
        <v>258.601</v>
      </c>
      <c r="J274" s="56">
        <v>265.04700000000003</v>
      </c>
      <c r="K274" s="56">
        <v>271.03699999999998</v>
      </c>
      <c r="L274" s="56">
        <v>278.41399999999999</v>
      </c>
      <c r="M274" s="56">
        <v>283.666</v>
      </c>
    </row>
    <row r="275" spans="2:13" ht="15" thickBot="1" x14ac:dyDescent="0.4">
      <c r="B275" s="52">
        <v>215</v>
      </c>
      <c r="C275" s="56">
        <v>165.34399999999999</v>
      </c>
      <c r="D275" s="56">
        <v>176.28299999999999</v>
      </c>
      <c r="E275" s="56">
        <v>232.23</v>
      </c>
      <c r="F275" s="56">
        <v>241.96600000000001</v>
      </c>
      <c r="G275" s="56">
        <v>250.20699999999999</v>
      </c>
      <c r="H275" s="56">
        <v>257.50299999999999</v>
      </c>
      <c r="I275" s="56">
        <v>259.70100000000002</v>
      </c>
      <c r="J275" s="56">
        <v>266.15899999999999</v>
      </c>
      <c r="K275" s="56">
        <v>272.16199999999998</v>
      </c>
      <c r="L275" s="56">
        <v>279.553</v>
      </c>
      <c r="M275" s="56">
        <v>284.815</v>
      </c>
    </row>
    <row r="276" spans="2:13" ht="15" thickBot="1" x14ac:dyDescent="0.4">
      <c r="B276" s="52">
        <v>216</v>
      </c>
      <c r="C276" s="56">
        <v>166.22</v>
      </c>
      <c r="D276" s="56">
        <v>177.18899999999999</v>
      </c>
      <c r="E276" s="56">
        <v>233.27</v>
      </c>
      <c r="F276" s="56">
        <v>243.02799999999999</v>
      </c>
      <c r="G276" s="56">
        <v>251.286</v>
      </c>
      <c r="H276" s="56">
        <v>258.59699999999998</v>
      </c>
      <c r="I276" s="56">
        <v>260.8</v>
      </c>
      <c r="J276" s="56">
        <v>267.27100000000002</v>
      </c>
      <c r="K276" s="56">
        <v>273.286</v>
      </c>
      <c r="L276" s="56">
        <v>280.69200000000001</v>
      </c>
      <c r="M276" s="56">
        <v>285.964</v>
      </c>
    </row>
    <row r="277" spans="2:13" ht="15" thickBot="1" x14ac:dyDescent="0.4">
      <c r="B277" s="52">
        <v>217</v>
      </c>
      <c r="C277" s="56">
        <v>167.096</v>
      </c>
      <c r="D277" s="56">
        <v>178.095</v>
      </c>
      <c r="E277" s="56">
        <v>234.31100000000001</v>
      </c>
      <c r="F277" s="56">
        <v>244.09</v>
      </c>
      <c r="G277" s="56">
        <v>252.36500000000001</v>
      </c>
      <c r="H277" s="56">
        <v>259.69099999999997</v>
      </c>
      <c r="I277" s="56">
        <v>261.89800000000002</v>
      </c>
      <c r="J277" s="56">
        <v>268.38299999999998</v>
      </c>
      <c r="K277" s="56">
        <v>274.40899999999999</v>
      </c>
      <c r="L277" s="56">
        <v>281.83</v>
      </c>
      <c r="M277" s="56">
        <v>287.11200000000002</v>
      </c>
    </row>
    <row r="278" spans="2:13" ht="15" thickBot="1" x14ac:dyDescent="0.4">
      <c r="B278" s="52">
        <v>218</v>
      </c>
      <c r="C278" s="56">
        <v>167.97300000000001</v>
      </c>
      <c r="D278" s="56">
        <v>179.001</v>
      </c>
      <c r="E278" s="56">
        <v>235.351</v>
      </c>
      <c r="F278" s="56">
        <v>245.15100000000001</v>
      </c>
      <c r="G278" s="56">
        <v>253.44399999999999</v>
      </c>
      <c r="H278" s="56">
        <v>260.78500000000003</v>
      </c>
      <c r="I278" s="56">
        <v>262.99700000000001</v>
      </c>
      <c r="J278" s="56">
        <v>269.495</v>
      </c>
      <c r="K278" s="56">
        <v>275.53300000000002</v>
      </c>
      <c r="L278" s="56">
        <v>282.96800000000002</v>
      </c>
      <c r="M278" s="56">
        <v>288.26100000000002</v>
      </c>
    </row>
    <row r="279" spans="2:13" ht="15" thickBot="1" x14ac:dyDescent="0.4">
      <c r="B279" s="52">
        <v>219</v>
      </c>
      <c r="C279" s="56">
        <v>168.85</v>
      </c>
      <c r="D279" s="56">
        <v>179.90700000000001</v>
      </c>
      <c r="E279" s="56">
        <v>236.39099999999999</v>
      </c>
      <c r="F279" s="56">
        <v>246.21299999999999</v>
      </c>
      <c r="G279" s="56">
        <v>254.523</v>
      </c>
      <c r="H279" s="56">
        <v>261.87900000000002</v>
      </c>
      <c r="I279" s="56">
        <v>264.09500000000003</v>
      </c>
      <c r="J279" s="56">
        <v>270.60599999999999</v>
      </c>
      <c r="K279" s="56">
        <v>276.65600000000001</v>
      </c>
      <c r="L279" s="56">
        <v>284.10599999999999</v>
      </c>
      <c r="M279" s="56">
        <v>289.40800000000002</v>
      </c>
    </row>
    <row r="280" spans="2:13" ht="15" thickBot="1" x14ac:dyDescent="0.4">
      <c r="B280" s="52">
        <v>220</v>
      </c>
      <c r="C280" s="56">
        <v>169.727</v>
      </c>
      <c r="D280" s="56">
        <v>180.81299999999999</v>
      </c>
      <c r="E280" s="56">
        <v>237.43199999999999</v>
      </c>
      <c r="F280" s="56">
        <v>247.274</v>
      </c>
      <c r="G280" s="56">
        <v>255.602</v>
      </c>
      <c r="H280" s="56">
        <v>262.97300000000001</v>
      </c>
      <c r="I280" s="56">
        <v>265.19299999999998</v>
      </c>
      <c r="J280" s="56">
        <v>271.71699999999998</v>
      </c>
      <c r="K280" s="56">
        <v>277.779</v>
      </c>
      <c r="L280" s="56">
        <v>285.24299999999999</v>
      </c>
      <c r="M280" s="56">
        <v>290.55599999999998</v>
      </c>
    </row>
    <row r="281" spans="2:13" ht="15" thickBot="1" x14ac:dyDescent="0.4">
      <c r="B281" s="52">
        <v>221</v>
      </c>
      <c r="C281" s="56">
        <v>170.60400000000001</v>
      </c>
      <c r="D281" s="56">
        <v>181.72</v>
      </c>
      <c r="E281" s="56">
        <v>238.47200000000001</v>
      </c>
      <c r="F281" s="56">
        <v>248.33500000000001</v>
      </c>
      <c r="G281" s="56">
        <v>256.68</v>
      </c>
      <c r="H281" s="56">
        <v>264.06599999999997</v>
      </c>
      <c r="I281" s="56">
        <v>266.291</v>
      </c>
      <c r="J281" s="56">
        <v>272.82799999999997</v>
      </c>
      <c r="K281" s="56">
        <v>278.90199999999999</v>
      </c>
      <c r="L281" s="56">
        <v>286.38</v>
      </c>
      <c r="M281" s="56">
        <v>291.70299999999997</v>
      </c>
    </row>
    <row r="282" spans="2:13" ht="15" thickBot="1" x14ac:dyDescent="0.4">
      <c r="B282" s="52">
        <v>222</v>
      </c>
      <c r="C282" s="56">
        <v>171.482</v>
      </c>
      <c r="D282" s="56">
        <v>182.62700000000001</v>
      </c>
      <c r="E282" s="56">
        <v>239.512</v>
      </c>
      <c r="F282" s="56">
        <v>249.39599999999999</v>
      </c>
      <c r="G282" s="56">
        <v>257.75799999999998</v>
      </c>
      <c r="H282" s="56">
        <v>265.15899999999999</v>
      </c>
      <c r="I282" s="56">
        <v>267.38900000000001</v>
      </c>
      <c r="J282" s="56">
        <v>273.93900000000002</v>
      </c>
      <c r="K282" s="56">
        <v>280.024</v>
      </c>
      <c r="L282" s="56">
        <v>287.517</v>
      </c>
      <c r="M282" s="56">
        <v>292.85000000000002</v>
      </c>
    </row>
    <row r="283" spans="2:13" ht="15" thickBot="1" x14ac:dyDescent="0.4">
      <c r="B283" s="52">
        <v>223</v>
      </c>
      <c r="C283" s="56">
        <v>172.36</v>
      </c>
      <c r="D283" s="56">
        <v>183.53399999999999</v>
      </c>
      <c r="E283" s="56">
        <v>240.55199999999999</v>
      </c>
      <c r="F283" s="56">
        <v>250.45699999999999</v>
      </c>
      <c r="G283" s="56">
        <v>258.83699999999999</v>
      </c>
      <c r="H283" s="56">
        <v>266.25200000000001</v>
      </c>
      <c r="I283" s="56">
        <v>268.48599999999999</v>
      </c>
      <c r="J283" s="56">
        <v>275.04899999999998</v>
      </c>
      <c r="K283" s="56">
        <v>281.14600000000002</v>
      </c>
      <c r="L283" s="56">
        <v>288.65300000000002</v>
      </c>
      <c r="M283" s="56">
        <v>293.99599999999998</v>
      </c>
    </row>
    <row r="284" spans="2:13" ht="15" thickBot="1" x14ac:dyDescent="0.4">
      <c r="B284" s="52">
        <v>224</v>
      </c>
      <c r="C284" s="56">
        <v>173.238</v>
      </c>
      <c r="D284" s="56">
        <v>184.441</v>
      </c>
      <c r="E284" s="56">
        <v>241.59200000000001</v>
      </c>
      <c r="F284" s="56">
        <v>251.517</v>
      </c>
      <c r="G284" s="56">
        <v>259.91399999999999</v>
      </c>
      <c r="H284" s="56">
        <v>267.34500000000003</v>
      </c>
      <c r="I284" s="56">
        <v>269.584</v>
      </c>
      <c r="J284" s="56">
        <v>276.15899999999999</v>
      </c>
      <c r="K284" s="56">
        <v>282.26799999999997</v>
      </c>
      <c r="L284" s="56">
        <v>289.78899999999999</v>
      </c>
      <c r="M284" s="56">
        <v>295.142</v>
      </c>
    </row>
    <row r="285" spans="2:13" ht="15" thickBot="1" x14ac:dyDescent="0.4">
      <c r="B285" s="52">
        <v>225</v>
      </c>
      <c r="C285" s="56">
        <v>174.11600000000001</v>
      </c>
      <c r="D285" s="56">
        <v>185.34800000000001</v>
      </c>
      <c r="E285" s="56">
        <v>242.631</v>
      </c>
      <c r="F285" s="56">
        <v>252.578</v>
      </c>
      <c r="G285" s="56">
        <v>260.99200000000002</v>
      </c>
      <c r="H285" s="56">
        <v>268.43799999999999</v>
      </c>
      <c r="I285" s="56">
        <v>270.68099999999998</v>
      </c>
      <c r="J285" s="56">
        <v>277.26900000000001</v>
      </c>
      <c r="K285" s="56">
        <v>283.39</v>
      </c>
      <c r="L285" s="56">
        <v>290.92500000000001</v>
      </c>
      <c r="M285" s="56">
        <v>296.28800000000001</v>
      </c>
    </row>
    <row r="286" spans="2:13" ht="15" thickBot="1" x14ac:dyDescent="0.4">
      <c r="B286" s="52">
        <v>226</v>
      </c>
      <c r="C286" s="56">
        <v>174.995</v>
      </c>
      <c r="D286" s="56">
        <v>186.256</v>
      </c>
      <c r="E286" s="56">
        <v>243.67099999999999</v>
      </c>
      <c r="F286" s="56">
        <v>253.63800000000001</v>
      </c>
      <c r="G286" s="56">
        <v>262.07</v>
      </c>
      <c r="H286" s="56">
        <v>269.52999999999997</v>
      </c>
      <c r="I286" s="56">
        <v>271.77699999999999</v>
      </c>
      <c r="J286" s="56">
        <v>278.37900000000002</v>
      </c>
      <c r="K286" s="56">
        <v>284.51100000000002</v>
      </c>
      <c r="L286" s="56">
        <v>292.06099999999998</v>
      </c>
      <c r="M286" s="56">
        <v>297.43299999999999</v>
      </c>
    </row>
    <row r="287" spans="2:13" ht="15" thickBot="1" x14ac:dyDescent="0.4">
      <c r="B287" s="52">
        <v>227</v>
      </c>
      <c r="C287" s="56">
        <v>175.874</v>
      </c>
      <c r="D287" s="56">
        <v>187.16399999999999</v>
      </c>
      <c r="E287" s="56">
        <v>244.71100000000001</v>
      </c>
      <c r="F287" s="56">
        <v>254.69900000000001</v>
      </c>
      <c r="G287" s="56">
        <v>263.14699999999999</v>
      </c>
      <c r="H287" s="56">
        <v>270.62200000000001</v>
      </c>
      <c r="I287" s="56">
        <v>272.87400000000002</v>
      </c>
      <c r="J287" s="56">
        <v>279.488</v>
      </c>
      <c r="K287" s="56">
        <v>285.63200000000001</v>
      </c>
      <c r="L287" s="56">
        <v>293.19600000000003</v>
      </c>
      <c r="M287" s="56">
        <v>298.57900000000001</v>
      </c>
    </row>
    <row r="288" spans="2:13" ht="15" thickBot="1" x14ac:dyDescent="0.4">
      <c r="B288" s="52">
        <v>228</v>
      </c>
      <c r="C288" s="56">
        <v>176.75299999999999</v>
      </c>
      <c r="D288" s="56">
        <v>188.072</v>
      </c>
      <c r="E288" s="56">
        <v>245.75</v>
      </c>
      <c r="F288" s="56">
        <v>255.75899999999999</v>
      </c>
      <c r="G288" s="56">
        <v>264.22399999999999</v>
      </c>
      <c r="H288" s="56">
        <v>271.714</v>
      </c>
      <c r="I288" s="56">
        <v>273.97000000000003</v>
      </c>
      <c r="J288" s="56">
        <v>280.59699999999998</v>
      </c>
      <c r="K288" s="56">
        <v>286.75299999999999</v>
      </c>
      <c r="L288" s="56">
        <v>294.33100000000002</v>
      </c>
      <c r="M288" s="56">
        <v>299.72300000000001</v>
      </c>
    </row>
    <row r="289" spans="2:13" ht="15" thickBot="1" x14ac:dyDescent="0.4">
      <c r="B289" s="52">
        <v>229</v>
      </c>
      <c r="C289" s="56">
        <v>177.63300000000001</v>
      </c>
      <c r="D289" s="56">
        <v>188.98</v>
      </c>
      <c r="E289" s="56">
        <v>246.79</v>
      </c>
      <c r="F289" s="56">
        <v>256.81900000000002</v>
      </c>
      <c r="G289" s="56">
        <v>265.30099999999999</v>
      </c>
      <c r="H289" s="56">
        <v>272.80599999999998</v>
      </c>
      <c r="I289" s="56">
        <v>275.06599999999997</v>
      </c>
      <c r="J289" s="56">
        <v>281.70600000000002</v>
      </c>
      <c r="K289" s="56">
        <v>287.87400000000002</v>
      </c>
      <c r="L289" s="56">
        <v>295.46499999999997</v>
      </c>
      <c r="M289" s="56">
        <v>300.86799999999999</v>
      </c>
    </row>
    <row r="290" spans="2:13" ht="15" thickBot="1" x14ac:dyDescent="0.4">
      <c r="B290" s="52">
        <v>230</v>
      </c>
      <c r="C290" s="56">
        <v>178.512</v>
      </c>
      <c r="D290" s="56">
        <v>189.88900000000001</v>
      </c>
      <c r="E290" s="56">
        <v>247.82900000000001</v>
      </c>
      <c r="F290" s="56">
        <v>257.87900000000002</v>
      </c>
      <c r="G290" s="56">
        <v>266.37799999999999</v>
      </c>
      <c r="H290" s="56">
        <v>273.89800000000002</v>
      </c>
      <c r="I290" s="56">
        <v>276.16199999999998</v>
      </c>
      <c r="J290" s="56">
        <v>282.81400000000002</v>
      </c>
      <c r="K290" s="56">
        <v>288.99400000000003</v>
      </c>
      <c r="L290" s="56">
        <v>296.60000000000002</v>
      </c>
      <c r="M290" s="56">
        <v>302.012</v>
      </c>
    </row>
    <row r="291" spans="2:13" ht="15" thickBot="1" x14ac:dyDescent="0.4">
      <c r="B291" s="52">
        <v>231</v>
      </c>
      <c r="C291" s="56">
        <v>179.392</v>
      </c>
      <c r="D291" s="56">
        <v>190.797</v>
      </c>
      <c r="E291" s="56">
        <v>248.86799999999999</v>
      </c>
      <c r="F291" s="56">
        <v>258.93900000000002</v>
      </c>
      <c r="G291" s="56">
        <v>267.45499999999998</v>
      </c>
      <c r="H291" s="56">
        <v>274.98899999999998</v>
      </c>
      <c r="I291" s="56">
        <v>277.25799999999998</v>
      </c>
      <c r="J291" s="56">
        <v>283.923</v>
      </c>
      <c r="K291" s="56">
        <v>290.11399999999998</v>
      </c>
      <c r="L291" s="56">
        <v>297.73399999999998</v>
      </c>
      <c r="M291" s="56">
        <v>303.15600000000001</v>
      </c>
    </row>
    <row r="292" spans="2:13" ht="15" thickBot="1" x14ac:dyDescent="0.4">
      <c r="B292" s="52">
        <v>232</v>
      </c>
      <c r="C292" s="56">
        <v>180.273</v>
      </c>
      <c r="D292" s="56">
        <v>191.70599999999999</v>
      </c>
      <c r="E292" s="56">
        <v>249.90799999999999</v>
      </c>
      <c r="F292" s="56">
        <v>259.99799999999999</v>
      </c>
      <c r="G292" s="56">
        <v>268.53100000000001</v>
      </c>
      <c r="H292" s="56">
        <v>276.08</v>
      </c>
      <c r="I292" s="56">
        <v>278.35399999999998</v>
      </c>
      <c r="J292" s="56">
        <v>285.03100000000001</v>
      </c>
      <c r="K292" s="56">
        <v>291.23399999999998</v>
      </c>
      <c r="L292" s="56">
        <v>298.86700000000002</v>
      </c>
      <c r="M292" s="56">
        <v>304.29899999999998</v>
      </c>
    </row>
    <row r="293" spans="2:13" ht="15" thickBot="1" x14ac:dyDescent="0.4">
      <c r="B293" s="52">
        <v>233</v>
      </c>
      <c r="C293" s="56">
        <v>181.15299999999999</v>
      </c>
      <c r="D293" s="56">
        <v>192.61500000000001</v>
      </c>
      <c r="E293" s="56">
        <v>250.947</v>
      </c>
      <c r="F293" s="56">
        <v>261.05799999999999</v>
      </c>
      <c r="G293" s="56">
        <v>269.608</v>
      </c>
      <c r="H293" s="56">
        <v>277.17099999999999</v>
      </c>
      <c r="I293" s="56">
        <v>279.44900000000001</v>
      </c>
      <c r="J293" s="56">
        <v>286.13900000000001</v>
      </c>
      <c r="K293" s="56">
        <v>292.35300000000001</v>
      </c>
      <c r="L293" s="56">
        <v>300.00099999999998</v>
      </c>
      <c r="M293" s="56">
        <v>305.44299999999998</v>
      </c>
    </row>
    <row r="294" spans="2:13" ht="15" thickBot="1" x14ac:dyDescent="0.4">
      <c r="B294" s="52">
        <v>234</v>
      </c>
      <c r="C294" s="56">
        <v>182.03399999999999</v>
      </c>
      <c r="D294" s="56">
        <v>193.524</v>
      </c>
      <c r="E294" s="56">
        <v>251.98599999999999</v>
      </c>
      <c r="F294" s="56">
        <v>262.11700000000002</v>
      </c>
      <c r="G294" s="56">
        <v>270.68400000000003</v>
      </c>
      <c r="H294" s="56">
        <v>278.262</v>
      </c>
      <c r="I294" s="56">
        <v>280.54399999999998</v>
      </c>
      <c r="J294" s="56">
        <v>287.24700000000001</v>
      </c>
      <c r="K294" s="56">
        <v>293.47199999999998</v>
      </c>
      <c r="L294" s="56">
        <v>301.13400000000001</v>
      </c>
      <c r="M294" s="56">
        <v>306.58600000000001</v>
      </c>
    </row>
    <row r="295" spans="2:13" ht="15" thickBot="1" x14ac:dyDescent="0.4">
      <c r="B295" s="52">
        <v>235</v>
      </c>
      <c r="C295" s="56">
        <v>182.91499999999999</v>
      </c>
      <c r="D295" s="56">
        <v>194.434</v>
      </c>
      <c r="E295" s="56">
        <v>253.02500000000001</v>
      </c>
      <c r="F295" s="56">
        <v>263.17599999999999</v>
      </c>
      <c r="G295" s="56">
        <v>271.76</v>
      </c>
      <c r="H295" s="56">
        <v>279.35199999999998</v>
      </c>
      <c r="I295" s="56">
        <v>281.63900000000001</v>
      </c>
      <c r="J295" s="56">
        <v>288.35399999999998</v>
      </c>
      <c r="K295" s="56">
        <v>294.59100000000001</v>
      </c>
      <c r="L295" s="56">
        <v>302.267</v>
      </c>
      <c r="M295" s="56">
        <v>307.72800000000001</v>
      </c>
    </row>
    <row r="296" spans="2:13" ht="15" thickBot="1" x14ac:dyDescent="0.4">
      <c r="B296" s="52">
        <v>236</v>
      </c>
      <c r="C296" s="56">
        <v>183.79599999999999</v>
      </c>
      <c r="D296" s="56">
        <v>195.34299999999999</v>
      </c>
      <c r="E296" s="56">
        <v>254.06299999999999</v>
      </c>
      <c r="F296" s="56">
        <v>264.23500000000001</v>
      </c>
      <c r="G296" s="56">
        <v>272.83600000000001</v>
      </c>
      <c r="H296" s="56">
        <v>280.44299999999998</v>
      </c>
      <c r="I296" s="56">
        <v>282.73399999999998</v>
      </c>
      <c r="J296" s="56">
        <v>289.46100000000001</v>
      </c>
      <c r="K296" s="56">
        <v>295.70999999999998</v>
      </c>
      <c r="L296" s="56">
        <v>303.39999999999998</v>
      </c>
      <c r="M296" s="56">
        <v>308.87099999999998</v>
      </c>
    </row>
    <row r="297" spans="2:13" ht="15" thickBot="1" x14ac:dyDescent="0.4">
      <c r="B297" s="52">
        <v>237</v>
      </c>
      <c r="C297" s="56">
        <v>184.678</v>
      </c>
      <c r="D297" s="56">
        <v>196.25299999999999</v>
      </c>
      <c r="E297" s="56">
        <v>255.102</v>
      </c>
      <c r="F297" s="56">
        <v>265.29399999999998</v>
      </c>
      <c r="G297" s="56">
        <v>273.911</v>
      </c>
      <c r="H297" s="56">
        <v>281.53300000000002</v>
      </c>
      <c r="I297" s="56">
        <v>283.82799999999997</v>
      </c>
      <c r="J297" s="56">
        <v>290.56799999999998</v>
      </c>
      <c r="K297" s="56">
        <v>296.82799999999997</v>
      </c>
      <c r="L297" s="56">
        <v>304.53199999999998</v>
      </c>
      <c r="M297" s="56">
        <v>310.01299999999998</v>
      </c>
    </row>
    <row r="298" spans="2:13" ht="15" thickBot="1" x14ac:dyDescent="0.4">
      <c r="B298" s="52">
        <v>238</v>
      </c>
      <c r="C298" s="56">
        <v>185.56</v>
      </c>
      <c r="D298" s="56">
        <v>197.16300000000001</v>
      </c>
      <c r="E298" s="56">
        <v>256.14100000000002</v>
      </c>
      <c r="F298" s="56">
        <v>266.35300000000001</v>
      </c>
      <c r="G298" s="56">
        <v>274.98700000000002</v>
      </c>
      <c r="H298" s="56">
        <v>282.62299999999999</v>
      </c>
      <c r="I298" s="56">
        <v>284.92200000000003</v>
      </c>
      <c r="J298" s="56">
        <v>291.67500000000001</v>
      </c>
      <c r="K298" s="56">
        <v>297.947</v>
      </c>
      <c r="L298" s="56">
        <v>305.66399999999999</v>
      </c>
      <c r="M298" s="56">
        <v>311.154</v>
      </c>
    </row>
    <row r="299" spans="2:13" ht="15" thickBot="1" x14ac:dyDescent="0.4">
      <c r="B299" s="52">
        <v>239</v>
      </c>
      <c r="C299" s="56">
        <v>186.44200000000001</v>
      </c>
      <c r="D299" s="56">
        <v>198.07300000000001</v>
      </c>
      <c r="E299" s="56">
        <v>257.17899999999997</v>
      </c>
      <c r="F299" s="56">
        <v>267.41199999999998</v>
      </c>
      <c r="G299" s="56">
        <v>276.06200000000001</v>
      </c>
      <c r="H299" s="56">
        <v>283.71300000000002</v>
      </c>
      <c r="I299" s="56">
        <v>286.01600000000002</v>
      </c>
      <c r="J299" s="56">
        <v>292.78199999999998</v>
      </c>
      <c r="K299" s="56">
        <v>299.065</v>
      </c>
      <c r="L299" s="56">
        <v>306.79599999999999</v>
      </c>
      <c r="M299" s="56">
        <v>312.29599999999999</v>
      </c>
    </row>
    <row r="300" spans="2:13" ht="15" thickBot="1" x14ac:dyDescent="0.4">
      <c r="B300" s="52">
        <v>240</v>
      </c>
      <c r="C300" s="56">
        <v>187.32400000000001</v>
      </c>
      <c r="D300" s="56">
        <v>198.98400000000001</v>
      </c>
      <c r="E300" s="56">
        <v>258.21800000000002</v>
      </c>
      <c r="F300" s="56">
        <v>268.471</v>
      </c>
      <c r="G300" s="56">
        <v>277.13799999999998</v>
      </c>
      <c r="H300" s="56">
        <v>284.80200000000002</v>
      </c>
      <c r="I300" s="56">
        <v>287.11</v>
      </c>
      <c r="J300" s="56">
        <v>293.88799999999998</v>
      </c>
      <c r="K300" s="56">
        <v>300.18200000000002</v>
      </c>
      <c r="L300" s="56">
        <v>307.92700000000002</v>
      </c>
      <c r="M300" s="56">
        <v>313.43700000000001</v>
      </c>
    </row>
    <row r="301" spans="2:13" ht="15" thickBot="1" x14ac:dyDescent="0.4">
      <c r="B301" s="52">
        <v>241</v>
      </c>
      <c r="C301" s="56">
        <v>188.20699999999999</v>
      </c>
      <c r="D301" s="56">
        <v>199.89400000000001</v>
      </c>
      <c r="E301" s="56">
        <v>259.25599999999997</v>
      </c>
      <c r="F301" s="56">
        <v>269.529</v>
      </c>
      <c r="G301" s="56">
        <v>278.21300000000002</v>
      </c>
      <c r="H301" s="56">
        <v>285.892</v>
      </c>
      <c r="I301" s="56">
        <v>288.20400000000001</v>
      </c>
      <c r="J301" s="56">
        <v>294.99400000000003</v>
      </c>
      <c r="K301" s="56">
        <v>301.3</v>
      </c>
      <c r="L301" s="56">
        <v>309.05799999999999</v>
      </c>
      <c r="M301" s="56">
        <v>314.57799999999997</v>
      </c>
    </row>
    <row r="302" spans="2:13" ht="15" thickBot="1" x14ac:dyDescent="0.4">
      <c r="B302" s="52">
        <v>242</v>
      </c>
      <c r="C302" s="56">
        <v>189.09</v>
      </c>
      <c r="D302" s="56">
        <v>200.80500000000001</v>
      </c>
      <c r="E302" s="56">
        <v>260.29500000000002</v>
      </c>
      <c r="F302" s="56">
        <v>270.58800000000002</v>
      </c>
      <c r="G302" s="56">
        <v>279.28800000000001</v>
      </c>
      <c r="H302" s="56">
        <v>286.98099999999999</v>
      </c>
      <c r="I302" s="56">
        <v>289.298</v>
      </c>
      <c r="J302" s="56">
        <v>296.10000000000002</v>
      </c>
      <c r="K302" s="56">
        <v>302.41699999999997</v>
      </c>
      <c r="L302" s="56">
        <v>310.18900000000002</v>
      </c>
      <c r="M302" s="56">
        <v>315.71800000000002</v>
      </c>
    </row>
    <row r="303" spans="2:13" ht="15" thickBot="1" x14ac:dyDescent="0.4">
      <c r="B303" s="52">
        <v>243</v>
      </c>
      <c r="C303" s="56">
        <v>189.97300000000001</v>
      </c>
      <c r="D303" s="56">
        <v>201.71600000000001</v>
      </c>
      <c r="E303" s="56">
        <v>261.33300000000003</v>
      </c>
      <c r="F303" s="56">
        <v>271.64600000000002</v>
      </c>
      <c r="G303" s="56">
        <v>280.36200000000002</v>
      </c>
      <c r="H303" s="56">
        <v>288.07</v>
      </c>
      <c r="I303" s="56">
        <v>290.39100000000002</v>
      </c>
      <c r="J303" s="56">
        <v>297.20600000000002</v>
      </c>
      <c r="K303" s="56">
        <v>303.53399999999999</v>
      </c>
      <c r="L303" s="56">
        <v>311.32</v>
      </c>
      <c r="M303" s="56">
        <v>316.85899999999998</v>
      </c>
    </row>
    <row r="304" spans="2:13" ht="15" thickBot="1" x14ac:dyDescent="0.4">
      <c r="B304" s="52">
        <v>244</v>
      </c>
      <c r="C304" s="56">
        <v>190.85599999999999</v>
      </c>
      <c r="D304" s="56">
        <v>202.62700000000001</v>
      </c>
      <c r="E304" s="56">
        <v>262.37099999999998</v>
      </c>
      <c r="F304" s="56">
        <v>272.70400000000001</v>
      </c>
      <c r="G304" s="56">
        <v>281.43700000000001</v>
      </c>
      <c r="H304" s="56">
        <v>289.15899999999999</v>
      </c>
      <c r="I304" s="56">
        <v>291.48399999999998</v>
      </c>
      <c r="J304" s="56">
        <v>298.31099999999998</v>
      </c>
      <c r="K304" s="56">
        <v>304.65100000000001</v>
      </c>
      <c r="L304" s="56">
        <v>312.45</v>
      </c>
      <c r="M304" s="56">
        <v>317.99900000000002</v>
      </c>
    </row>
    <row r="305" spans="2:13" ht="15" thickBot="1" x14ac:dyDescent="0.4">
      <c r="B305" s="52">
        <v>245</v>
      </c>
      <c r="C305" s="56">
        <v>191.739</v>
      </c>
      <c r="D305" s="56">
        <v>203.53899999999999</v>
      </c>
      <c r="E305" s="56">
        <v>263.40899999999999</v>
      </c>
      <c r="F305" s="56">
        <v>273.762</v>
      </c>
      <c r="G305" s="56">
        <v>282.51100000000002</v>
      </c>
      <c r="H305" s="56">
        <v>290.24799999999999</v>
      </c>
      <c r="I305" s="56">
        <v>292.577</v>
      </c>
      <c r="J305" s="56">
        <v>299.41699999999997</v>
      </c>
      <c r="K305" s="56">
        <v>305.767</v>
      </c>
      <c r="L305" s="56">
        <v>313.58</v>
      </c>
      <c r="M305" s="56">
        <v>319.13799999999998</v>
      </c>
    </row>
    <row r="306" spans="2:13" ht="15" thickBot="1" x14ac:dyDescent="0.4">
      <c r="B306" s="52">
        <v>246</v>
      </c>
      <c r="C306" s="56">
        <v>192.62299999999999</v>
      </c>
      <c r="D306" s="56">
        <v>204.45</v>
      </c>
      <c r="E306" s="56">
        <v>264.447</v>
      </c>
      <c r="F306" s="56">
        <v>274.82</v>
      </c>
      <c r="G306" s="56">
        <v>283.58600000000001</v>
      </c>
      <c r="H306" s="56">
        <v>291.33600000000001</v>
      </c>
      <c r="I306" s="56">
        <v>293.67</v>
      </c>
      <c r="J306" s="56">
        <v>300.52199999999999</v>
      </c>
      <c r="K306" s="56">
        <v>306.88299999999998</v>
      </c>
      <c r="L306" s="56">
        <v>314.70999999999998</v>
      </c>
      <c r="M306" s="56">
        <v>320.27800000000002</v>
      </c>
    </row>
    <row r="307" spans="2:13" ht="15" thickBot="1" x14ac:dyDescent="0.4">
      <c r="B307" s="52">
        <v>247</v>
      </c>
      <c r="C307" s="56">
        <v>193.50700000000001</v>
      </c>
      <c r="D307" s="56">
        <v>205.36199999999999</v>
      </c>
      <c r="E307" s="56">
        <v>265.48500000000001</v>
      </c>
      <c r="F307" s="56">
        <v>275.87799999999999</v>
      </c>
      <c r="G307" s="56">
        <v>284.66000000000003</v>
      </c>
      <c r="H307" s="56">
        <v>292.42500000000001</v>
      </c>
      <c r="I307" s="56">
        <v>294.762</v>
      </c>
      <c r="J307" s="56">
        <v>301.62599999999998</v>
      </c>
      <c r="K307" s="56">
        <v>307.99900000000002</v>
      </c>
      <c r="L307" s="56">
        <v>315.83999999999997</v>
      </c>
      <c r="M307" s="56">
        <v>321.41699999999997</v>
      </c>
    </row>
    <row r="308" spans="2:13" ht="15" thickBot="1" x14ac:dyDescent="0.4">
      <c r="B308" s="52">
        <v>248</v>
      </c>
      <c r="C308" s="56">
        <v>194.39099999999999</v>
      </c>
      <c r="D308" s="56">
        <v>206.274</v>
      </c>
      <c r="E308" s="56">
        <v>266.52300000000002</v>
      </c>
      <c r="F308" s="56">
        <v>276.935</v>
      </c>
      <c r="G308" s="56">
        <v>285.73399999999998</v>
      </c>
      <c r="H308" s="56">
        <v>293.51299999999998</v>
      </c>
      <c r="I308" s="56">
        <v>295.85500000000002</v>
      </c>
      <c r="J308" s="56">
        <v>302.73099999999999</v>
      </c>
      <c r="K308" s="56">
        <v>309.11500000000001</v>
      </c>
      <c r="L308" s="56">
        <v>316.96899999999999</v>
      </c>
      <c r="M308" s="56">
        <v>322.55599999999998</v>
      </c>
    </row>
    <row r="309" spans="2:13" ht="15" thickBot="1" x14ac:dyDescent="0.4">
      <c r="B309" s="52">
        <v>249</v>
      </c>
      <c r="C309" s="56">
        <v>195.27600000000001</v>
      </c>
      <c r="D309" s="56">
        <v>207.18600000000001</v>
      </c>
      <c r="E309" s="56">
        <v>267.56099999999998</v>
      </c>
      <c r="F309" s="56">
        <v>277.99299999999999</v>
      </c>
      <c r="G309" s="56">
        <v>286.80799999999999</v>
      </c>
      <c r="H309" s="56">
        <v>294.601</v>
      </c>
      <c r="I309" s="56">
        <v>296.947</v>
      </c>
      <c r="J309" s="56">
        <v>303.83499999999998</v>
      </c>
      <c r="K309" s="56">
        <v>310.23099999999999</v>
      </c>
      <c r="L309" s="56">
        <v>318.09800000000001</v>
      </c>
      <c r="M309" s="56">
        <v>323.69400000000002</v>
      </c>
    </row>
    <row r="310" spans="2:13" ht="15" thickBot="1" x14ac:dyDescent="0.4">
      <c r="B310" s="52">
        <v>250</v>
      </c>
      <c r="C310" s="56">
        <v>196.161</v>
      </c>
      <c r="D310" s="56">
        <v>208.09800000000001</v>
      </c>
      <c r="E310" s="56">
        <v>268.59899999999999</v>
      </c>
      <c r="F310" s="56">
        <v>279.05</v>
      </c>
      <c r="G310" s="56">
        <v>287.88200000000001</v>
      </c>
      <c r="H310" s="56">
        <v>295.68900000000002</v>
      </c>
      <c r="I310" s="56">
        <v>298.03899999999999</v>
      </c>
      <c r="J310" s="56">
        <v>304.94</v>
      </c>
      <c r="K310" s="56">
        <v>311.346</v>
      </c>
      <c r="L310" s="56">
        <v>319.22699999999998</v>
      </c>
      <c r="M310" s="56">
        <v>324.83199999999999</v>
      </c>
    </row>
    <row r="311" spans="2:13" ht="15" thickBot="1" x14ac:dyDescent="0.4">
      <c r="B311" s="57"/>
      <c r="C311" s="57"/>
      <c r="D311" s="57"/>
      <c r="E311" s="57"/>
      <c r="F311" s="57"/>
      <c r="G311" s="57"/>
      <c r="H311" s="57"/>
      <c r="I311" s="57"/>
      <c r="J311" s="57"/>
      <c r="K311" s="57"/>
      <c r="L311" s="57"/>
      <c r="M311" s="57"/>
    </row>
    <row r="312" spans="2:13" ht="15" thickBot="1" x14ac:dyDescent="0.4">
      <c r="B312" s="52"/>
      <c r="C312" s="53" t="s">
        <v>109</v>
      </c>
      <c r="D312" s="54"/>
      <c r="E312" s="54"/>
      <c r="F312" s="54"/>
      <c r="G312" s="54"/>
      <c r="H312" s="54"/>
      <c r="I312" s="54"/>
      <c r="J312" s="54"/>
      <c r="K312" s="54"/>
      <c r="L312" s="54"/>
      <c r="M312" s="55"/>
    </row>
    <row r="313" spans="2:13" ht="15" thickBot="1" x14ac:dyDescent="0.4">
      <c r="B313" s="52" t="s">
        <v>110</v>
      </c>
      <c r="C313" s="52">
        <v>0.995</v>
      </c>
      <c r="D313" s="52">
        <v>0.97499999999999998</v>
      </c>
      <c r="E313" s="52">
        <v>0.2</v>
      </c>
      <c r="F313" s="52">
        <v>0.1</v>
      </c>
      <c r="G313" s="52">
        <v>0.05</v>
      </c>
      <c r="H313" s="52">
        <v>2.5000000000000001E-2</v>
      </c>
      <c r="I313" s="52">
        <v>0.02</v>
      </c>
      <c r="J313" s="52">
        <v>0.01</v>
      </c>
      <c r="K313" s="52">
        <v>5.0000000000000001E-3</v>
      </c>
      <c r="L313" s="52">
        <v>2E-3</v>
      </c>
      <c r="M313" s="52">
        <v>1E-3</v>
      </c>
    </row>
    <row r="314" spans="2:13" ht="15" thickBot="1" x14ac:dyDescent="0.4">
      <c r="B314" s="52">
        <v>300</v>
      </c>
      <c r="C314" s="56">
        <v>240.66300000000001</v>
      </c>
      <c r="D314" s="56">
        <v>253.91200000000001</v>
      </c>
      <c r="E314" s="56">
        <v>320.39699999999999</v>
      </c>
      <c r="F314" s="56">
        <v>331.78899999999999</v>
      </c>
      <c r="G314" s="56">
        <v>341.39499999999998</v>
      </c>
      <c r="H314" s="56">
        <v>349.87400000000002</v>
      </c>
      <c r="I314" s="56">
        <v>352.42500000000001</v>
      </c>
      <c r="J314" s="56">
        <v>359.90600000000001</v>
      </c>
      <c r="K314" s="56">
        <v>366.84399999999999</v>
      </c>
      <c r="L314" s="56">
        <v>375.36900000000003</v>
      </c>
      <c r="M314" s="56">
        <v>381.42500000000001</v>
      </c>
    </row>
    <row r="315" spans="2:13" ht="15" thickBot="1" x14ac:dyDescent="0.4">
      <c r="B315" s="52">
        <v>350</v>
      </c>
      <c r="C315" s="56">
        <v>285.608</v>
      </c>
      <c r="D315" s="56">
        <v>300.06400000000002</v>
      </c>
      <c r="E315" s="56">
        <v>372.05099999999999</v>
      </c>
      <c r="F315" s="56">
        <v>384.30599999999998</v>
      </c>
      <c r="G315" s="56">
        <v>394.62599999999998</v>
      </c>
      <c r="H315" s="56">
        <v>403.72300000000001</v>
      </c>
      <c r="I315" s="56">
        <v>406.45699999999999</v>
      </c>
      <c r="J315" s="56">
        <v>414.47399999999999</v>
      </c>
      <c r="K315" s="56">
        <v>421.9</v>
      </c>
      <c r="L315" s="56">
        <v>431.017</v>
      </c>
      <c r="M315" s="56">
        <v>437.488</v>
      </c>
    </row>
    <row r="316" spans="2:13" ht="15" thickBot="1" x14ac:dyDescent="0.4">
      <c r="B316" s="52">
        <v>400</v>
      </c>
      <c r="C316" s="56">
        <v>330.90300000000002</v>
      </c>
      <c r="D316" s="56">
        <v>346.48200000000003</v>
      </c>
      <c r="E316" s="56">
        <v>423.59</v>
      </c>
      <c r="F316" s="56">
        <v>436.649</v>
      </c>
      <c r="G316" s="56">
        <v>447.63200000000001</v>
      </c>
      <c r="H316" s="56">
        <v>457.30500000000001</v>
      </c>
      <c r="I316" s="56">
        <v>460.21100000000001</v>
      </c>
      <c r="J316" s="56">
        <v>468.72399999999999</v>
      </c>
      <c r="K316" s="56">
        <v>476.60599999999999</v>
      </c>
      <c r="L316" s="56">
        <v>486.274</v>
      </c>
      <c r="M316" s="56">
        <v>493.13200000000001</v>
      </c>
    </row>
    <row r="317" spans="2:13" ht="15" thickBot="1" x14ac:dyDescent="0.4">
      <c r="B317" s="52">
        <v>450</v>
      </c>
      <c r="C317" s="56">
        <v>376.483</v>
      </c>
      <c r="D317" s="56">
        <v>393.11799999999999</v>
      </c>
      <c r="E317" s="56">
        <v>475.03500000000003</v>
      </c>
      <c r="F317" s="56">
        <v>488.84899999999999</v>
      </c>
      <c r="G317" s="56">
        <v>500.45600000000002</v>
      </c>
      <c r="H317" s="56">
        <v>510.67</v>
      </c>
      <c r="I317" s="56">
        <v>513.73599999999999</v>
      </c>
      <c r="J317" s="56">
        <v>522.71699999999998</v>
      </c>
      <c r="K317" s="56">
        <v>531.02599999999995</v>
      </c>
      <c r="L317" s="56">
        <v>541.21199999999999</v>
      </c>
      <c r="M317" s="56">
        <v>548.43200000000002</v>
      </c>
    </row>
    <row r="318" spans="2:13" ht="15" thickBot="1" x14ac:dyDescent="0.4">
      <c r="B318" s="52">
        <v>500</v>
      </c>
      <c r="C318" s="56">
        <v>422.303</v>
      </c>
      <c r="D318" s="56">
        <v>439.93599999999998</v>
      </c>
      <c r="E318" s="56">
        <v>526.40099999999995</v>
      </c>
      <c r="F318" s="56">
        <v>540.92999999999995</v>
      </c>
      <c r="G318" s="56">
        <v>553.12699999999995</v>
      </c>
      <c r="H318" s="56">
        <v>563.85199999999998</v>
      </c>
      <c r="I318" s="56">
        <v>567.07000000000005</v>
      </c>
      <c r="J318" s="56">
        <v>576.49300000000005</v>
      </c>
      <c r="K318" s="56">
        <v>585.20699999999999</v>
      </c>
      <c r="L318" s="56">
        <v>595.88199999999995</v>
      </c>
      <c r="M318" s="56">
        <v>603.44600000000003</v>
      </c>
    </row>
    <row r="319" spans="2:13" ht="15" thickBot="1" x14ac:dyDescent="0.4">
      <c r="B319" s="52">
        <v>550</v>
      </c>
      <c r="C319" s="56">
        <v>468.32799999999997</v>
      </c>
      <c r="D319" s="56">
        <v>486.91</v>
      </c>
      <c r="E319" s="56">
        <v>577.70100000000002</v>
      </c>
      <c r="F319" s="56">
        <v>592.90899999999999</v>
      </c>
      <c r="G319" s="56">
        <v>605.66700000000003</v>
      </c>
      <c r="H319" s="56">
        <v>616.87800000000004</v>
      </c>
      <c r="I319" s="56">
        <v>620.24099999999999</v>
      </c>
      <c r="J319" s="56">
        <v>630.08399999999995</v>
      </c>
      <c r="K319" s="56">
        <v>639.18299999999999</v>
      </c>
      <c r="L319" s="56">
        <v>650.32399999999996</v>
      </c>
      <c r="M319" s="56">
        <v>658.21500000000003</v>
      </c>
    </row>
    <row r="320" spans="2:13" ht="15" thickBot="1" x14ac:dyDescent="0.4">
      <c r="B320" s="52">
        <v>600</v>
      </c>
      <c r="C320" s="56">
        <v>514.529</v>
      </c>
      <c r="D320" s="56">
        <v>534.01900000000001</v>
      </c>
      <c r="E320" s="56">
        <v>628.94299999999998</v>
      </c>
      <c r="F320" s="56">
        <v>644.79999999999995</v>
      </c>
      <c r="G320" s="56">
        <v>658.09400000000005</v>
      </c>
      <c r="H320" s="56">
        <v>669.76900000000001</v>
      </c>
      <c r="I320" s="56">
        <v>673.27</v>
      </c>
      <c r="J320" s="56">
        <v>683.51599999999996</v>
      </c>
      <c r="K320" s="56">
        <v>692.98199999999997</v>
      </c>
      <c r="L320" s="56">
        <v>704.56799999999998</v>
      </c>
      <c r="M320" s="56">
        <v>712.77099999999996</v>
      </c>
    </row>
    <row r="321" spans="2:13" ht="15" thickBot="1" x14ac:dyDescent="0.4">
      <c r="B321" s="52">
        <v>650</v>
      </c>
      <c r="C321" s="56">
        <v>560.88499999999999</v>
      </c>
      <c r="D321" s="56">
        <v>581.245</v>
      </c>
      <c r="E321" s="56">
        <v>680.13400000000001</v>
      </c>
      <c r="F321" s="56">
        <v>696.61400000000003</v>
      </c>
      <c r="G321" s="56">
        <v>710.42100000000005</v>
      </c>
      <c r="H321" s="56">
        <v>722.54200000000003</v>
      </c>
      <c r="I321" s="56">
        <v>726.17600000000004</v>
      </c>
      <c r="J321" s="56">
        <v>736.80700000000002</v>
      </c>
      <c r="K321" s="56">
        <v>746.625</v>
      </c>
      <c r="L321" s="56">
        <v>758.63900000000001</v>
      </c>
      <c r="M321" s="56">
        <v>767.14099999999996</v>
      </c>
    </row>
    <row r="322" spans="2:13" ht="15" thickBot="1" x14ac:dyDescent="0.4">
      <c r="B322" s="52">
        <v>700</v>
      </c>
      <c r="C322" s="56">
        <v>607.38</v>
      </c>
      <c r="D322" s="56">
        <v>628.577</v>
      </c>
      <c r="E322" s="56">
        <v>731.28</v>
      </c>
      <c r="F322" s="56">
        <v>748.35900000000004</v>
      </c>
      <c r="G322" s="56">
        <v>762.66099999999994</v>
      </c>
      <c r="H322" s="56">
        <v>775.21100000000001</v>
      </c>
      <c r="I322" s="56">
        <v>778.97199999999998</v>
      </c>
      <c r="J322" s="56">
        <v>789.97400000000005</v>
      </c>
      <c r="K322" s="56">
        <v>800.13099999999997</v>
      </c>
      <c r="L322" s="56">
        <v>812.55600000000004</v>
      </c>
      <c r="M322" s="56">
        <v>821.34699999999998</v>
      </c>
    </row>
    <row r="323" spans="2:13" ht="15" thickBot="1" x14ac:dyDescent="0.4">
      <c r="B323" s="52">
        <v>750</v>
      </c>
      <c r="C323" s="56">
        <v>653.99699999999996</v>
      </c>
      <c r="D323" s="56">
        <v>676.00300000000004</v>
      </c>
      <c r="E323" s="56">
        <v>782.38599999999997</v>
      </c>
      <c r="F323" s="56">
        <v>800.04300000000001</v>
      </c>
      <c r="G323" s="56">
        <v>814.822</v>
      </c>
      <c r="H323" s="56">
        <v>827.78499999999997</v>
      </c>
      <c r="I323" s="56">
        <v>831.67</v>
      </c>
      <c r="J323" s="56">
        <v>843.029</v>
      </c>
      <c r="K323" s="56">
        <v>853.51400000000001</v>
      </c>
      <c r="L323" s="56">
        <v>866.33600000000001</v>
      </c>
      <c r="M323" s="56">
        <v>875.404</v>
      </c>
    </row>
    <row r="324" spans="2:13" ht="15" thickBot="1" x14ac:dyDescent="0.4">
      <c r="B324" s="52">
        <v>800</v>
      </c>
      <c r="C324" s="56">
        <v>700.72500000000002</v>
      </c>
      <c r="D324" s="56">
        <v>723.51300000000003</v>
      </c>
      <c r="E324" s="56">
        <v>833.45600000000002</v>
      </c>
      <c r="F324" s="56">
        <v>851.67100000000005</v>
      </c>
      <c r="G324" s="56">
        <v>866.91099999999994</v>
      </c>
      <c r="H324" s="56">
        <v>880.27499999999998</v>
      </c>
      <c r="I324" s="56">
        <v>884.279</v>
      </c>
      <c r="J324" s="56">
        <v>895.98400000000004</v>
      </c>
      <c r="K324" s="56">
        <v>906.78599999999994</v>
      </c>
      <c r="L324" s="56">
        <v>919.99099999999999</v>
      </c>
      <c r="M324" s="56">
        <v>929.32899999999995</v>
      </c>
    </row>
    <row r="325" spans="2:13" ht="15" thickBot="1" x14ac:dyDescent="0.4">
      <c r="B325" s="52">
        <v>850</v>
      </c>
      <c r="C325" s="56">
        <v>747.55399999999997</v>
      </c>
      <c r="D325" s="56">
        <v>771.09900000000005</v>
      </c>
      <c r="E325" s="56">
        <v>884.49199999999996</v>
      </c>
      <c r="F325" s="56">
        <v>903.24900000000002</v>
      </c>
      <c r="G325" s="56">
        <v>918.93700000000001</v>
      </c>
      <c r="H325" s="56">
        <v>932.68899999999996</v>
      </c>
      <c r="I325" s="56">
        <v>936.80799999999999</v>
      </c>
      <c r="J325" s="56">
        <v>948.84799999999996</v>
      </c>
      <c r="K325" s="56">
        <v>959.95699999999999</v>
      </c>
      <c r="L325" s="56">
        <v>973.53399999999999</v>
      </c>
      <c r="M325" s="56">
        <v>983.13300000000004</v>
      </c>
    </row>
    <row r="326" spans="2:13" ht="15" thickBot="1" x14ac:dyDescent="0.4">
      <c r="B326" s="52">
        <v>900</v>
      </c>
      <c r="C326" s="56">
        <v>794.47500000000002</v>
      </c>
      <c r="D326" s="56">
        <v>818.75599999999997</v>
      </c>
      <c r="E326" s="56">
        <v>935.49900000000002</v>
      </c>
      <c r="F326" s="56">
        <v>954.78200000000004</v>
      </c>
      <c r="G326" s="56">
        <v>970.904</v>
      </c>
      <c r="H326" s="56">
        <v>985.03200000000004</v>
      </c>
      <c r="I326" s="56">
        <v>989.26300000000003</v>
      </c>
      <c r="J326" s="56">
        <v>1001.63</v>
      </c>
      <c r="K326" s="56">
        <v>1013.0359999999999</v>
      </c>
      <c r="L326" s="56">
        <v>1026.9739999999999</v>
      </c>
      <c r="M326" s="56">
        <v>1036.826</v>
      </c>
    </row>
    <row r="327" spans="2:13" ht="15" thickBot="1" x14ac:dyDescent="0.4">
      <c r="B327" s="52">
        <v>950</v>
      </c>
      <c r="C327" s="56">
        <v>841.48</v>
      </c>
      <c r="D327" s="56">
        <v>866.47699999999998</v>
      </c>
      <c r="E327" s="56">
        <v>986.47799999999995</v>
      </c>
      <c r="F327" s="56">
        <v>1006.272</v>
      </c>
      <c r="G327" s="56">
        <v>1022.816</v>
      </c>
      <c r="H327" s="56">
        <v>1037.3109999999999</v>
      </c>
      <c r="I327" s="56">
        <v>1041.6510000000001</v>
      </c>
      <c r="J327" s="56">
        <v>1054.3340000000001</v>
      </c>
      <c r="K327" s="56">
        <v>1066.0309999999999</v>
      </c>
      <c r="L327" s="56">
        <v>1080.32</v>
      </c>
      <c r="M327" s="56">
        <v>1090.4179999999999</v>
      </c>
    </row>
    <row r="328" spans="2:13" ht="15" thickBot="1" x14ac:dyDescent="0.4">
      <c r="B328" s="52">
        <v>1000</v>
      </c>
      <c r="C328" s="56">
        <v>888.56399999999996</v>
      </c>
      <c r="D328" s="56">
        <v>914.25699999999995</v>
      </c>
      <c r="E328" s="56">
        <v>1037.431</v>
      </c>
      <c r="F328" s="56">
        <v>1057.7239999999999</v>
      </c>
      <c r="G328" s="56">
        <v>1074.6790000000001</v>
      </c>
      <c r="H328" s="56">
        <v>1089.5309999999999</v>
      </c>
      <c r="I328" s="56">
        <v>1093.9770000000001</v>
      </c>
      <c r="J328" s="56">
        <v>1106.9690000000001</v>
      </c>
      <c r="K328" s="56">
        <v>1118.9480000000001</v>
      </c>
      <c r="L328" s="56">
        <v>1133.579</v>
      </c>
      <c r="M328" s="56">
        <v>1143.9169999999999</v>
      </c>
    </row>
    <row r="329" spans="2:13" x14ac:dyDescent="0.35">
      <c r="B329" s="58"/>
      <c r="C329" s="58"/>
      <c r="D329" s="58"/>
      <c r="E329" s="58"/>
      <c r="F329" s="58"/>
      <c r="G329" s="58"/>
      <c r="H329" s="58"/>
      <c r="I329" s="58"/>
      <c r="J329" s="58"/>
      <c r="K329" s="58"/>
      <c r="L329" s="58"/>
      <c r="M329" s="58"/>
    </row>
  </sheetData>
  <mergeCells count="12">
    <mergeCell ref="B329:M329"/>
    <mergeCell ref="C152:M152"/>
    <mergeCell ref="B204:M204"/>
    <mergeCell ref="C205:M205"/>
    <mergeCell ref="B257:M257"/>
    <mergeCell ref="C258:M258"/>
    <mergeCell ref="B311:M311"/>
    <mergeCell ref="C312:M312"/>
    <mergeCell ref="C47:M47"/>
    <mergeCell ref="B98:M98"/>
    <mergeCell ref="C99:M99"/>
    <mergeCell ref="B151:M151"/>
  </mergeCells>
  <hyperlinks>
    <hyperlink ref="B33" r:id="rId1"/>
  </hyperlink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4"/>
  <sheetViews>
    <sheetView zoomScaleNormal="100" workbookViewId="0"/>
  </sheetViews>
  <sheetFormatPr defaultRowHeight="14.5" x14ac:dyDescent="0.35"/>
  <cols>
    <col min="1" max="1" width="2.90625" style="4"/>
    <col min="2" max="1025" width="20.81640625" style="1"/>
    <col min="1026" max="16384" width="8.7265625" style="1"/>
  </cols>
  <sheetData>
    <row r="1" spans="1:7" x14ac:dyDescent="0.35">
      <c r="A1" s="1"/>
    </row>
    <row r="3" spans="1:7" x14ac:dyDescent="0.35">
      <c r="A3" s="1"/>
      <c r="D3" s="1" t="s">
        <v>27</v>
      </c>
      <c r="E3" s="1" t="s">
        <v>28</v>
      </c>
      <c r="G3" s="2"/>
    </row>
    <row r="4" spans="1:7" x14ac:dyDescent="0.35">
      <c r="A4" s="1"/>
      <c r="C4" s="16" t="s">
        <v>29</v>
      </c>
      <c r="D4" s="14">
        <v>0.995</v>
      </c>
      <c r="E4" s="14">
        <f>1-D4</f>
        <v>5.0000000000000044E-3</v>
      </c>
      <c r="G4" s="3"/>
    </row>
    <row r="5" spans="1:7" x14ac:dyDescent="0.35">
      <c r="A5" s="1"/>
      <c r="C5" s="16" t="s">
        <v>30</v>
      </c>
      <c r="D5" s="14">
        <v>1E-3</v>
      </c>
      <c r="E5" s="14">
        <f>1-D5</f>
        <v>0.999</v>
      </c>
      <c r="G5" s="3"/>
    </row>
    <row r="9" spans="1:7" x14ac:dyDescent="0.35">
      <c r="A9" s="1"/>
      <c r="B9" s="1" t="s">
        <v>31</v>
      </c>
    </row>
    <row r="10" spans="1:7" x14ac:dyDescent="0.35">
      <c r="A10" s="1"/>
      <c r="B10" s="1" t="s">
        <v>32</v>
      </c>
    </row>
    <row r="11" spans="1:7" x14ac:dyDescent="0.35">
      <c r="A11" s="1"/>
      <c r="B11" s="1" t="s">
        <v>51</v>
      </c>
    </row>
    <row r="58" spans="1:2" x14ac:dyDescent="0.35">
      <c r="A58" s="1"/>
      <c r="B58" s="5" t="s">
        <v>33</v>
      </c>
    </row>
    <row r="59" spans="1:2" x14ac:dyDescent="0.35">
      <c r="A59" s="1"/>
      <c r="B59" s="5"/>
    </row>
    <row r="61" spans="1:2" x14ac:dyDescent="0.35">
      <c r="A61" s="1"/>
      <c r="B61" s="1" t="s">
        <v>34</v>
      </c>
    </row>
    <row r="62" spans="1:2" x14ac:dyDescent="0.35">
      <c r="A62" s="1"/>
      <c r="B62" s="6">
        <v>250</v>
      </c>
    </row>
    <row r="63" spans="1:2" x14ac:dyDescent="0.35">
      <c r="A63" s="1"/>
      <c r="B63" s="1" t="s">
        <v>35</v>
      </c>
    </row>
    <row r="64" spans="1:2" x14ac:dyDescent="0.35">
      <c r="A64" s="1"/>
      <c r="B64" s="6">
        <v>5000000</v>
      </c>
    </row>
    <row r="66" spans="1:2" x14ac:dyDescent="0.35">
      <c r="A66" s="1"/>
      <c r="B66" s="1" t="s">
        <v>36</v>
      </c>
    </row>
    <row r="67" spans="1:2" x14ac:dyDescent="0.35">
      <c r="A67" s="1"/>
      <c r="B67" s="7">
        <f>B62/B64</f>
        <v>5.0000000000000002E-5</v>
      </c>
    </row>
    <row r="69" spans="1:2" x14ac:dyDescent="0.35">
      <c r="A69" s="1"/>
      <c r="B69" s="1" t="s">
        <v>37</v>
      </c>
    </row>
    <row r="70" spans="1:2" x14ac:dyDescent="0.35">
      <c r="A70" s="1"/>
      <c r="B70" s="7">
        <f>1-B67</f>
        <v>0.99995000000000001</v>
      </c>
    </row>
    <row r="84" spans="1:8" x14ac:dyDescent="0.35">
      <c r="A84" s="1"/>
      <c r="B84" s="1" t="s">
        <v>38</v>
      </c>
    </row>
    <row r="85" spans="1:8" x14ac:dyDescent="0.35">
      <c r="A85" s="1"/>
      <c r="B85" s="1" t="s">
        <v>39</v>
      </c>
    </row>
    <row r="88" spans="1:8" x14ac:dyDescent="0.35">
      <c r="A88" s="1"/>
      <c r="B88" s="1" t="s">
        <v>40</v>
      </c>
    </row>
    <row r="89" spans="1:8" x14ac:dyDescent="0.35">
      <c r="A89" s="4" t="s">
        <v>41</v>
      </c>
      <c r="B89" s="8" t="s">
        <v>42</v>
      </c>
    </row>
    <row r="90" spans="1:8" x14ac:dyDescent="0.35">
      <c r="A90" s="4" t="s">
        <v>41</v>
      </c>
      <c r="B90" s="9">
        <f>D4</f>
        <v>0.995</v>
      </c>
      <c r="C90" s="4" t="s">
        <v>43</v>
      </c>
      <c r="D90" s="9">
        <f>B67</f>
        <v>5.0000000000000002E-5</v>
      </c>
      <c r="E90" s="4" t="s">
        <v>44</v>
      </c>
      <c r="F90" s="9">
        <f>B97</f>
        <v>1.0497000000000002E-3</v>
      </c>
    </row>
    <row r="91" spans="1:8" x14ac:dyDescent="0.35">
      <c r="A91" s="4" t="s">
        <v>41</v>
      </c>
      <c r="B91" s="9">
        <f>B90*D90/F90</f>
        <v>4.7394493664856617E-2</v>
      </c>
    </row>
    <row r="93" spans="1:8" x14ac:dyDescent="0.35">
      <c r="A93" s="1"/>
      <c r="B93" s="1" t="s">
        <v>45</v>
      </c>
    </row>
    <row r="94" spans="1:8" x14ac:dyDescent="0.35">
      <c r="A94" s="4" t="s">
        <v>41</v>
      </c>
      <c r="B94" s="1" t="s">
        <v>46</v>
      </c>
    </row>
    <row r="95" spans="1:8" x14ac:dyDescent="0.35">
      <c r="A95" s="4" t="s">
        <v>41</v>
      </c>
      <c r="B95" s="9">
        <f>D4</f>
        <v>0.995</v>
      </c>
      <c r="C95" s="4" t="s">
        <v>43</v>
      </c>
      <c r="D95" s="10">
        <f>B67</f>
        <v>5.0000000000000002E-5</v>
      </c>
      <c r="E95" s="4" t="s">
        <v>47</v>
      </c>
      <c r="F95" s="9">
        <f>D5</f>
        <v>1E-3</v>
      </c>
      <c r="G95" s="4" t="s">
        <v>43</v>
      </c>
      <c r="H95" s="10">
        <f>B70</f>
        <v>0.99995000000000001</v>
      </c>
    </row>
    <row r="96" spans="1:8" x14ac:dyDescent="0.35">
      <c r="A96" s="4" t="s">
        <v>41</v>
      </c>
      <c r="B96" s="11">
        <f>B95*D95</f>
        <v>4.9750000000000003E-5</v>
      </c>
      <c r="E96" s="4" t="s">
        <v>47</v>
      </c>
      <c r="F96" s="11">
        <f>F95*H95</f>
        <v>9.999500000000001E-4</v>
      </c>
    </row>
    <row r="97" spans="1:5" x14ac:dyDescent="0.35">
      <c r="A97" s="4" t="s">
        <v>41</v>
      </c>
      <c r="B97" s="9">
        <f>B96+F96</f>
        <v>1.0497000000000002E-3</v>
      </c>
      <c r="E97" s="4"/>
    </row>
    <row r="98" spans="1:5" x14ac:dyDescent="0.35">
      <c r="B98" s="9"/>
      <c r="E98" s="4"/>
    </row>
    <row r="99" spans="1:5" x14ac:dyDescent="0.35">
      <c r="B99" s="9"/>
      <c r="E99" s="4"/>
    </row>
    <row r="100" spans="1:5" x14ac:dyDescent="0.35">
      <c r="E100" s="4"/>
    </row>
    <row r="102" spans="1:5" x14ac:dyDescent="0.35">
      <c r="B102" s="12" t="s">
        <v>48</v>
      </c>
    </row>
    <row r="103" spans="1:5" x14ac:dyDescent="0.35">
      <c r="B103" s="13">
        <f>B91/B67</f>
        <v>947.88987329713234</v>
      </c>
      <c r="D103" s="15" t="s">
        <v>49</v>
      </c>
    </row>
    <row r="104" spans="1:5" x14ac:dyDescent="0.35">
      <c r="D104" s="15" t="s">
        <v>50</v>
      </c>
    </row>
  </sheetData>
  <hyperlinks>
    <hyperlink ref="B58" r:id="rId1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Mean Test (T)</vt:lpstr>
      <vt:lpstr>Normality Test (Shapiro-Wilk)</vt:lpstr>
      <vt:lpstr>Variance Test (F)</vt:lpstr>
      <vt:lpstr>Proportion Test (Chi Squared)</vt:lpstr>
      <vt:lpstr>A Dengue Example</vt:lpstr>
    </vt:vector>
  </TitlesOfParts>
  <Company>National University of Singapore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dc:description/>
  <cp:lastModifiedBy>Administrator</cp:lastModifiedBy>
  <cp:revision>4</cp:revision>
  <dcterms:created xsi:type="dcterms:W3CDTF">2018-01-24T03:16:58Z</dcterms:created>
  <dcterms:modified xsi:type="dcterms:W3CDTF">2018-01-25T07:25:44Z</dcterms:modified>
  <dc:language>en-SG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National University of Singapore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