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drawings/drawing3.xml" ContentType="application/vnd.openxmlformats-officedocument.drawing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:\KE-ISBA-2018-01-15\Sam_Reference\"/>
    </mc:Choice>
  </mc:AlternateContent>
  <bookViews>
    <workbookView xWindow="0" yWindow="0" windowWidth="24000" windowHeight="9140"/>
  </bookViews>
  <sheets>
    <sheet name="r" sheetId="1" r:id="rId1"/>
    <sheet name="r exercise" sheetId="3" r:id="rId2"/>
    <sheet name="Household Toll Calls" sheetId="2" r:id="rId3"/>
  </sheets>
  <externalReferences>
    <externalReference r:id="rId4"/>
  </externalReferenc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W1" i="3" l="1"/>
  <c r="V1" i="3"/>
  <c r="U1" i="3"/>
  <c r="T1" i="3"/>
  <c r="H15" i="3"/>
  <c r="H50" i="3" s="1"/>
  <c r="F15" i="3"/>
  <c r="C50" i="3" s="1"/>
  <c r="D15" i="3"/>
  <c r="H32" i="3" s="1"/>
  <c r="B15" i="3"/>
  <c r="C32" i="3" s="1"/>
  <c r="I14" i="3"/>
  <c r="H14" i="3"/>
  <c r="G14" i="3"/>
  <c r="F14" i="3"/>
  <c r="E14" i="3"/>
  <c r="D14" i="3"/>
  <c r="C14" i="3"/>
  <c r="B14" i="3"/>
  <c r="I13" i="3"/>
  <c r="H13" i="3"/>
  <c r="G13" i="3"/>
  <c r="F13" i="3"/>
  <c r="O12" i="3" s="1"/>
  <c r="V12" i="3" s="1"/>
  <c r="E13" i="3"/>
  <c r="D13" i="3"/>
  <c r="C13" i="3"/>
  <c r="B13" i="3"/>
  <c r="K12" i="3" s="1"/>
  <c r="T12" i="3" s="1"/>
  <c r="R12" i="3"/>
  <c r="Q12" i="3"/>
  <c r="W12" i="3" s="1"/>
  <c r="P12" i="3"/>
  <c r="N12" i="3"/>
  <c r="M12" i="3"/>
  <c r="L12" i="3"/>
  <c r="R11" i="3"/>
  <c r="Q11" i="3"/>
  <c r="W11" i="3" s="1"/>
  <c r="P11" i="3"/>
  <c r="N11" i="3"/>
  <c r="M11" i="3"/>
  <c r="L11" i="3"/>
  <c r="R10" i="3"/>
  <c r="Q10" i="3"/>
  <c r="P10" i="3"/>
  <c r="N10" i="3"/>
  <c r="M10" i="3"/>
  <c r="L10" i="3"/>
  <c r="R9" i="3"/>
  <c r="Q9" i="3"/>
  <c r="P9" i="3"/>
  <c r="N9" i="3"/>
  <c r="M9" i="3"/>
  <c r="L9" i="3"/>
  <c r="R8" i="3"/>
  <c r="Q8" i="3"/>
  <c r="P8" i="3"/>
  <c r="N8" i="3"/>
  <c r="U8" i="3" s="1"/>
  <c r="M8" i="3"/>
  <c r="L8" i="3"/>
  <c r="R7" i="3"/>
  <c r="Q7" i="3"/>
  <c r="P7" i="3"/>
  <c r="N7" i="3"/>
  <c r="M7" i="3"/>
  <c r="U7" i="3" s="1"/>
  <c r="L7" i="3"/>
  <c r="R6" i="3"/>
  <c r="W6" i="3" s="1"/>
  <c r="Q6" i="3"/>
  <c r="P6" i="3"/>
  <c r="N6" i="3"/>
  <c r="M6" i="3"/>
  <c r="L6" i="3"/>
  <c r="R5" i="3"/>
  <c r="Q5" i="3"/>
  <c r="P5" i="3"/>
  <c r="N5" i="3"/>
  <c r="M5" i="3"/>
  <c r="U5" i="3" s="1"/>
  <c r="L5" i="3"/>
  <c r="R4" i="3"/>
  <c r="W4" i="3" s="1"/>
  <c r="Q4" i="3"/>
  <c r="P4" i="3"/>
  <c r="N4" i="3"/>
  <c r="U4" i="3" s="1"/>
  <c r="M4" i="3"/>
  <c r="L4" i="3"/>
  <c r="R3" i="3"/>
  <c r="Q3" i="3"/>
  <c r="P3" i="3"/>
  <c r="N3" i="3"/>
  <c r="M3" i="3"/>
  <c r="U3" i="3" s="1"/>
  <c r="L3" i="3"/>
  <c r="R2" i="3"/>
  <c r="W2" i="3" s="1"/>
  <c r="Q2" i="3"/>
  <c r="P2" i="3"/>
  <c r="N2" i="3"/>
  <c r="M2" i="3"/>
  <c r="L2" i="3"/>
  <c r="U9" i="3" l="1"/>
  <c r="W8" i="3"/>
  <c r="W5" i="3"/>
  <c r="K5" i="3"/>
  <c r="T5" i="3" s="1"/>
  <c r="O5" i="3"/>
  <c r="V5" i="3" s="1"/>
  <c r="K9" i="3"/>
  <c r="T9" i="3" s="1"/>
  <c r="O9" i="3"/>
  <c r="V9" i="3" s="1"/>
  <c r="U11" i="3"/>
  <c r="U2" i="3"/>
  <c r="U6" i="3"/>
  <c r="U10" i="3"/>
  <c r="U12" i="3"/>
  <c r="K2" i="3"/>
  <c r="T2" i="3" s="1"/>
  <c r="O2" i="3"/>
  <c r="V2" i="3" s="1"/>
  <c r="W3" i="3"/>
  <c r="K6" i="3"/>
  <c r="T6" i="3" s="1"/>
  <c r="O6" i="3"/>
  <c r="V6" i="3" s="1"/>
  <c r="W7" i="3"/>
  <c r="K10" i="3"/>
  <c r="T10" i="3" s="1"/>
  <c r="O10" i="3"/>
  <c r="V10" i="3" s="1"/>
  <c r="K3" i="3"/>
  <c r="T3" i="3" s="1"/>
  <c r="O3" i="3"/>
  <c r="V3" i="3" s="1"/>
  <c r="K7" i="3"/>
  <c r="T7" i="3" s="1"/>
  <c r="O7" i="3"/>
  <c r="V7" i="3" s="1"/>
  <c r="W9" i="3"/>
  <c r="K11" i="3"/>
  <c r="T11" i="3" s="1"/>
  <c r="O11" i="3"/>
  <c r="V11" i="3" s="1"/>
  <c r="K4" i="3"/>
  <c r="T4" i="3" s="1"/>
  <c r="O4" i="3"/>
  <c r="V4" i="3" s="1"/>
  <c r="K8" i="3"/>
  <c r="T8" i="3" s="1"/>
  <c r="O8" i="3"/>
  <c r="V8" i="3" s="1"/>
  <c r="W10" i="3"/>
  <c r="E3" i="2"/>
  <c r="D3" i="1"/>
  <c r="U14" i="3" l="1"/>
  <c r="U15" i="3" s="1"/>
  <c r="U16" i="3" s="1"/>
  <c r="W14" i="3"/>
  <c r="W15" i="3" s="1"/>
  <c r="W16" i="3" s="1"/>
  <c r="V14" i="3"/>
  <c r="V15" i="3" s="1"/>
  <c r="V16" i="3" s="1"/>
  <c r="T14" i="3"/>
  <c r="T15" i="3" s="1"/>
  <c r="T16" i="3" s="1"/>
</calcChain>
</file>

<file path=xl/sharedStrings.xml><?xml version="1.0" encoding="utf-8"?>
<sst xmlns="http://schemas.openxmlformats.org/spreadsheetml/2006/main" count="33" uniqueCount="27">
  <si>
    <t>X</t>
  </si>
  <si>
    <t>Y</t>
  </si>
  <si>
    <t>Slice</t>
  </si>
  <si>
    <t>Average Toll Calls ($)</t>
  </si>
  <si>
    <t>Average Household Income ($)</t>
  </si>
  <si>
    <t>r</t>
  </si>
  <si>
    <t>obs</t>
  </si>
  <si>
    <t>X1</t>
  </si>
  <si>
    <t>Y1</t>
  </si>
  <si>
    <t>X2</t>
  </si>
  <si>
    <t>Y2</t>
  </si>
  <si>
    <t>X3</t>
  </si>
  <si>
    <t>Y3</t>
  </si>
  <si>
    <t>X4</t>
  </si>
  <si>
    <t>Y4</t>
  </si>
  <si>
    <t>mean</t>
  </si>
  <si>
    <t>sum</t>
  </si>
  <si>
    <t>std</t>
  </si>
  <si>
    <t>r =</t>
  </si>
  <si>
    <t>zX1</t>
  </si>
  <si>
    <t>zY1</t>
  </si>
  <si>
    <t>zX2</t>
  </si>
  <si>
    <t>zY2</t>
  </si>
  <si>
    <t>zX3</t>
  </si>
  <si>
    <t>zY3</t>
  </si>
  <si>
    <t>zX4</t>
  </si>
  <si>
    <t>zY4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</si>
</sst>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rgb="FF000000"/>
      <name val="Arial"/>
      <family val="2"/>
    </font>
    <font>
      <sz val="11"/>
      <color rgb="FF000000"/>
      <name val="Arial"/>
      <family val="2"/>
    </font>
    <font>
      <sz val="11"/>
      <name val="Arial"/>
      <family val="2"/>
    </font>
    <font>
      <sz val="11"/>
      <color theme="1"/>
      <name val="Arial"/>
      <family val="2"/>
    </font>
    <font>
      <sz val="11"/>
      <color theme="0" tint="-0.14999847407452621"/>
      <name val="Arial"/>
      <family val="2"/>
    </font>
    <font>
      <b/>
      <sz val="11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3" borderId="1" xfId="0" applyFont="1" applyFill="1" applyBorder="1" applyAlignment="1">
      <alignment horizontal="center" vertical="center" wrapText="1" readingOrder="1"/>
    </xf>
    <xf numFmtId="0" fontId="2" fillId="3" borderId="1" xfId="0" applyFont="1" applyFill="1" applyBorder="1" applyAlignment="1">
      <alignment horizontal="center" vertical="center" wrapText="1" readingOrder="1"/>
    </xf>
    <xf numFmtId="0" fontId="3" fillId="3" borderId="1" xfId="0" applyFont="1" applyFill="1" applyBorder="1" applyAlignment="1">
      <alignment horizontal="center" vertical="center" wrapText="1" readingOrder="1"/>
    </xf>
    <xf numFmtId="2" fontId="5" fillId="3" borderId="0" xfId="0" applyNumberFormat="1" applyFont="1" applyFill="1" applyBorder="1" applyAlignment="1">
      <alignment horizontal="center" vertical="center" readingOrder="1"/>
    </xf>
    <xf numFmtId="2" fontId="3" fillId="2" borderId="1" xfId="0" applyNumberFormat="1" applyFont="1" applyFill="1" applyBorder="1" applyAlignment="1">
      <alignment horizontal="center" vertical="center" wrapText="1" readingOrder="1"/>
    </xf>
    <xf numFmtId="0" fontId="6" fillId="3" borderId="1" xfId="0" applyFont="1" applyFill="1" applyBorder="1" applyAlignment="1">
      <alignment horizontal="center" vertical="center" wrapText="1" readingOrder="1"/>
    </xf>
    <xf numFmtId="0" fontId="6" fillId="3" borderId="0" xfId="0" applyFont="1" applyFill="1" applyBorder="1" applyAlignment="1">
      <alignment horizontal="center" vertical="center" readingOrder="1"/>
    </xf>
    <xf numFmtId="0" fontId="3" fillId="3" borderId="0" xfId="0" applyFont="1" applyFill="1" applyBorder="1" applyAlignment="1">
      <alignment horizontal="center" vertical="center" readingOrder="1"/>
    </xf>
    <xf numFmtId="0" fontId="3" fillId="3" borderId="1" xfId="0" applyFont="1" applyFill="1" applyBorder="1" applyAlignment="1">
      <alignment horizontal="center" vertical="center" readingOrder="1"/>
    </xf>
    <xf numFmtId="2" fontId="3" fillId="3" borderId="1" xfId="0" applyNumberFormat="1" applyFont="1" applyFill="1" applyBorder="1" applyAlignment="1">
      <alignment horizontal="center" vertical="center" readingOrder="1"/>
    </xf>
    <xf numFmtId="2" fontId="3" fillId="2" borderId="1" xfId="0" applyNumberFormat="1" applyFont="1" applyFill="1" applyBorder="1" applyAlignment="1">
      <alignment horizontal="center" vertical="center" readingOrder="1"/>
    </xf>
    <xf numFmtId="2" fontId="3" fillId="3" borderId="0" xfId="0" applyNumberFormat="1" applyFont="1" applyFill="1" applyBorder="1" applyAlignment="1">
      <alignment horizontal="center" vertical="center" readingOrder="1"/>
    </xf>
    <xf numFmtId="2" fontId="3" fillId="3" borderId="1" xfId="0" applyNumberFormat="1" applyFont="1" applyFill="1" applyBorder="1" applyAlignment="1">
      <alignment horizontal="center" vertical="center" wrapText="1" readingOrder="1"/>
    </xf>
    <xf numFmtId="0" fontId="4" fillId="3" borderId="0" xfId="0" applyFont="1" applyFill="1" applyAlignment="1">
      <alignment horizontal="center" vertical="center" readingOrder="1"/>
    </xf>
    <xf numFmtId="0" fontId="4" fillId="3" borderId="0" xfId="0" applyFont="1" applyFill="1" applyAlignment="1">
      <alignment horizontal="center" vertical="center"/>
    </xf>
    <xf numFmtId="0" fontId="1" fillId="3" borderId="2" xfId="0" applyFont="1" applyFill="1" applyBorder="1" applyAlignment="1">
      <alignment horizontal="center" vertical="center" wrapText="1" readingOrder="1"/>
    </xf>
    <xf numFmtId="0" fontId="4" fillId="3" borderId="2" xfId="0" applyFont="1" applyFill="1" applyBorder="1" applyAlignment="1">
      <alignment horizontal="center" vertical="center"/>
    </xf>
    <xf numFmtId="3" fontId="2" fillId="3" borderId="1" xfId="0" applyNumberFormat="1" applyFont="1" applyFill="1" applyBorder="1" applyAlignment="1">
      <alignment horizontal="center" vertical="center" wrapText="1" readingOrder="1"/>
    </xf>
    <xf numFmtId="0" fontId="4" fillId="3" borderId="2" xfId="0" applyFont="1" applyFill="1" applyBorder="1" applyAlignment="1">
      <alignment horizontal="center" vertical="center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externalLink" Target="externalLinks/externalLink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strRef>
              <c:f>'r'!$C$2</c:f>
              <c:strCache>
                <c:ptCount val="1"/>
                <c:pt idx="0">
                  <c:v>Y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dLbls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dLblPos val="t"/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layout/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'r'!$B$3:$B$7</c:f>
              <c:numCache>
                <c:formatCode>General</c:formatCode>
                <c:ptCount val="5"/>
                <c:pt idx="0">
                  <c:v>12</c:v>
                </c:pt>
                <c:pt idx="1">
                  <c:v>15</c:v>
                </c:pt>
                <c:pt idx="2">
                  <c:v>17</c:v>
                </c:pt>
                <c:pt idx="3">
                  <c:v>23</c:v>
                </c:pt>
                <c:pt idx="4">
                  <c:v>26</c:v>
                </c:pt>
              </c:numCache>
            </c:numRef>
          </c:xVal>
          <c:yVal>
            <c:numRef>
              <c:f>'r'!$C$3:$C$7</c:f>
              <c:numCache>
                <c:formatCode>General</c:formatCode>
                <c:ptCount val="5"/>
                <c:pt idx="0">
                  <c:v>77</c:v>
                </c:pt>
                <c:pt idx="1">
                  <c:v>98</c:v>
                </c:pt>
                <c:pt idx="2">
                  <c:v>75</c:v>
                </c:pt>
                <c:pt idx="3">
                  <c:v>93</c:v>
                </c:pt>
                <c:pt idx="4">
                  <c:v>92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870E-4C5A-A8E4-F5C3A08BBEB9}"/>
            </c:ext>
          </c:extLst>
        </c:ser>
        <c:dLbls>
          <c:dLblPos val="t"/>
          <c:showLegendKey val="0"/>
          <c:showVal val="1"/>
          <c:showCatName val="0"/>
          <c:showSerName val="0"/>
          <c:showPercent val="0"/>
          <c:showBubbleSize val="0"/>
        </c:dLbls>
        <c:axId val="402102536"/>
        <c:axId val="402089744"/>
      </c:scatterChart>
      <c:valAx>
        <c:axId val="4021025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SG"/>
                  <a:t>X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2089744"/>
        <c:crosses val="autoZero"/>
        <c:crossBetween val="midCat"/>
      </c:valAx>
      <c:valAx>
        <c:axId val="40208974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chemeClr val="tx1">
                        <a:lumMod val="65000"/>
                        <a:lumOff val="3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SG"/>
                  <a:t>Y</a:t>
                </a:r>
              </a:p>
            </c:rich>
          </c:tx>
          <c:layout/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chemeClr val="tx1">
                      <a:lumMod val="65000"/>
                      <a:lumOff val="3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21025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noFill/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X1 Y1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[1]Sheet1!$C$1</c:f>
              <c:strCache>
                <c:ptCount val="1"/>
                <c:pt idx="0">
                  <c:v>Y1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[1]Sheet1!$B$2:$B$12</c:f>
              <c:numCache>
                <c:formatCode>General</c:formatCode>
                <c:ptCount val="11"/>
                <c:pt idx="0">
                  <c:v>10</c:v>
                </c:pt>
                <c:pt idx="1">
                  <c:v>8</c:v>
                </c:pt>
                <c:pt idx="2">
                  <c:v>13</c:v>
                </c:pt>
                <c:pt idx="3">
                  <c:v>9</c:v>
                </c:pt>
                <c:pt idx="4">
                  <c:v>11</c:v>
                </c:pt>
                <c:pt idx="5">
                  <c:v>14</c:v>
                </c:pt>
                <c:pt idx="6">
                  <c:v>6</c:v>
                </c:pt>
                <c:pt idx="7">
                  <c:v>4</c:v>
                </c:pt>
                <c:pt idx="8">
                  <c:v>12</c:v>
                </c:pt>
                <c:pt idx="9">
                  <c:v>7</c:v>
                </c:pt>
                <c:pt idx="10">
                  <c:v>5</c:v>
                </c:pt>
              </c:numCache>
            </c:numRef>
          </c:xVal>
          <c:yVal>
            <c:numRef>
              <c:f>[1]Sheet1!$C$2:$C$12</c:f>
              <c:numCache>
                <c:formatCode>General</c:formatCode>
                <c:ptCount val="11"/>
                <c:pt idx="0">
                  <c:v>8.0399999999999991</c:v>
                </c:pt>
                <c:pt idx="1">
                  <c:v>6.95</c:v>
                </c:pt>
                <c:pt idx="2">
                  <c:v>7.58</c:v>
                </c:pt>
                <c:pt idx="3">
                  <c:v>8.81</c:v>
                </c:pt>
                <c:pt idx="4">
                  <c:v>8.33</c:v>
                </c:pt>
                <c:pt idx="5">
                  <c:v>9.9600000000000009</c:v>
                </c:pt>
                <c:pt idx="6">
                  <c:v>7.24</c:v>
                </c:pt>
                <c:pt idx="7">
                  <c:v>4.26</c:v>
                </c:pt>
                <c:pt idx="8">
                  <c:v>10.84</c:v>
                </c:pt>
                <c:pt idx="9">
                  <c:v>4.82</c:v>
                </c:pt>
                <c:pt idx="10">
                  <c:v>5.68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77F4-4AE2-A167-8131B2D21D3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1228616"/>
        <c:axId val="241238128"/>
      </c:scatterChart>
      <c:valAx>
        <c:axId val="24122861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1238128"/>
        <c:crosses val="autoZero"/>
        <c:crossBetween val="midCat"/>
      </c:valAx>
      <c:valAx>
        <c:axId val="24123812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122861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X3 Y3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[1]Sheet1!$G$1</c:f>
              <c:strCache>
                <c:ptCount val="1"/>
                <c:pt idx="0">
                  <c:v>Y3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[1]Sheet1!$F$2:$F$12</c:f>
              <c:numCache>
                <c:formatCode>General</c:formatCode>
                <c:ptCount val="11"/>
                <c:pt idx="0">
                  <c:v>10</c:v>
                </c:pt>
                <c:pt idx="1">
                  <c:v>8</c:v>
                </c:pt>
                <c:pt idx="2">
                  <c:v>13</c:v>
                </c:pt>
                <c:pt idx="3">
                  <c:v>9</c:v>
                </c:pt>
                <c:pt idx="4">
                  <c:v>11</c:v>
                </c:pt>
                <c:pt idx="5">
                  <c:v>14</c:v>
                </c:pt>
                <c:pt idx="6">
                  <c:v>6</c:v>
                </c:pt>
                <c:pt idx="7">
                  <c:v>4</c:v>
                </c:pt>
                <c:pt idx="8">
                  <c:v>12</c:v>
                </c:pt>
                <c:pt idx="9">
                  <c:v>7</c:v>
                </c:pt>
                <c:pt idx="10">
                  <c:v>5</c:v>
                </c:pt>
              </c:numCache>
            </c:numRef>
          </c:xVal>
          <c:yVal>
            <c:numRef>
              <c:f>[1]Sheet1!$G$2:$G$12</c:f>
              <c:numCache>
                <c:formatCode>General</c:formatCode>
                <c:ptCount val="11"/>
                <c:pt idx="0">
                  <c:v>7.46</c:v>
                </c:pt>
                <c:pt idx="1">
                  <c:v>6.77</c:v>
                </c:pt>
                <c:pt idx="2">
                  <c:v>12.74</c:v>
                </c:pt>
                <c:pt idx="3">
                  <c:v>7.11</c:v>
                </c:pt>
                <c:pt idx="4">
                  <c:v>7.81</c:v>
                </c:pt>
                <c:pt idx="5">
                  <c:v>8.84</c:v>
                </c:pt>
                <c:pt idx="6">
                  <c:v>6.08</c:v>
                </c:pt>
                <c:pt idx="7">
                  <c:v>5.39</c:v>
                </c:pt>
                <c:pt idx="8">
                  <c:v>8.15</c:v>
                </c:pt>
                <c:pt idx="9">
                  <c:v>6.42</c:v>
                </c:pt>
                <c:pt idx="10">
                  <c:v>5.73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1DFC-4EA0-93E5-92667BC4514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7039536"/>
        <c:axId val="247038880"/>
      </c:scatterChart>
      <c:valAx>
        <c:axId val="2470395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7038880"/>
        <c:crosses val="autoZero"/>
        <c:crossBetween val="midCat"/>
      </c:valAx>
      <c:valAx>
        <c:axId val="2470388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70395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X2 Y2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[1]Sheet1!$E$1</c:f>
              <c:strCache>
                <c:ptCount val="1"/>
                <c:pt idx="0">
                  <c:v>Y2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[1]Sheet1!$D$2:$D$12</c:f>
              <c:numCache>
                <c:formatCode>General</c:formatCode>
                <c:ptCount val="11"/>
                <c:pt idx="0">
                  <c:v>10</c:v>
                </c:pt>
                <c:pt idx="1">
                  <c:v>8</c:v>
                </c:pt>
                <c:pt idx="2">
                  <c:v>13</c:v>
                </c:pt>
                <c:pt idx="3">
                  <c:v>9</c:v>
                </c:pt>
                <c:pt idx="4">
                  <c:v>11</c:v>
                </c:pt>
                <c:pt idx="5">
                  <c:v>14</c:v>
                </c:pt>
                <c:pt idx="6">
                  <c:v>6</c:v>
                </c:pt>
                <c:pt idx="7">
                  <c:v>4</c:v>
                </c:pt>
                <c:pt idx="8">
                  <c:v>12</c:v>
                </c:pt>
                <c:pt idx="9">
                  <c:v>7</c:v>
                </c:pt>
                <c:pt idx="10">
                  <c:v>5</c:v>
                </c:pt>
              </c:numCache>
            </c:numRef>
          </c:xVal>
          <c:yVal>
            <c:numRef>
              <c:f>[1]Sheet1!$E$2:$E$12</c:f>
              <c:numCache>
                <c:formatCode>General</c:formatCode>
                <c:ptCount val="11"/>
                <c:pt idx="0">
                  <c:v>9.14</c:v>
                </c:pt>
                <c:pt idx="1">
                  <c:v>8.14</c:v>
                </c:pt>
                <c:pt idx="2">
                  <c:v>8.74</c:v>
                </c:pt>
                <c:pt idx="3">
                  <c:v>8.77</c:v>
                </c:pt>
                <c:pt idx="4">
                  <c:v>9.26</c:v>
                </c:pt>
                <c:pt idx="5">
                  <c:v>8.1</c:v>
                </c:pt>
                <c:pt idx="6">
                  <c:v>6.13</c:v>
                </c:pt>
                <c:pt idx="7">
                  <c:v>3.1</c:v>
                </c:pt>
                <c:pt idx="8">
                  <c:v>9.1300000000000008</c:v>
                </c:pt>
                <c:pt idx="9">
                  <c:v>7.26</c:v>
                </c:pt>
                <c:pt idx="10">
                  <c:v>4.75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704-4EBE-A297-F4AF101823FD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3451448"/>
        <c:axId val="243451776"/>
      </c:scatterChart>
      <c:valAx>
        <c:axId val="243451448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3451776"/>
        <c:crosses val="autoZero"/>
        <c:crossBetween val="midCat"/>
      </c:valAx>
      <c:valAx>
        <c:axId val="24345177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345144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X4 Y4</a:t>
            </a:r>
          </a:p>
        </c:rich>
      </c:tx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[1]Sheet1!$I$1</c:f>
              <c:strCache>
                <c:ptCount val="1"/>
                <c:pt idx="0">
                  <c:v>Y4</c:v>
                </c:pt>
              </c:strCache>
            </c:strRef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xVal>
            <c:numRef>
              <c:f>[1]Sheet1!$H$2:$H$12</c:f>
              <c:numCache>
                <c:formatCode>General</c:formatCode>
                <c:ptCount val="11"/>
                <c:pt idx="0">
                  <c:v>8</c:v>
                </c:pt>
                <c:pt idx="1">
                  <c:v>8</c:v>
                </c:pt>
                <c:pt idx="2">
                  <c:v>8</c:v>
                </c:pt>
                <c:pt idx="3">
                  <c:v>8</c:v>
                </c:pt>
                <c:pt idx="4">
                  <c:v>8</c:v>
                </c:pt>
                <c:pt idx="5">
                  <c:v>8</c:v>
                </c:pt>
                <c:pt idx="6">
                  <c:v>8</c:v>
                </c:pt>
                <c:pt idx="7">
                  <c:v>19</c:v>
                </c:pt>
                <c:pt idx="8">
                  <c:v>8</c:v>
                </c:pt>
                <c:pt idx="9">
                  <c:v>8</c:v>
                </c:pt>
                <c:pt idx="10">
                  <c:v>8</c:v>
                </c:pt>
              </c:numCache>
            </c:numRef>
          </c:xVal>
          <c:yVal>
            <c:numRef>
              <c:f>[1]Sheet1!$I$2:$I$12</c:f>
              <c:numCache>
                <c:formatCode>General</c:formatCode>
                <c:ptCount val="11"/>
                <c:pt idx="0">
                  <c:v>6.58</c:v>
                </c:pt>
                <c:pt idx="1">
                  <c:v>5.76</c:v>
                </c:pt>
                <c:pt idx="2">
                  <c:v>7.71</c:v>
                </c:pt>
                <c:pt idx="3">
                  <c:v>8.84</c:v>
                </c:pt>
                <c:pt idx="4">
                  <c:v>8.4700000000000006</c:v>
                </c:pt>
                <c:pt idx="5">
                  <c:v>7.04</c:v>
                </c:pt>
                <c:pt idx="6">
                  <c:v>5.25</c:v>
                </c:pt>
                <c:pt idx="7">
                  <c:v>12.5</c:v>
                </c:pt>
                <c:pt idx="8">
                  <c:v>5.56</c:v>
                </c:pt>
                <c:pt idx="9">
                  <c:v>7.91</c:v>
                </c:pt>
                <c:pt idx="10">
                  <c:v>6.89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0AC-47B3-8D60-4C17CC08BB1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247039536"/>
        <c:axId val="243853304"/>
      </c:scatterChart>
      <c:valAx>
        <c:axId val="247039536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3853304"/>
        <c:crosses val="autoZero"/>
        <c:crossBetween val="midCat"/>
      </c:valAx>
      <c:valAx>
        <c:axId val="243853304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247039536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strRef>
              <c:f>'Household Toll Calls'!$D$2</c:f>
              <c:strCache>
                <c:ptCount val="1"/>
                <c:pt idx="0">
                  <c:v>Average Toll Calls ($)</c:v>
                </c:pt>
              </c:strCache>
            </c:strRef>
          </c:tx>
          <c:spPr>
            <a:ln w="19050" cap="rnd">
              <a:solidFill>
                <a:schemeClr val="accent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'Household Toll Calls'!$C$3:$C$12</c:f>
              <c:numCache>
                <c:formatCode>#,##0</c:formatCode>
                <c:ptCount val="10"/>
                <c:pt idx="0">
                  <c:v>26157</c:v>
                </c:pt>
                <c:pt idx="1">
                  <c:v>18697</c:v>
                </c:pt>
                <c:pt idx="2">
                  <c:v>16271</c:v>
                </c:pt>
                <c:pt idx="3">
                  <c:v>14712</c:v>
                </c:pt>
                <c:pt idx="4">
                  <c:v>13493</c:v>
                </c:pt>
                <c:pt idx="5">
                  <c:v>12474</c:v>
                </c:pt>
                <c:pt idx="6">
                  <c:v>11644</c:v>
                </c:pt>
                <c:pt idx="7">
                  <c:v>10803</c:v>
                </c:pt>
                <c:pt idx="8">
                  <c:v>9796</c:v>
                </c:pt>
                <c:pt idx="9">
                  <c:v>6748</c:v>
                </c:pt>
              </c:numCache>
            </c:numRef>
          </c:xVal>
          <c:yVal>
            <c:numRef>
              <c:f>'Household Toll Calls'!$D$3:$D$12</c:f>
              <c:numCache>
                <c:formatCode>General</c:formatCode>
                <c:ptCount val="10"/>
                <c:pt idx="0">
                  <c:v>31.98</c:v>
                </c:pt>
                <c:pt idx="1">
                  <c:v>27.95</c:v>
                </c:pt>
                <c:pt idx="2">
                  <c:v>26.94</c:v>
                </c:pt>
                <c:pt idx="3">
                  <c:v>25.47</c:v>
                </c:pt>
                <c:pt idx="4">
                  <c:v>25.04</c:v>
                </c:pt>
                <c:pt idx="5">
                  <c:v>25.3</c:v>
                </c:pt>
                <c:pt idx="6">
                  <c:v>24.43</c:v>
                </c:pt>
                <c:pt idx="7">
                  <c:v>24.84</c:v>
                </c:pt>
                <c:pt idx="8">
                  <c:v>23.79</c:v>
                </c:pt>
                <c:pt idx="9">
                  <c:v>22.86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AB37-43D4-BBBF-5FE6B56175F5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403326440"/>
        <c:axId val="403321848"/>
      </c:scatterChart>
      <c:valAx>
        <c:axId val="403326440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#,##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3321848"/>
        <c:crosses val="autoZero"/>
        <c:crossBetween val="midCat"/>
      </c:valAx>
      <c:valAx>
        <c:axId val="403321848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403326440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Relationship Id="rId4" Type="http://schemas.openxmlformats.org/officeDocument/2006/relationships/chart" Target="../charts/chart5.xml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chart" Target="../charts/chart6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</xdr:row>
      <xdr:rowOff>0</xdr:rowOff>
    </xdr:from>
    <xdr:to>
      <xdr:col>10</xdr:col>
      <xdr:colOff>460375</xdr:colOff>
      <xdr:row>12</xdr:row>
      <xdr:rowOff>63500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16</xdr:row>
      <xdr:rowOff>0</xdr:rowOff>
    </xdr:from>
    <xdr:to>
      <xdr:col>4</xdr:col>
      <xdr:colOff>652235</xdr:colOff>
      <xdr:row>31</xdr:row>
      <xdr:rowOff>21772</xdr:rowOff>
    </xdr:to>
    <xdr:graphicFrame macro="">
      <xdr:nvGraphicFramePr>
        <xdr:cNvPr id="11" name="Chart 10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0</xdr:colOff>
      <xdr:row>34</xdr:row>
      <xdr:rowOff>0</xdr:rowOff>
    </xdr:from>
    <xdr:to>
      <xdr:col>4</xdr:col>
      <xdr:colOff>652235</xdr:colOff>
      <xdr:row>49</xdr:row>
      <xdr:rowOff>21771</xdr:rowOff>
    </xdr:to>
    <xdr:graphicFrame macro="">
      <xdr:nvGraphicFramePr>
        <xdr:cNvPr id="12" name="Chart 11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5</xdr:col>
      <xdr:colOff>0</xdr:colOff>
      <xdr:row>16</xdr:row>
      <xdr:rowOff>0</xdr:rowOff>
    </xdr:from>
    <xdr:to>
      <xdr:col>10</xdr:col>
      <xdr:colOff>81643</xdr:colOff>
      <xdr:row>31</xdr:row>
      <xdr:rowOff>21772</xdr:rowOff>
    </xdr:to>
    <xdr:graphicFrame macro="">
      <xdr:nvGraphicFramePr>
        <xdr:cNvPr id="15" name="Chart 14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  <xdr:twoCellAnchor>
    <xdr:from>
      <xdr:col>5</xdr:col>
      <xdr:colOff>0</xdr:colOff>
      <xdr:row>34</xdr:row>
      <xdr:rowOff>0</xdr:rowOff>
    </xdr:from>
    <xdr:to>
      <xdr:col>10</xdr:col>
      <xdr:colOff>83458</xdr:colOff>
      <xdr:row>49</xdr:row>
      <xdr:rowOff>21771</xdr:rowOff>
    </xdr:to>
    <xdr:graphicFrame macro="">
      <xdr:nvGraphicFramePr>
        <xdr:cNvPr id="16" name="Chart 15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4"/>
        </a:graphicData>
      </a:graphic>
    </xdr:graphicFrame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0</xdr:colOff>
      <xdr:row>1</xdr:row>
      <xdr:rowOff>0</xdr:rowOff>
    </xdr:from>
    <xdr:to>
      <xdr:col>9</xdr:col>
      <xdr:colOff>857250</xdr:colOff>
      <xdr:row>12</xdr:row>
      <xdr:rowOff>31750</xdr:rowOff>
    </xdr:to>
    <xdr:graphicFrame macro="">
      <xdr:nvGraphicFramePr>
        <xdr:cNvPr id="4" name="Chart 3"/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issgz\Desktop\R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Sheet1"/>
    </sheetNames>
    <sheetDataSet>
      <sheetData sheetId="0">
        <row r="1">
          <cell r="C1" t="str">
            <v>Y1</v>
          </cell>
          <cell r="E1" t="str">
            <v>Y2</v>
          </cell>
          <cell r="G1" t="str">
            <v>Y3</v>
          </cell>
          <cell r="I1" t="str">
            <v>Y4</v>
          </cell>
        </row>
        <row r="2">
          <cell r="B2">
            <v>10</v>
          </cell>
          <cell r="C2">
            <v>8.0399999999999991</v>
          </cell>
          <cell r="D2">
            <v>10</v>
          </cell>
          <cell r="E2">
            <v>9.14</v>
          </cell>
          <cell r="F2">
            <v>10</v>
          </cell>
          <cell r="G2">
            <v>7.46</v>
          </cell>
          <cell r="H2">
            <v>8</v>
          </cell>
          <cell r="I2">
            <v>6.58</v>
          </cell>
        </row>
        <row r="3">
          <cell r="B3">
            <v>8</v>
          </cell>
          <cell r="C3">
            <v>6.95</v>
          </cell>
          <cell r="D3">
            <v>8</v>
          </cell>
          <cell r="E3">
            <v>8.14</v>
          </cell>
          <cell r="F3">
            <v>8</v>
          </cell>
          <cell r="G3">
            <v>6.77</v>
          </cell>
          <cell r="H3">
            <v>8</v>
          </cell>
          <cell r="I3">
            <v>5.76</v>
          </cell>
        </row>
        <row r="4">
          <cell r="B4">
            <v>13</v>
          </cell>
          <cell r="C4">
            <v>7.58</v>
          </cell>
          <cell r="D4">
            <v>13</v>
          </cell>
          <cell r="E4">
            <v>8.74</v>
          </cell>
          <cell r="F4">
            <v>13</v>
          </cell>
          <cell r="G4">
            <v>12.74</v>
          </cell>
          <cell r="H4">
            <v>8</v>
          </cell>
          <cell r="I4">
            <v>7.71</v>
          </cell>
        </row>
        <row r="5">
          <cell r="B5">
            <v>9</v>
          </cell>
          <cell r="C5">
            <v>8.81</v>
          </cell>
          <cell r="D5">
            <v>9</v>
          </cell>
          <cell r="E5">
            <v>8.77</v>
          </cell>
          <cell r="F5">
            <v>9</v>
          </cell>
          <cell r="G5">
            <v>7.11</v>
          </cell>
          <cell r="H5">
            <v>8</v>
          </cell>
          <cell r="I5">
            <v>8.84</v>
          </cell>
        </row>
        <row r="6">
          <cell r="B6">
            <v>11</v>
          </cell>
          <cell r="C6">
            <v>8.33</v>
          </cell>
          <cell r="D6">
            <v>11</v>
          </cell>
          <cell r="E6">
            <v>9.26</v>
          </cell>
          <cell r="F6">
            <v>11</v>
          </cell>
          <cell r="G6">
            <v>7.81</v>
          </cell>
          <cell r="H6">
            <v>8</v>
          </cell>
          <cell r="I6">
            <v>8.4700000000000006</v>
          </cell>
        </row>
        <row r="7">
          <cell r="B7">
            <v>14</v>
          </cell>
          <cell r="C7">
            <v>9.9600000000000009</v>
          </cell>
          <cell r="D7">
            <v>14</v>
          </cell>
          <cell r="E7">
            <v>8.1</v>
          </cell>
          <cell r="F7">
            <v>14</v>
          </cell>
          <cell r="G7">
            <v>8.84</v>
          </cell>
          <cell r="H7">
            <v>8</v>
          </cell>
          <cell r="I7">
            <v>7.04</v>
          </cell>
        </row>
        <row r="8">
          <cell r="B8">
            <v>6</v>
          </cell>
          <cell r="C8">
            <v>7.24</v>
          </cell>
          <cell r="D8">
            <v>6</v>
          </cell>
          <cell r="E8">
            <v>6.13</v>
          </cell>
          <cell r="F8">
            <v>6</v>
          </cell>
          <cell r="G8">
            <v>6.08</v>
          </cell>
          <cell r="H8">
            <v>8</v>
          </cell>
          <cell r="I8">
            <v>5.25</v>
          </cell>
        </row>
        <row r="9">
          <cell r="B9">
            <v>4</v>
          </cell>
          <cell r="C9">
            <v>4.26</v>
          </cell>
          <cell r="D9">
            <v>4</v>
          </cell>
          <cell r="E9">
            <v>3.1</v>
          </cell>
          <cell r="F9">
            <v>4</v>
          </cell>
          <cell r="G9">
            <v>5.39</v>
          </cell>
          <cell r="H9">
            <v>19</v>
          </cell>
          <cell r="I9">
            <v>12.5</v>
          </cell>
        </row>
        <row r="10">
          <cell r="B10">
            <v>12</v>
          </cell>
          <cell r="C10">
            <v>10.84</v>
          </cell>
          <cell r="D10">
            <v>12</v>
          </cell>
          <cell r="E10">
            <v>9.1300000000000008</v>
          </cell>
          <cell r="F10">
            <v>12</v>
          </cell>
          <cell r="G10">
            <v>8.15</v>
          </cell>
          <cell r="H10">
            <v>8</v>
          </cell>
          <cell r="I10">
            <v>5.56</v>
          </cell>
        </row>
        <row r="11">
          <cell r="B11">
            <v>7</v>
          </cell>
          <cell r="C11">
            <v>4.82</v>
          </cell>
          <cell r="D11">
            <v>7</v>
          </cell>
          <cell r="E11">
            <v>7.26</v>
          </cell>
          <cell r="F11">
            <v>7</v>
          </cell>
          <cell r="G11">
            <v>6.42</v>
          </cell>
          <cell r="H11">
            <v>8</v>
          </cell>
          <cell r="I11">
            <v>7.91</v>
          </cell>
        </row>
        <row r="12">
          <cell r="B12">
            <v>5</v>
          </cell>
          <cell r="C12">
            <v>5.68</v>
          </cell>
          <cell r="D12">
            <v>5</v>
          </cell>
          <cell r="E12">
            <v>4.75</v>
          </cell>
          <cell r="F12">
            <v>5</v>
          </cell>
          <cell r="G12">
            <v>5.73</v>
          </cell>
          <cell r="H12">
            <v>8</v>
          </cell>
          <cell r="I12">
            <v>6.89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D7"/>
  <sheetViews>
    <sheetView tabSelected="1" workbookViewId="0"/>
  </sheetViews>
  <sheetFormatPr defaultRowHeight="14" x14ac:dyDescent="0.35"/>
  <cols>
    <col min="1" max="3" width="8.7265625" style="14"/>
    <col min="4" max="4" width="5.36328125" style="14" customWidth="1"/>
    <col min="5" max="16384" width="8.7265625" style="14"/>
  </cols>
  <sheetData>
    <row r="2" spans="2:4" x14ac:dyDescent="0.35">
      <c r="B2" s="1" t="s">
        <v>0</v>
      </c>
      <c r="C2" s="1" t="s">
        <v>1</v>
      </c>
      <c r="D2" s="19" t="s">
        <v>5</v>
      </c>
    </row>
    <row r="3" spans="2:4" x14ac:dyDescent="0.35">
      <c r="B3" s="2">
        <v>12</v>
      </c>
      <c r="C3" s="2">
        <v>77</v>
      </c>
      <c r="D3" s="19">
        <f>CORREL(B3:B7,C3:C7)</f>
        <v>0.45758268884256981</v>
      </c>
    </row>
    <row r="4" spans="2:4" x14ac:dyDescent="0.35">
      <c r="B4" s="2">
        <v>15</v>
      </c>
      <c r="C4" s="2">
        <v>98</v>
      </c>
    </row>
    <row r="5" spans="2:4" x14ac:dyDescent="0.35">
      <c r="B5" s="2">
        <v>17</v>
      </c>
      <c r="C5" s="2">
        <v>75</v>
      </c>
    </row>
    <row r="6" spans="2:4" x14ac:dyDescent="0.35">
      <c r="B6" s="2">
        <v>23</v>
      </c>
      <c r="C6" s="2">
        <v>93</v>
      </c>
    </row>
    <row r="7" spans="2:4" x14ac:dyDescent="0.35">
      <c r="B7" s="2">
        <v>26</v>
      </c>
      <c r="C7" s="2">
        <v>92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50"/>
  <sheetViews>
    <sheetView topLeftCell="A2" zoomScaleNormal="100" workbookViewId="0">
      <selection activeCell="J2" sqref="J2"/>
    </sheetView>
  </sheetViews>
  <sheetFormatPr defaultColWidth="14.7265625" defaultRowHeight="14" x14ac:dyDescent="0.35"/>
  <cols>
    <col min="1" max="16384" width="14.7265625" style="8"/>
  </cols>
  <sheetData>
    <row r="1" spans="1:23" s="7" customFormat="1" x14ac:dyDescent="0.35">
      <c r="A1" s="6" t="s">
        <v>6</v>
      </c>
      <c r="B1" s="6" t="s">
        <v>7</v>
      </c>
      <c r="C1" s="6" t="s">
        <v>8</v>
      </c>
      <c r="D1" s="6" t="s">
        <v>9</v>
      </c>
      <c r="E1" s="6" t="s">
        <v>10</v>
      </c>
      <c r="F1" s="6" t="s">
        <v>11</v>
      </c>
      <c r="G1" s="6" t="s">
        <v>12</v>
      </c>
      <c r="H1" s="6" t="s">
        <v>13</v>
      </c>
      <c r="I1" s="6" t="s">
        <v>14</v>
      </c>
      <c r="K1" s="6" t="s">
        <v>19</v>
      </c>
      <c r="L1" s="6" t="s">
        <v>20</v>
      </c>
      <c r="M1" s="6" t="s">
        <v>21</v>
      </c>
      <c r="N1" s="6" t="s">
        <v>22</v>
      </c>
      <c r="O1" s="6" t="s">
        <v>23</v>
      </c>
      <c r="P1" s="6" t="s">
        <v>24</v>
      </c>
      <c r="Q1" s="6" t="s">
        <v>25</v>
      </c>
      <c r="R1" s="6" t="s">
        <v>26</v>
      </c>
      <c r="T1" s="6" t="str">
        <f>K1&amp;L1</f>
        <v>zX1zY1</v>
      </c>
      <c r="U1" s="6" t="str">
        <f>M1&amp;N1</f>
        <v>zX2zY2</v>
      </c>
      <c r="V1" s="6" t="str">
        <f>O1&amp;P1</f>
        <v>zX3zY3</v>
      </c>
      <c r="W1" s="6" t="str">
        <f>Q1&amp;R1</f>
        <v>zX4zY4</v>
      </c>
    </row>
    <row r="2" spans="1:23" x14ac:dyDescent="0.35">
      <c r="A2" s="3">
        <v>1</v>
      </c>
      <c r="B2" s="3">
        <v>10</v>
      </c>
      <c r="C2" s="3">
        <v>8.0399999999999991</v>
      </c>
      <c r="D2" s="3">
        <v>10</v>
      </c>
      <c r="E2" s="3">
        <v>9.14</v>
      </c>
      <c r="F2" s="3">
        <v>10</v>
      </c>
      <c r="G2" s="3">
        <v>7.46</v>
      </c>
      <c r="H2" s="3">
        <v>8</v>
      </c>
      <c r="I2" s="3">
        <v>6.58</v>
      </c>
      <c r="K2" s="9">
        <f>(B2-B$13)/B$14</f>
        <v>0.30151134457776363</v>
      </c>
      <c r="L2" s="9">
        <f t="shared" ref="L2:R12" si="0">(C2-C$13)/C$14</f>
        <v>0.26535704097624957</v>
      </c>
      <c r="M2" s="9">
        <f t="shared" si="0"/>
        <v>0.30151134457776363</v>
      </c>
      <c r="N2" s="9">
        <f t="shared" si="0"/>
        <v>0.80686704488070271</v>
      </c>
      <c r="O2" s="9">
        <f t="shared" si="0"/>
        <v>0.30151134457776363</v>
      </c>
      <c r="P2" s="9">
        <f t="shared" si="0"/>
        <v>-1.9700322621281786E-2</v>
      </c>
      <c r="Q2" s="9">
        <f t="shared" si="0"/>
        <v>-0.30151134457776363</v>
      </c>
      <c r="R2" s="9">
        <f t="shared" si="0"/>
        <v>-0.45352055374592942</v>
      </c>
      <c r="T2" s="9">
        <f>K2*L2</f>
        <v>8.0008158217925729E-2</v>
      </c>
      <c r="U2" s="9">
        <f>M2*N2</f>
        <v>0.24327956759746744</v>
      </c>
      <c r="V2" s="9">
        <f>O2*P2</f>
        <v>-5.939870762158404E-3</v>
      </c>
      <c r="W2" s="9">
        <f>Q2*R2</f>
        <v>0.13674159195358709</v>
      </c>
    </row>
    <row r="3" spans="1:23" x14ac:dyDescent="0.35">
      <c r="A3" s="3">
        <v>2</v>
      </c>
      <c r="B3" s="3">
        <v>8</v>
      </c>
      <c r="C3" s="3">
        <v>6.95</v>
      </c>
      <c r="D3" s="3">
        <v>8</v>
      </c>
      <c r="E3" s="3">
        <v>8.14</v>
      </c>
      <c r="F3" s="3">
        <v>8</v>
      </c>
      <c r="G3" s="3">
        <v>6.77</v>
      </c>
      <c r="H3" s="3">
        <v>8</v>
      </c>
      <c r="I3" s="3">
        <v>5.76</v>
      </c>
      <c r="K3" s="9">
        <f t="shared" ref="K3:K12" si="1">(B3-B$13)/B$14</f>
        <v>-0.30151134457776363</v>
      </c>
      <c r="L3" s="9">
        <f t="shared" si="0"/>
        <v>-0.27117431168905315</v>
      </c>
      <c r="M3" s="9">
        <f t="shared" si="0"/>
        <v>-0.30151134457776363</v>
      </c>
      <c r="N3" s="9">
        <f t="shared" si="0"/>
        <v>0.31432889317772089</v>
      </c>
      <c r="O3" s="9">
        <f t="shared" si="0"/>
        <v>-0.30151134457776363</v>
      </c>
      <c r="P3" s="9">
        <f t="shared" si="0"/>
        <v>-0.35953088783838488</v>
      </c>
      <c r="Q3" s="9">
        <f t="shared" si="0"/>
        <v>-0.30151134457776363</v>
      </c>
      <c r="R3" s="9">
        <f t="shared" si="0"/>
        <v>-0.85734635777241397</v>
      </c>
      <c r="T3" s="9">
        <f t="shared" ref="T3:T12" si="2">K3*L3</f>
        <v>8.1762131332315982E-2</v>
      </c>
      <c r="U3" s="9">
        <f>M3*N3</f>
        <v>-9.4773727221654863E-2</v>
      </c>
      <c r="V3" s="9">
        <f>O3*P3</f>
        <v>0.10840264140938854</v>
      </c>
      <c r="W3" s="9">
        <f>Q3*R3</f>
        <v>0.25849965310080891</v>
      </c>
    </row>
    <row r="4" spans="1:23" x14ac:dyDescent="0.35">
      <c r="A4" s="3">
        <v>3</v>
      </c>
      <c r="B4" s="3">
        <v>13</v>
      </c>
      <c r="C4" s="3">
        <v>7.58</v>
      </c>
      <c r="D4" s="3">
        <v>13</v>
      </c>
      <c r="E4" s="3">
        <v>8.74</v>
      </c>
      <c r="F4" s="3">
        <v>13</v>
      </c>
      <c r="G4" s="3">
        <v>12.74</v>
      </c>
      <c r="H4" s="3">
        <v>8</v>
      </c>
      <c r="I4" s="3">
        <v>7.71</v>
      </c>
      <c r="K4" s="9">
        <f t="shared" si="1"/>
        <v>1.2060453783110545</v>
      </c>
      <c r="L4" s="9">
        <f t="shared" si="0"/>
        <v>3.8930965539516547E-2</v>
      </c>
      <c r="M4" s="9">
        <f t="shared" si="0"/>
        <v>1.2060453783110545</v>
      </c>
      <c r="N4" s="9">
        <f t="shared" si="0"/>
        <v>0.60985178419950981</v>
      </c>
      <c r="O4" s="9">
        <f t="shared" si="0"/>
        <v>1.2060453783110545</v>
      </c>
      <c r="P4" s="9">
        <f t="shared" si="0"/>
        <v>2.5807422633878536</v>
      </c>
      <c r="Q4" s="9">
        <f t="shared" si="0"/>
        <v>-0.30151134457776363</v>
      </c>
      <c r="R4" s="9">
        <f t="shared" si="0"/>
        <v>0.10297110302227469</v>
      </c>
      <c r="T4" s="9">
        <f t="shared" si="2"/>
        <v>4.6952511062120859E-2</v>
      </c>
      <c r="U4" s="9">
        <f>M4*N4</f>
        <v>0.73550892578856941</v>
      </c>
      <c r="V4" s="9">
        <f>O4*P4</f>
        <v>3.1124922793709309</v>
      </c>
      <c r="W4" s="9">
        <f>Q4*R4</f>
        <v>-3.1046955724901463E-2</v>
      </c>
    </row>
    <row r="5" spans="1:23" x14ac:dyDescent="0.35">
      <c r="A5" s="3">
        <v>4</v>
      </c>
      <c r="B5" s="3">
        <v>9</v>
      </c>
      <c r="C5" s="3">
        <v>8.81</v>
      </c>
      <c r="D5" s="3">
        <v>9</v>
      </c>
      <c r="E5" s="3">
        <v>8.77</v>
      </c>
      <c r="F5" s="3">
        <v>9</v>
      </c>
      <c r="G5" s="3">
        <v>7.11</v>
      </c>
      <c r="H5" s="3">
        <v>8</v>
      </c>
      <c r="I5" s="3">
        <v>8.84</v>
      </c>
      <c r="K5" s="9">
        <f t="shared" si="1"/>
        <v>0</v>
      </c>
      <c r="L5" s="9">
        <f t="shared" si="0"/>
        <v>0.64437460203339103</v>
      </c>
      <c r="M5" s="9">
        <f t="shared" si="0"/>
        <v>0</v>
      </c>
      <c r="N5" s="9">
        <f t="shared" si="0"/>
        <v>0.62462792875059892</v>
      </c>
      <c r="O5" s="9">
        <f t="shared" si="0"/>
        <v>0</v>
      </c>
      <c r="P5" s="9">
        <f t="shared" si="0"/>
        <v>-0.19207814555749325</v>
      </c>
      <c r="Q5" s="9">
        <f t="shared" si="0"/>
        <v>-0.30151134457776363</v>
      </c>
      <c r="R5" s="9">
        <f t="shared" si="0"/>
        <v>0.65946275979047875</v>
      </c>
      <c r="T5" s="9">
        <f t="shared" si="2"/>
        <v>0</v>
      </c>
      <c r="U5" s="9">
        <f>M5*N5</f>
        <v>0</v>
      </c>
      <c r="V5" s="9">
        <f>O5*P5</f>
        <v>0</v>
      </c>
      <c r="W5" s="9">
        <f>Q5*R5</f>
        <v>-0.19883550340339001</v>
      </c>
    </row>
    <row r="6" spans="1:23" x14ac:dyDescent="0.35">
      <c r="A6" s="3">
        <v>5</v>
      </c>
      <c r="B6" s="3">
        <v>11</v>
      </c>
      <c r="C6" s="3">
        <v>8.33</v>
      </c>
      <c r="D6" s="3">
        <v>11</v>
      </c>
      <c r="E6" s="3">
        <v>9.26</v>
      </c>
      <c r="F6" s="3">
        <v>11</v>
      </c>
      <c r="G6" s="3">
        <v>7.81</v>
      </c>
      <c r="H6" s="3">
        <v>8</v>
      </c>
      <c r="I6" s="3">
        <v>8.4700000000000006</v>
      </c>
      <c r="K6" s="9">
        <f t="shared" si="1"/>
        <v>0.60302268915552726</v>
      </c>
      <c r="L6" s="9">
        <f t="shared" si="0"/>
        <v>0.4081039146211472</v>
      </c>
      <c r="M6" s="9">
        <f t="shared" si="0"/>
        <v>0.60302268915552726</v>
      </c>
      <c r="N6" s="9">
        <f t="shared" si="0"/>
        <v>0.86597162308506015</v>
      </c>
      <c r="O6" s="9">
        <f t="shared" si="0"/>
        <v>0.60302268915552726</v>
      </c>
      <c r="P6" s="9">
        <f t="shared" si="0"/>
        <v>0.15267750031492966</v>
      </c>
      <c r="Q6" s="9">
        <f t="shared" si="0"/>
        <v>-0.30151134457776363</v>
      </c>
      <c r="R6" s="9">
        <f t="shared" si="0"/>
        <v>0.47724867748584598</v>
      </c>
      <c r="T6" s="9">
        <f t="shared" si="2"/>
        <v>0.24609592004974187</v>
      </c>
      <c r="U6" s="9">
        <f>M6*N6</f>
        <v>0.52220053688512968</v>
      </c>
      <c r="V6" s="9">
        <f>O6*P6</f>
        <v>9.2067996813452749E-2</v>
      </c>
      <c r="W6" s="9">
        <f>Q6*R6</f>
        <v>-0.14389589044671688</v>
      </c>
    </row>
    <row r="7" spans="1:23" x14ac:dyDescent="0.35">
      <c r="A7" s="3">
        <v>6</v>
      </c>
      <c r="B7" s="3">
        <v>14</v>
      </c>
      <c r="C7" s="3">
        <v>9.9600000000000009</v>
      </c>
      <c r="D7" s="3">
        <v>14</v>
      </c>
      <c r="E7" s="3">
        <v>8.1</v>
      </c>
      <c r="F7" s="3">
        <v>14</v>
      </c>
      <c r="G7" s="3">
        <v>8.84</v>
      </c>
      <c r="H7" s="3">
        <v>8</v>
      </c>
      <c r="I7" s="3">
        <v>7.04</v>
      </c>
      <c r="K7" s="9">
        <f t="shared" si="1"/>
        <v>1.507556722888818</v>
      </c>
      <c r="L7" s="9">
        <f t="shared" si="0"/>
        <v>1.2104397906252249</v>
      </c>
      <c r="M7" s="9">
        <f t="shared" si="0"/>
        <v>1.507556722888818</v>
      </c>
      <c r="N7" s="9">
        <f t="shared" si="0"/>
        <v>0.29462736710960119</v>
      </c>
      <c r="O7" s="9">
        <f t="shared" si="0"/>
        <v>1.507556722888818</v>
      </c>
      <c r="P7" s="9">
        <f t="shared" si="0"/>
        <v>0.65996080781292399</v>
      </c>
      <c r="Q7" s="9">
        <f t="shared" si="0"/>
        <v>-0.30151134457776363</v>
      </c>
      <c r="R7" s="9">
        <f t="shared" si="0"/>
        <v>-0.22698412709692597</v>
      </c>
      <c r="T7" s="9">
        <f t="shared" si="2"/>
        <v>1.824806644009191</v>
      </c>
      <c r="U7" s="9">
        <f>M7*N7</f>
        <v>0.44416746803311108</v>
      </c>
      <c r="V7" s="9">
        <f>O7*P7</f>
        <v>0.9949283526615087</v>
      </c>
      <c r="W7" s="9">
        <f>Q7*R7</f>
        <v>6.8438289358804139E-2</v>
      </c>
    </row>
    <row r="8" spans="1:23" x14ac:dyDescent="0.35">
      <c r="A8" s="3">
        <v>7</v>
      </c>
      <c r="B8" s="3">
        <v>6</v>
      </c>
      <c r="C8" s="3">
        <v>7.24</v>
      </c>
      <c r="D8" s="3">
        <v>6</v>
      </c>
      <c r="E8" s="3">
        <v>6.13</v>
      </c>
      <c r="F8" s="3">
        <v>6</v>
      </c>
      <c r="G8" s="3">
        <v>6.08</v>
      </c>
      <c r="H8" s="3">
        <v>8</v>
      </c>
      <c r="I8" s="3">
        <v>5.25</v>
      </c>
      <c r="K8" s="9">
        <f t="shared" si="1"/>
        <v>-0.90453403373329089</v>
      </c>
      <c r="L8" s="9">
        <f t="shared" si="0"/>
        <v>-0.12842743804415596</v>
      </c>
      <c r="M8" s="9">
        <f t="shared" si="0"/>
        <v>-0.90453403373329089</v>
      </c>
      <c r="N8" s="9">
        <f t="shared" si="0"/>
        <v>-0.67567279174527284</v>
      </c>
      <c r="O8" s="9">
        <f t="shared" si="0"/>
        <v>-0.90453403373329089</v>
      </c>
      <c r="P8" s="9">
        <f t="shared" si="0"/>
        <v>-0.69936145305548758</v>
      </c>
      <c r="Q8" s="9">
        <f t="shared" si="0"/>
        <v>-0.30151134457776363</v>
      </c>
      <c r="R8" s="9">
        <f t="shared" si="0"/>
        <v>-1.1085063090571785</v>
      </c>
      <c r="T8" s="9">
        <f t="shared" si="2"/>
        <v>0.1161669885761127</v>
      </c>
      <c r="U8" s="9">
        <f>M8*N8</f>
        <v>0.61116903580118542</v>
      </c>
      <c r="V8" s="9">
        <f>O8*P8</f>
        <v>0.63259623616985572</v>
      </c>
      <c r="W8" s="9">
        <f>Q8*R8</f>
        <v>0.33422722771676389</v>
      </c>
    </row>
    <row r="9" spans="1:23" x14ac:dyDescent="0.35">
      <c r="A9" s="3">
        <v>8</v>
      </c>
      <c r="B9" s="3">
        <v>4</v>
      </c>
      <c r="C9" s="3">
        <v>4.26</v>
      </c>
      <c r="D9" s="3">
        <v>4</v>
      </c>
      <c r="E9" s="3">
        <v>3.1</v>
      </c>
      <c r="F9" s="3">
        <v>4</v>
      </c>
      <c r="G9" s="3">
        <v>5.39</v>
      </c>
      <c r="H9" s="3">
        <v>19</v>
      </c>
      <c r="I9" s="3">
        <v>12.5</v>
      </c>
      <c r="K9" s="9">
        <f t="shared" si="1"/>
        <v>-1.507556722888818</v>
      </c>
      <c r="L9" s="9">
        <f t="shared" si="0"/>
        <v>-1.5952746223951686</v>
      </c>
      <c r="M9" s="9">
        <f t="shared" si="0"/>
        <v>-1.507556722888818</v>
      </c>
      <c r="N9" s="9">
        <f t="shared" si="0"/>
        <v>-2.1680633914053073</v>
      </c>
      <c r="O9" s="9">
        <f t="shared" si="0"/>
        <v>-1.507556722888818</v>
      </c>
      <c r="P9" s="9">
        <f t="shared" si="0"/>
        <v>-1.0391920182725907</v>
      </c>
      <c r="Q9" s="9">
        <f t="shared" si="0"/>
        <v>3.0151134457776361</v>
      </c>
      <c r="R9" s="9">
        <f t="shared" si="0"/>
        <v>2.4619047631282021</v>
      </c>
      <c r="T9" s="9">
        <f t="shared" si="2"/>
        <v>2.4049669818457571</v>
      </c>
      <c r="U9" s="9">
        <f>M9*N9</f>
        <v>3.2684785413622022</v>
      </c>
      <c r="V9" s="9">
        <f>O9*P9</f>
        <v>1.5666409135192434</v>
      </c>
      <c r="W9" s="9">
        <f>Q9*R9</f>
        <v>7.4229221535318484</v>
      </c>
    </row>
    <row r="10" spans="1:23" x14ac:dyDescent="0.35">
      <c r="A10" s="3">
        <v>9</v>
      </c>
      <c r="B10" s="3">
        <v>12</v>
      </c>
      <c r="C10" s="3">
        <v>10.84</v>
      </c>
      <c r="D10" s="3">
        <v>12</v>
      </c>
      <c r="E10" s="3">
        <v>9.1300000000000008</v>
      </c>
      <c r="F10" s="3">
        <v>12</v>
      </c>
      <c r="G10" s="3">
        <v>8.15</v>
      </c>
      <c r="H10" s="3">
        <v>8</v>
      </c>
      <c r="I10" s="3">
        <v>5.56</v>
      </c>
      <c r="K10" s="9">
        <f t="shared" si="1"/>
        <v>0.90453403373329089</v>
      </c>
      <c r="L10" s="9">
        <f t="shared" si="0"/>
        <v>1.6436027175476711</v>
      </c>
      <c r="M10" s="9">
        <f t="shared" si="0"/>
        <v>0.90453403373329089</v>
      </c>
      <c r="N10" s="9">
        <f t="shared" si="0"/>
        <v>0.80194166336367301</v>
      </c>
      <c r="O10" s="9">
        <f t="shared" si="0"/>
        <v>0.90453403373329089</v>
      </c>
      <c r="P10" s="9">
        <f t="shared" si="0"/>
        <v>0.32013024259582135</v>
      </c>
      <c r="Q10" s="9">
        <f t="shared" si="0"/>
        <v>-0.30151134457776363</v>
      </c>
      <c r="R10" s="9">
        <f t="shared" si="0"/>
        <v>-0.95584045631545911</v>
      </c>
      <c r="T10" s="9">
        <f t="shared" si="2"/>
        <v>1.4866945959583937</v>
      </c>
      <c r="U10" s="9">
        <f>M10*N10</f>
        <v>0.72538352758112801</v>
      </c>
      <c r="V10" s="9">
        <f>O10*P10</f>
        <v>0.28956869965521526</v>
      </c>
      <c r="W10" s="9">
        <f>Q10*R10</f>
        <v>0.28819674118549721</v>
      </c>
    </row>
    <row r="11" spans="1:23" x14ac:dyDescent="0.35">
      <c r="A11" s="3">
        <v>10</v>
      </c>
      <c r="B11" s="3">
        <v>7</v>
      </c>
      <c r="C11" s="3">
        <v>4.82</v>
      </c>
      <c r="D11" s="3">
        <v>7</v>
      </c>
      <c r="E11" s="3">
        <v>7.26</v>
      </c>
      <c r="F11" s="3">
        <v>7</v>
      </c>
      <c r="G11" s="3">
        <v>6.42</v>
      </c>
      <c r="H11" s="3">
        <v>8</v>
      </c>
      <c r="I11" s="3">
        <v>7.91</v>
      </c>
      <c r="K11" s="9">
        <f t="shared" si="1"/>
        <v>-0.60302268915552726</v>
      </c>
      <c r="L11" s="9">
        <f t="shared" si="0"/>
        <v>-1.3196254870808841</v>
      </c>
      <c r="M11" s="9">
        <f t="shared" si="0"/>
        <v>-0.60302268915552726</v>
      </c>
      <c r="N11" s="9">
        <f t="shared" si="0"/>
        <v>-0.11910468032090347</v>
      </c>
      <c r="O11" s="9">
        <f t="shared" si="0"/>
        <v>-0.60302268915552726</v>
      </c>
      <c r="P11" s="9">
        <f t="shared" si="0"/>
        <v>-0.53190871077459634</v>
      </c>
      <c r="Q11" s="9">
        <f t="shared" si="0"/>
        <v>-0.30151134457776363</v>
      </c>
      <c r="R11" s="9">
        <f t="shared" si="0"/>
        <v>0.20146520156531977</v>
      </c>
      <c r="T11" s="9">
        <f t="shared" si="2"/>
        <v>0.7957641098976872</v>
      </c>
      <c r="U11" s="9">
        <f>M11*N11</f>
        <v>7.1822824618120618E-2</v>
      </c>
      <c r="V11" s="9">
        <f>O11*P11</f>
        <v>0.32075302115654664</v>
      </c>
      <c r="W11" s="9">
        <f>Q11*R11</f>
        <v>-6.0744043809589733E-2</v>
      </c>
    </row>
    <row r="12" spans="1:23" x14ac:dyDescent="0.35">
      <c r="A12" s="3">
        <v>11</v>
      </c>
      <c r="B12" s="3">
        <v>5</v>
      </c>
      <c r="C12" s="3">
        <v>5.68</v>
      </c>
      <c r="D12" s="3">
        <v>5</v>
      </c>
      <c r="E12" s="3">
        <v>4.75</v>
      </c>
      <c r="F12" s="3">
        <v>5</v>
      </c>
      <c r="G12" s="3">
        <v>5.73</v>
      </c>
      <c r="H12" s="3">
        <v>8</v>
      </c>
      <c r="I12" s="3">
        <v>6.89</v>
      </c>
      <c r="K12" s="9">
        <f t="shared" si="1"/>
        <v>-1.2060453783110545</v>
      </c>
      <c r="L12" s="9">
        <f t="shared" si="0"/>
        <v>-0.89630717213394795</v>
      </c>
      <c r="M12" s="9">
        <f t="shared" si="0"/>
        <v>-1.2060453783110545</v>
      </c>
      <c r="N12" s="9">
        <f t="shared" si="0"/>
        <v>-1.3553754410953878</v>
      </c>
      <c r="O12" s="9">
        <f t="shared" si="0"/>
        <v>-1.2060453783110545</v>
      </c>
      <c r="P12" s="9">
        <f t="shared" si="0"/>
        <v>-0.87173927599169909</v>
      </c>
      <c r="Q12" s="9">
        <f t="shared" si="0"/>
        <v>-0.30151134457776363</v>
      </c>
      <c r="R12" s="9">
        <f t="shared" si="0"/>
        <v>-0.30085470100420986</v>
      </c>
      <c r="T12" s="9">
        <f t="shared" si="2"/>
        <v>1.0809871224991987</v>
      </c>
      <c r="U12" s="9">
        <f>M12*N12</f>
        <v>1.6346442866093993</v>
      </c>
      <c r="V12" s="9">
        <f>O12*P12</f>
        <v>1.0513571249020135</v>
      </c>
      <c r="W12" s="9">
        <f>Q12*R12</f>
        <v>9.0711105422320373E-2</v>
      </c>
    </row>
    <row r="13" spans="1:23" x14ac:dyDescent="0.35">
      <c r="A13" s="3" t="s">
        <v>15</v>
      </c>
      <c r="B13" s="13">
        <f>AVERAGE(B2:B12)</f>
        <v>9</v>
      </c>
      <c r="C13" s="13">
        <f t="shared" ref="C13:I13" si="3">AVERAGE(C2:C12)</f>
        <v>7.5009090909090927</v>
      </c>
      <c r="D13" s="13">
        <f t="shared" si="3"/>
        <v>9</v>
      </c>
      <c r="E13" s="13">
        <f t="shared" si="3"/>
        <v>7.5018181818181828</v>
      </c>
      <c r="F13" s="13">
        <f t="shared" si="3"/>
        <v>9</v>
      </c>
      <c r="G13" s="13">
        <f t="shared" si="3"/>
        <v>7.5000000000000009</v>
      </c>
      <c r="H13" s="13">
        <f t="shared" si="3"/>
        <v>9</v>
      </c>
      <c r="I13" s="13">
        <f t="shared" si="3"/>
        <v>7.5009090909090901</v>
      </c>
    </row>
    <row r="14" spans="1:23" x14ac:dyDescent="0.35">
      <c r="A14" s="3" t="s">
        <v>17</v>
      </c>
      <c r="B14" s="13">
        <f>_xlfn.STDEV.S(B2:B12)</f>
        <v>3.3166247903553998</v>
      </c>
      <c r="C14" s="13">
        <f t="shared" ref="C14:I14" si="4">_xlfn.STDEV.S(C2:C12)</f>
        <v>2.0315681359258035</v>
      </c>
      <c r="D14" s="13">
        <f t="shared" si="4"/>
        <v>3.3166247903553998</v>
      </c>
      <c r="E14" s="13">
        <f t="shared" si="4"/>
        <v>2.0302995748500634</v>
      </c>
      <c r="F14" s="13">
        <f t="shared" si="4"/>
        <v>3.3166247903553998</v>
      </c>
      <c r="G14" s="13">
        <f t="shared" si="4"/>
        <v>2.0304236011236632</v>
      </c>
      <c r="H14" s="13">
        <f t="shared" si="4"/>
        <v>3.3166247903553998</v>
      </c>
      <c r="I14" s="13">
        <f t="shared" si="4"/>
        <v>2.0305785113876014</v>
      </c>
      <c r="S14" s="9" t="s">
        <v>16</v>
      </c>
      <c r="T14" s="10">
        <f>SUM(T2:T12)</f>
        <v>8.1642051634484449</v>
      </c>
      <c r="U14" s="10">
        <f>SUM(U2:U12)</f>
        <v>8.1618809870546585</v>
      </c>
      <c r="V14" s="10">
        <f>SUM(V2:V12)</f>
        <v>8.1628673948959971</v>
      </c>
      <c r="W14" s="10">
        <f>SUM(W2:W12)</f>
        <v>8.1652143688850316</v>
      </c>
    </row>
    <row r="15" spans="1:23" x14ac:dyDescent="0.35">
      <c r="A15" s="3" t="s">
        <v>5</v>
      </c>
      <c r="B15" s="5">
        <f>CORREL(B2:B12,C2:C12)</f>
        <v>0.81642051634483992</v>
      </c>
      <c r="C15" s="5"/>
      <c r="D15" s="5">
        <f>CORREL(D2:D12,E2:E12)</f>
        <v>0.81618809870546416</v>
      </c>
      <c r="E15" s="5"/>
      <c r="F15" s="5">
        <f>CORREL(F2:F12,G2:G12)</f>
        <v>0.81628673948959818</v>
      </c>
      <c r="G15" s="5"/>
      <c r="H15" s="5">
        <f>CORREL(H2:H12,I2:I12)</f>
        <v>0.81652143688850276</v>
      </c>
      <c r="I15" s="5"/>
      <c r="S15" s="9" t="s">
        <v>5</v>
      </c>
      <c r="T15" s="11">
        <f>T14/10</f>
        <v>0.81642051634484447</v>
      </c>
      <c r="U15" s="11">
        <f>U14/10</f>
        <v>0.81618809870546583</v>
      </c>
      <c r="V15" s="11">
        <f>V14/10</f>
        <v>0.81628673948959973</v>
      </c>
      <c r="W15" s="11">
        <f>W14/10</f>
        <v>0.8165214368885032</v>
      </c>
    </row>
    <row r="16" spans="1:23" x14ac:dyDescent="0.35">
      <c r="T16" s="4">
        <f>B15-T15</f>
        <v>-4.5519144009631418E-15</v>
      </c>
      <c r="U16" s="4">
        <f>D15-U15</f>
        <v>-1.6653345369377348E-15</v>
      </c>
      <c r="V16" s="4">
        <f>F15-V15</f>
        <v>-1.5543122344752192E-15</v>
      </c>
      <c r="W16" s="4">
        <f>H15-W15</f>
        <v>0</v>
      </c>
    </row>
    <row r="32" spans="2:8" x14ac:dyDescent="0.35">
      <c r="B32" s="12" t="s">
        <v>18</v>
      </c>
      <c r="C32" s="12">
        <f>B15</f>
        <v>0.81642051634483992</v>
      </c>
      <c r="G32" s="8" t="s">
        <v>18</v>
      </c>
      <c r="H32" s="12">
        <f>D15</f>
        <v>0.81618809870546416</v>
      </c>
    </row>
    <row r="50" spans="2:8" x14ac:dyDescent="0.35">
      <c r="B50" s="12" t="s">
        <v>18</v>
      </c>
      <c r="C50" s="12">
        <f>F15</f>
        <v>0.81628673948959818</v>
      </c>
      <c r="G50" s="8" t="s">
        <v>18</v>
      </c>
      <c r="H50" s="12">
        <f>H15</f>
        <v>0.81652143688850276</v>
      </c>
    </row>
  </sheetData>
  <mergeCells count="4">
    <mergeCell ref="B15:C15"/>
    <mergeCell ref="D15:E15"/>
    <mergeCell ref="F15:G15"/>
    <mergeCell ref="H15:I15"/>
  </mergeCells>
  <pageMargins left="0.7" right="0.7" top="0.75" bottom="0.75" header="0.3" footer="0.3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E12"/>
  <sheetViews>
    <sheetView workbookViewId="0"/>
  </sheetViews>
  <sheetFormatPr defaultColWidth="17.7265625" defaultRowHeight="14" x14ac:dyDescent="0.35"/>
  <cols>
    <col min="1" max="1" width="4" style="15" customWidth="1"/>
    <col min="2" max="4" width="17.7265625" style="15"/>
    <col min="5" max="5" width="7.36328125" style="15" customWidth="1"/>
    <col min="6" max="6" width="4" style="15" customWidth="1"/>
    <col min="7" max="16384" width="17.7265625" style="15"/>
  </cols>
  <sheetData>
    <row r="2" spans="2:5" ht="42" x14ac:dyDescent="0.35">
      <c r="B2" s="1" t="s">
        <v>2</v>
      </c>
      <c r="C2" s="1" t="s">
        <v>4</v>
      </c>
      <c r="D2" s="1" t="s">
        <v>3</v>
      </c>
      <c r="E2" s="16" t="s">
        <v>5</v>
      </c>
    </row>
    <row r="3" spans="2:5" x14ac:dyDescent="0.35">
      <c r="B3" s="2">
        <v>0</v>
      </c>
      <c r="C3" s="18">
        <v>26157</v>
      </c>
      <c r="D3" s="2">
        <v>31.98</v>
      </c>
      <c r="E3" s="17">
        <f>CORREL(D3:D12,C3:C12)</f>
        <v>0.98698568527945707</v>
      </c>
    </row>
    <row r="4" spans="2:5" x14ac:dyDescent="0.35">
      <c r="B4" s="2">
        <v>1</v>
      </c>
      <c r="C4" s="18">
        <v>18697</v>
      </c>
      <c r="D4" s="2">
        <v>27.95</v>
      </c>
    </row>
    <row r="5" spans="2:5" x14ac:dyDescent="0.35">
      <c r="B5" s="2">
        <v>2</v>
      </c>
      <c r="C5" s="18">
        <v>16271</v>
      </c>
      <c r="D5" s="2">
        <v>26.94</v>
      </c>
    </row>
    <row r="6" spans="2:5" x14ac:dyDescent="0.35">
      <c r="B6" s="2">
        <v>3</v>
      </c>
      <c r="C6" s="18">
        <v>14712</v>
      </c>
      <c r="D6" s="2">
        <v>25.47</v>
      </c>
    </row>
    <row r="7" spans="2:5" x14ac:dyDescent="0.35">
      <c r="B7" s="2">
        <v>4</v>
      </c>
      <c r="C7" s="18">
        <v>13493</v>
      </c>
      <c r="D7" s="2">
        <v>25.04</v>
      </c>
    </row>
    <row r="8" spans="2:5" x14ac:dyDescent="0.35">
      <c r="B8" s="2">
        <v>5</v>
      </c>
      <c r="C8" s="18">
        <v>12474</v>
      </c>
      <c r="D8" s="2">
        <v>25.3</v>
      </c>
    </row>
    <row r="9" spans="2:5" x14ac:dyDescent="0.35">
      <c r="B9" s="2">
        <v>6</v>
      </c>
      <c r="C9" s="18">
        <v>11644</v>
      </c>
      <c r="D9" s="2">
        <v>24.43</v>
      </c>
    </row>
    <row r="10" spans="2:5" x14ac:dyDescent="0.35">
      <c r="B10" s="2">
        <v>7</v>
      </c>
      <c r="C10" s="18">
        <v>10803</v>
      </c>
      <c r="D10" s="2">
        <v>24.84</v>
      </c>
    </row>
    <row r="11" spans="2:5" x14ac:dyDescent="0.35">
      <c r="B11" s="2">
        <v>8</v>
      </c>
      <c r="C11" s="18">
        <v>9796</v>
      </c>
      <c r="D11" s="2">
        <v>23.79</v>
      </c>
    </row>
    <row r="12" spans="2:5" x14ac:dyDescent="0.35">
      <c r="B12" s="2">
        <v>9</v>
      </c>
      <c r="C12" s="18">
        <v>6748</v>
      </c>
      <c r="D12" s="2">
        <v>22.86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</vt:lpstr>
      <vt:lpstr>r exercise</vt:lpstr>
      <vt:lpstr>Household Toll Calls</vt:lpstr>
    </vt:vector>
  </TitlesOfParts>
  <Company>National University of Singapore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2017-12-06T08:48:33Z</dcterms:created>
  <dcterms:modified xsi:type="dcterms:W3CDTF">2018-02-03T08:49:55Z</dcterms:modified>
</cp:coreProperties>
</file>