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568" windowHeight="9420" activeTab="2"/>
  </bookViews>
  <sheets>
    <sheet name="SIGMeshB85m512K" sheetId="12" r:id="rId1"/>
    <sheet name="SIGMeshB85m1M" sheetId="13" r:id="rId2"/>
    <sheet name="SIGMeshB91m1M" sheetId="15" r:id="rId3"/>
    <sheet name="SIGMeshB85m_ZigbeeDualMode_1M" sheetId="11" r:id="rId4"/>
    <sheet name="B85mRAM_map" sheetId="16" r:id="rId5"/>
  </sheets>
  <calcPr calcId="144525"/>
</workbook>
</file>

<file path=xl/sharedStrings.xml><?xml version="1.0" encoding="utf-8"?>
<sst xmlns="http://schemas.openxmlformats.org/spreadsheetml/2006/main" count="417" uniqueCount="190">
  <si>
    <t>SIG Mesh B85m 512K flash map</t>
  </si>
  <si>
    <t>Sig Mesh Parameters 1(8258_mesh)</t>
  </si>
  <si>
    <t>Sig Mesh Parameters 2(8258_mesh)</t>
  </si>
  <si>
    <t>Addr</t>
  </si>
  <si>
    <t>content</t>
  </si>
  <si>
    <t>size(K)</t>
  </si>
  <si>
    <t>Comments</t>
  </si>
  <si>
    <t>00000</t>
  </si>
  <si>
    <t>Firmware A (Pingpong OTA)</t>
  </si>
  <si>
    <t>FLASH_ADR_MESH_KEY</t>
  </si>
  <si>
    <t>FLASH_ADR_MD_VD_LIGHT</t>
  </si>
  <si>
    <t>…</t>
  </si>
  <si>
    <t>FLASH_ADR_MD_CFG_S</t>
  </si>
  <si>
    <t>FLASH_ADR_MD_G_POWER_ONOFF</t>
  </si>
  <si>
    <t>Sig Mesh Parameters 1</t>
  </si>
  <si>
    <t>refer to table on the right for details</t>
  </si>
  <si>
    <t>FLASH_ADR_MD_HEALTH</t>
  </si>
  <si>
    <t>FLASH_ADR_MD_SCENE</t>
  </si>
  <si>
    <t>Firmware B (Pingpong OTA)</t>
  </si>
  <si>
    <t>FLASH_ADR_MD_G_ONOFF_LEVEL</t>
  </si>
  <si>
    <t>FLASH_ADR_MESH_TYPE_FLAG</t>
  </si>
  <si>
    <t>FLASH_ADR_MD_TIME_SCHEDULE</t>
  </si>
  <si>
    <t>FLASH_ADR_MD_MESH_OTA</t>
  </si>
  <si>
    <t>Sig Mesh Parameters 2</t>
  </si>
  <si>
    <t>FLASH_ADR_MD_LIGHTNESS</t>
  </si>
  <si>
    <t>FLASH_ADR_MD_MISC_PAR</t>
  </si>
  <si>
    <t>Mac (0x76000-0x76005)</t>
  </si>
  <si>
    <t>FLASH_ADR_MD_LIGHT_CTL</t>
  </si>
  <si>
    <t>FLASH_ADR_MD_LIGHT_LC</t>
  </si>
  <si>
    <t xml:space="preserve">mesh_key:reference to struct mesh_key_t,include device key、network key、app key.ect </t>
  </si>
  <si>
    <t>Frequency Offset (0x77000)
FLASH_ADR_STATIC_OOB(0x77800)</t>
  </si>
  <si>
    <t>static OOB is optional</t>
  </si>
  <si>
    <t>config server model:save model_sig_cfg_s,reference to struct model_sig_cfg_s_t</t>
  </si>
  <si>
    <t>FLASH_ADR_SW_LEVEL</t>
  </si>
  <si>
    <t>health model:save model_sig_health,reference to struct model_health_t</t>
  </si>
  <si>
    <t>onoff and level model:save model_sig_g_onoff_level,reference to struct model_g_onoff_level_t</t>
  </si>
  <si>
    <t xml:space="preserve">User Parameters </t>
  </si>
  <si>
    <t>For User define</t>
  </si>
  <si>
    <t>FLASH_ADR_MD_SENSOR</t>
  </si>
  <si>
    <t>time and schedule model:save model_sig_time_schedule, reference to struct model_time_schedule_t</t>
  </si>
  <si>
    <t xml:space="preserve">lightness model:save model_sig_lightness, reference to struct model_lightness_t </t>
  </si>
  <si>
    <t>FLASH_ADR_PROVISION_CFG_S</t>
  </si>
  <si>
    <t>light CTL model or light XYL model:save model_sig_light_ctl(model_sig_light_xyl), reference to struct model_light_ctl_t(model_light_xyl_t)</t>
  </si>
  <si>
    <t>light CL model:save model_sig_light_ctl, reference to struct model_light_ctl_t</t>
  </si>
  <si>
    <t>FLASH_ADR_MD_LIGHT_HSL</t>
  </si>
  <si>
    <t>level and onoff state:save light_res_sw_save,reference to struct light_res_sw_save_t</t>
  </si>
  <si>
    <t>parameter save for provision:save provision_mag,reference to struct pro_para_mag</t>
  </si>
  <si>
    <t>FLASH_ADR_FRIEND_SHIP</t>
  </si>
  <si>
    <t>light HSL model:save model_sig_light_hsl, reference to struct model_light_hsl_t</t>
  </si>
  <si>
    <t>reserved for friendship</t>
  </si>
  <si>
    <t>FLASH_ADR_MISC</t>
  </si>
  <si>
    <t>sequence number and iv index: reference to struct misc_save_t</t>
  </si>
  <si>
    <t>FLASH_ADR_RESET_CNT</t>
  </si>
  <si>
    <t>record power replug cnt, for hardware factory reset.</t>
  </si>
  <si>
    <t>FLASH_ADR_MD_PROPERTY</t>
  </si>
  <si>
    <t>battery and location model or property model：save model_sig_sensor(model_sig_property), reference to model_sensor_t(model_property_t)</t>
  </si>
  <si>
    <t>vendor model:save model_vd_light,reference to model_vd_light_t</t>
  </si>
  <si>
    <t>power onoff and default transation time model:save model_sig_g_power_onoff, reference to struct model_g_power_onoff_trans_time_t</t>
  </si>
  <si>
    <t>scene model:save model_sig_scene, reference to struct model_scene_t</t>
  </si>
  <si>
    <t>parameter for dual mode</t>
  </si>
  <si>
    <t xml:space="preserve">mesh ota model:save model_mesh_ota,reference to struct model_mesh_ota_t </t>
  </si>
  <si>
    <t>model MISC parameters</t>
  </si>
  <si>
    <t>SIG Mesh B85m 1M flash map</t>
  </si>
  <si>
    <t>reserved for firmware</t>
  </si>
  <si>
    <t>reserved for firmware of 
no pingping OTA</t>
  </si>
  <si>
    <t>reserved for parameters</t>
  </si>
  <si>
    <t>Reserved for Telink</t>
  </si>
  <si>
    <t>reserved for telink</t>
  </si>
  <si>
    <t>Frequency Offset (0xFE000)
FLASH_ADR_STATIC_OOB(0xFE800)</t>
  </si>
  <si>
    <t>reserved for Future</t>
  </si>
  <si>
    <t>Mac (0xFF000-0xFF005)</t>
  </si>
  <si>
    <t>FLASH_ADR_MD_REMOTE_PROV</t>
  </si>
  <si>
    <t>SIG Mesh B91m 1M flash map</t>
  </si>
  <si>
    <t>Sig Mesh Parameters 1(B91_mesh)</t>
  </si>
  <si>
    <t>Sig Mesh Parameters 2(B91_mesh)</t>
  </si>
  <si>
    <t>E0000</t>
  </si>
  <si>
    <t>F0000</t>
  </si>
  <si>
    <t>E0FFF</t>
  </si>
  <si>
    <t>5FFFF</t>
  </si>
  <si>
    <t>E1000</t>
  </si>
  <si>
    <t>60000</t>
  </si>
  <si>
    <t>reserved for future use</t>
  </si>
  <si>
    <t>should not be used to store parameters unless without flash protection funtion</t>
  </si>
  <si>
    <t>E1FFF</t>
  </si>
  <si>
    <t>E2000</t>
  </si>
  <si>
    <t>7FFFF</t>
  </si>
  <si>
    <t>E2FFF</t>
  </si>
  <si>
    <t>80000</t>
  </si>
  <si>
    <t>E3000</t>
  </si>
  <si>
    <t>E3FFF</t>
  </si>
  <si>
    <t>DFFFF</t>
  </si>
  <si>
    <t>E4000</t>
  </si>
  <si>
    <t>E4FFF</t>
  </si>
  <si>
    <t>E5000</t>
  </si>
  <si>
    <t>EFFFF</t>
  </si>
  <si>
    <t>E5FFF</t>
  </si>
  <si>
    <t>E6000</t>
  </si>
  <si>
    <t>E6FFF</t>
  </si>
  <si>
    <t>F5FFF</t>
  </si>
  <si>
    <t>E7000</t>
  </si>
  <si>
    <t>F6000</t>
  </si>
  <si>
    <t>E7FFF</t>
  </si>
  <si>
    <t>E8000</t>
  </si>
  <si>
    <t>FDFFF</t>
  </si>
  <si>
    <t>E8FFF</t>
  </si>
  <si>
    <t>FE000</t>
  </si>
  <si>
    <t>Frequency Offset (0xfe000)
FLASH_ADR_STATIC_OOB(0xfe800)</t>
  </si>
  <si>
    <t>E9000</t>
  </si>
  <si>
    <t>E9FFF</t>
  </si>
  <si>
    <t>FEFFF</t>
  </si>
  <si>
    <t>EA000</t>
  </si>
  <si>
    <t>FF000</t>
  </si>
  <si>
    <t>Mac (0xff000-0xff005)</t>
  </si>
  <si>
    <t>EAFFF</t>
  </si>
  <si>
    <t>EB000</t>
  </si>
  <si>
    <t>FFFFF</t>
  </si>
  <si>
    <t>EBFFF</t>
  </si>
  <si>
    <t>EC000</t>
  </si>
  <si>
    <t>ECFFF</t>
  </si>
  <si>
    <t>ED000</t>
  </si>
  <si>
    <t>EDFFF</t>
  </si>
  <si>
    <t>EE000</t>
  </si>
  <si>
    <t>EEFFF</t>
  </si>
  <si>
    <t>EF000</t>
  </si>
  <si>
    <t>FLASH_ADR_MD_PROPERTY/FLASH_ADR_MD_DF_SBR/FLASH_ADR_MD_SOLI_PDU_RPL</t>
  </si>
  <si>
    <t>备注</t>
  </si>
  <si>
    <t>Sigmesh固件</t>
  </si>
  <si>
    <t>Bootloader firmware</t>
  </si>
  <si>
    <t>bootloader</t>
  </si>
  <si>
    <t>NV_MODULE_ZB_INFO</t>
  </si>
  <si>
    <t>保留</t>
  </si>
  <si>
    <t xml:space="preserve">Static OOB (0x6000-0x600F), 
Install Key  (0x6010-0x6020), </t>
  </si>
  <si>
    <t>Static OOB, Install Key,</t>
  </si>
  <si>
    <t>NV_MODULE_ADDRESS_TABLE</t>
  </si>
  <si>
    <t>OTA 新固件区</t>
  </si>
  <si>
    <t>Future Use1</t>
  </si>
  <si>
    <t>Future Use</t>
  </si>
  <si>
    <t>NV_MODULE_APS</t>
  </si>
  <si>
    <t>客户定制区</t>
  </si>
  <si>
    <t>起始地址待定</t>
  </si>
  <si>
    <t>Future Use2</t>
  </si>
  <si>
    <t>NV_MODULE_ZCL</t>
  </si>
  <si>
    <t>SigMesh参数</t>
  </si>
  <si>
    <t>Zigbee Network Info</t>
  </si>
  <si>
    <t>Factory Reset Counter</t>
  </si>
  <si>
    <t>Reset counter Block</t>
  </si>
  <si>
    <t>NV_MODULE_NWK_FRAME_COUNT</t>
  </si>
  <si>
    <t>CFG_TELINK_SDK_TYPE</t>
  </si>
  <si>
    <t>Image Type Block</t>
  </si>
  <si>
    <t>NV_MODULE_OTA</t>
  </si>
  <si>
    <t>CFG_TELINK_SIG_MESH_CODE_4K</t>
  </si>
  <si>
    <t>FLASH_ADR_EDCH_PARA</t>
  </si>
  <si>
    <t>mesh EDCH(static)</t>
  </si>
  <si>
    <t xml:space="preserve">NV_MODULE_APP </t>
  </si>
  <si>
    <t>BLE: pair + Sec info</t>
  </si>
  <si>
    <t>Sig Mesh Parameters</t>
  </si>
  <si>
    <t>Sig Mesh/Zigbee Params 1</t>
  </si>
  <si>
    <t>NV_MODULE_KEYPAIR</t>
  </si>
  <si>
    <t>用户参数区(reserved)
包含BLE + zigbee</t>
  </si>
  <si>
    <t>Sig Mesh/BLE Pair + Sec info
checksum</t>
  </si>
  <si>
    <t>Sig Mesh/Zigbee Params 2</t>
  </si>
  <si>
    <t>两个SDK必须定义一样</t>
  </si>
  <si>
    <t>Sig Mesh/Zigbee Params 3</t>
  </si>
  <si>
    <t>CFG_TELINK_SIG_MESH_CRC: +0x40</t>
  </si>
  <si>
    <t>不能使用</t>
  </si>
  <si>
    <t>Zigbee: Pre-install key</t>
  </si>
  <si>
    <t>zigbee 要求，不能擦除</t>
  </si>
  <si>
    <t>OTA Staging</t>
  </si>
  <si>
    <t>TP, Frequency Offset等信息</t>
  </si>
  <si>
    <t xml:space="preserve">Sig Mesh App </t>
  </si>
  <si>
    <t>Firmware</t>
  </si>
  <si>
    <r>
      <rPr>
        <sz val="11"/>
        <color theme="1"/>
        <rFont val="等线"/>
        <charset val="134"/>
        <scheme val="minor"/>
      </rPr>
      <t xml:space="preserve">F0000--F0007: MAC
F0080: </t>
    </r>
    <r>
      <rPr>
        <sz val="11"/>
        <color rgb="FFFF0000"/>
        <rFont val="等线"/>
        <charset val="134"/>
        <scheme val="minor"/>
      </rPr>
      <t>CFG_TELINK_DUAL_MODE_ENABLE</t>
    </r>
  </si>
  <si>
    <t>Zigbee/BLE App</t>
  </si>
  <si>
    <t>Frequency Offset (0xFE000)</t>
  </si>
  <si>
    <t>Frequency Offset</t>
  </si>
  <si>
    <t>FLASH_ADR_VC_NODE_INFO</t>
  </si>
  <si>
    <t>Mac (0xFF000-0xFF007)</t>
  </si>
  <si>
    <t>Telink Mac</t>
  </si>
  <si>
    <t>B85m 64K RAM map</t>
  </si>
  <si>
    <t>0x840000</t>
  </si>
  <si>
    <t>vector</t>
  </si>
  <si>
    <t>ram_code</t>
  </si>
  <si>
    <t>retention data</t>
  </si>
  <si>
    <t>retention bss</t>
  </si>
  <si>
    <t>less than 0x848000</t>
  </si>
  <si>
    <t>no retention data</t>
  </si>
  <si>
    <t>no retention bss
(include irq_stack)</t>
  </si>
  <si>
    <t>normal stack</t>
  </si>
  <si>
    <t>0x850000</t>
  </si>
  <si>
    <t>Note: end of "retention bss" shoule be less than 0x848000 if work at retention sleep mode.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</si>
</sst>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color theme="1"/>
      <name val="Courier New"/>
      <charset val="134"/>
    </font>
    <font>
      <b/>
      <sz val="12"/>
      <color theme="1"/>
      <name val="Courier New"/>
      <charset val="134"/>
    </font>
    <font>
      <b/>
      <sz val="12"/>
      <color theme="1"/>
      <name val="等线"/>
      <charset val="134"/>
      <scheme val="minor"/>
    </font>
    <font>
      <sz val="12"/>
      <color theme="1"/>
      <name val="Courier New"/>
      <charset val="134"/>
    </font>
    <font>
      <b/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28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0" borderId="12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32" borderId="15" applyNumberFormat="0" applyAlignment="0" applyProtection="0">
      <alignment vertical="center"/>
    </xf>
    <xf numFmtId="0" fontId="20" fillId="32" borderId="11" applyNumberFormat="0" applyAlignment="0" applyProtection="0">
      <alignment vertical="center"/>
    </xf>
    <xf numFmtId="0" fontId="21" fillId="33" borderId="16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</cellStyleXfs>
  <cellXfs count="18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14" borderId="5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18" borderId="9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19" borderId="5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 wrapText="1"/>
    </xf>
    <xf numFmtId="0" fontId="0" fillId="19" borderId="9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 wrapText="1"/>
    </xf>
    <xf numFmtId="0" fontId="0" fillId="20" borderId="5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 wrapText="1"/>
    </xf>
    <xf numFmtId="0" fontId="0" fillId="20" borderId="9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 wrapText="1"/>
    </xf>
    <xf numFmtId="0" fontId="0" fillId="21" borderId="5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1" borderId="9" xfId="0" applyFill="1" applyBorder="1" applyAlignment="1">
      <alignment horizontal="center" vertical="center"/>
    </xf>
    <xf numFmtId="0" fontId="0" fillId="21" borderId="10" xfId="0" applyFill="1" applyBorder="1" applyAlignment="1">
      <alignment horizontal="center" vertical="center"/>
    </xf>
    <xf numFmtId="0" fontId="0" fillId="22" borderId="5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22" borderId="9" xfId="0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3" borderId="5" xfId="0" applyFill="1" applyBorder="1" applyAlignment="1">
      <alignment horizontal="center" vertical="center"/>
    </xf>
    <xf numFmtId="0" fontId="0" fillId="23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3" borderId="9" xfId="0" applyFill="1" applyBorder="1" applyAlignment="1">
      <alignment horizontal="center" vertical="center"/>
    </xf>
    <xf numFmtId="0" fontId="0" fillId="23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4" borderId="5" xfId="0" applyFill="1" applyBorder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0" fontId="0" fillId="24" borderId="9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/>
    </xf>
    <xf numFmtId="0" fontId="0" fillId="25" borderId="5" xfId="0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10" xfId="0" applyFill="1" applyBorder="1" applyAlignment="1">
      <alignment horizontal="center" vertical="center"/>
    </xf>
    <xf numFmtId="0" fontId="0" fillId="26" borderId="5" xfId="0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0" fillId="26" borderId="9" xfId="0" applyFill="1" applyBorder="1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7" borderId="5" xfId="0" applyFill="1" applyBorder="1" applyAlignment="1">
      <alignment horizontal="center" vertical="center" wrapText="1"/>
    </xf>
    <xf numFmtId="0" fontId="0" fillId="27" borderId="7" xfId="0" applyFill="1" applyBorder="1" applyAlignment="1">
      <alignment horizontal="center" vertical="center"/>
    </xf>
    <xf numFmtId="0" fontId="0" fillId="27" borderId="9" xfId="0" applyFill="1" applyBorder="1" applyAlignment="1">
      <alignment horizontal="center" vertical="center"/>
    </xf>
    <xf numFmtId="0" fontId="4" fillId="0" borderId="2" xfId="0" applyFont="1" applyFill="1" applyBorder="1" applyAlignment="1" quotePrefix="1">
      <alignment horizontal="center" vertical="center"/>
    </xf>
    <xf numFmtId="0" fontId="4" fillId="0" borderId="4" xfId="0" applyFont="1" applyFill="1" applyBorder="1" applyAlignment="1" quotePrefix="1">
      <alignment horizontal="center" vertical="center"/>
    </xf>
    <xf numFmtId="0" fontId="4" fillId="0" borderId="3" xfId="0" applyFont="1" applyFill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43"/>
  <sheetViews>
    <sheetView zoomScale="74" zoomScaleNormal="74" workbookViewId="0">
      <selection activeCell="E38" sqref="E38"/>
    </sheetView>
  </sheetViews>
  <sheetFormatPr defaultColWidth="9" defaultRowHeight="14.4"/>
  <cols>
    <col min="1" max="1" width="9" customWidth="1"/>
    <col min="2" max="2" width="9.25" style="6" customWidth="1"/>
    <col min="3" max="3" width="30.6296296296296" customWidth="1"/>
    <col min="4" max="4" width="9.75" customWidth="1"/>
    <col min="5" max="5" width="32.4259259259259" customWidth="1"/>
    <col min="6" max="6" width="5.62962962962963" customWidth="1"/>
    <col min="7" max="7" width="5" customWidth="1"/>
    <col min="8" max="8" width="9.87962962962963" style="6" customWidth="1"/>
    <col min="9" max="9" width="35.1296296296296" customWidth="1"/>
    <col min="10" max="10" width="10.3796296296296" customWidth="1"/>
    <col min="12" max="12" width="9.12037037037037" customWidth="1"/>
    <col min="13" max="13" width="31.1296296296296" customWidth="1"/>
  </cols>
  <sheetData>
    <row r="1" ht="39" customHeight="1" spans="2:14">
      <c r="B1" s="6" t="s">
        <v>0</v>
      </c>
      <c r="C1" s="6"/>
      <c r="D1" s="6"/>
      <c r="E1" s="6"/>
      <c r="H1" s="6" t="s">
        <v>1</v>
      </c>
      <c r="I1" s="6"/>
      <c r="J1" s="6"/>
      <c r="L1" s="6" t="s">
        <v>2</v>
      </c>
      <c r="M1" s="6"/>
      <c r="N1" s="6"/>
    </row>
    <row r="2" ht="23.25" customHeight="1" spans="2:14">
      <c r="B2" s="7" t="s">
        <v>3</v>
      </c>
      <c r="C2" s="7" t="s">
        <v>4</v>
      </c>
      <c r="D2" s="7" t="s">
        <v>5</v>
      </c>
      <c r="E2" s="8" t="s">
        <v>6</v>
      </c>
      <c r="H2" s="7" t="s">
        <v>3</v>
      </c>
      <c r="I2" s="7" t="s">
        <v>4</v>
      </c>
      <c r="J2" s="7" t="s">
        <v>5</v>
      </c>
      <c r="L2" s="7" t="s">
        <v>3</v>
      </c>
      <c r="M2" s="7" t="s">
        <v>4</v>
      </c>
      <c r="N2" s="7" t="s">
        <v>5</v>
      </c>
    </row>
    <row r="3" ht="15.6" spans="2:14">
      <c r="B3" s="184" t="s">
        <v>7</v>
      </c>
      <c r="C3" s="21" t="s">
        <v>8</v>
      </c>
      <c r="D3" s="11">
        <v>192</v>
      </c>
      <c r="E3" s="161"/>
      <c r="H3" s="9" t="str">
        <f>B6</f>
        <v>30000</v>
      </c>
      <c r="I3" s="47" t="s">
        <v>9</v>
      </c>
      <c r="J3" s="49">
        <v>4</v>
      </c>
      <c r="L3" s="9" t="str">
        <f>B12</f>
        <v>70000</v>
      </c>
      <c r="M3" s="131" t="s">
        <v>10</v>
      </c>
      <c r="N3" s="49">
        <v>4</v>
      </c>
    </row>
    <row r="4" ht="15.6" spans="2:14">
      <c r="B4" s="13" t="s">
        <v>11</v>
      </c>
      <c r="C4" s="21"/>
      <c r="D4" s="11"/>
      <c r="E4" s="162"/>
      <c r="H4" s="14" t="str">
        <f t="shared" ref="H4:H8" si="0">DEC2HEX(HEX2DEC(H3)+J3*1024-1)</f>
        <v>30FFF</v>
      </c>
      <c r="I4" s="50"/>
      <c r="J4" s="52"/>
      <c r="L4" s="14" t="str">
        <f>DEC2HEX(HEX2DEC(L3)+N3*1024-1)</f>
        <v>70FFF</v>
      </c>
      <c r="M4" s="133"/>
      <c r="N4" s="52"/>
    </row>
    <row r="5" ht="15.6" spans="2:14">
      <c r="B5" s="14" t="str">
        <f>DEC2HEX(HEX2DEC(B3)+D3*1024-1)</f>
        <v>2FFFF</v>
      </c>
      <c r="C5" s="21"/>
      <c r="D5" s="11"/>
      <c r="E5" s="162"/>
      <c r="H5" s="9" t="str">
        <f t="shared" ref="H5:H9" si="1">DEC2HEX(HEX2DEC(H4)+1)</f>
        <v>31000</v>
      </c>
      <c r="I5" s="53" t="s">
        <v>12</v>
      </c>
      <c r="J5" s="49">
        <v>4</v>
      </c>
      <c r="L5" s="9" t="str">
        <f>DEC2HEX(HEX2DEC(L4)+1)</f>
        <v>71000</v>
      </c>
      <c r="M5" s="135" t="s">
        <v>13</v>
      </c>
      <c r="N5" s="49">
        <v>4</v>
      </c>
    </row>
    <row r="6" ht="15.6" spans="2:14">
      <c r="B6" s="9" t="str">
        <f>DEC2HEX(HEX2DEC(B5)+1)</f>
        <v>30000</v>
      </c>
      <c r="C6" s="57" t="s">
        <v>14</v>
      </c>
      <c r="D6" s="25">
        <v>64</v>
      </c>
      <c r="E6" s="166" t="s">
        <v>15</v>
      </c>
      <c r="H6" s="14" t="str">
        <f t="shared" si="0"/>
        <v>31FFF</v>
      </c>
      <c r="I6" s="55"/>
      <c r="J6" s="52"/>
      <c r="L6" s="14" t="str">
        <f>DEC2HEX(HEX2DEC(L5)+N5*1024-1)</f>
        <v>71FFF</v>
      </c>
      <c r="M6" s="137"/>
      <c r="N6" s="52"/>
    </row>
    <row r="7" ht="15.6" spans="2:14">
      <c r="B7" s="13" t="s">
        <v>11</v>
      </c>
      <c r="C7" s="61"/>
      <c r="D7" s="29"/>
      <c r="E7" s="167"/>
      <c r="H7" s="9" t="str">
        <f t="shared" si="1"/>
        <v>32000</v>
      </c>
      <c r="I7" s="59" t="s">
        <v>16</v>
      </c>
      <c r="J7" s="49">
        <v>4</v>
      </c>
      <c r="L7" s="9" t="str">
        <f>DEC2HEX(HEX2DEC(L6)+1)</f>
        <v>72000</v>
      </c>
      <c r="M7" s="141" t="s">
        <v>17</v>
      </c>
      <c r="N7" s="49">
        <v>4</v>
      </c>
    </row>
    <row r="8" ht="15.6" spans="2:14">
      <c r="B8" s="14" t="str">
        <f>DEC2HEX(HEX2DEC(B6)+D6*1024-1)</f>
        <v>3FFFF</v>
      </c>
      <c r="C8" s="65"/>
      <c r="D8" s="33"/>
      <c r="E8" s="170"/>
      <c r="H8" s="14" t="str">
        <f t="shared" si="0"/>
        <v>32FFF</v>
      </c>
      <c r="I8" s="63"/>
      <c r="J8" s="52"/>
      <c r="L8" s="14" t="str">
        <f>DEC2HEX(HEX2DEC(L7)+N7*1024-1)</f>
        <v>72FFF</v>
      </c>
      <c r="M8" s="145"/>
      <c r="N8" s="52"/>
    </row>
    <row r="9" ht="15.6" spans="2:14">
      <c r="B9" s="9" t="str">
        <f>DEC2HEX(HEX2DEC(B8)+1)</f>
        <v>40000</v>
      </c>
      <c r="C9" s="21" t="s">
        <v>18</v>
      </c>
      <c r="D9" s="11">
        <v>192</v>
      </c>
      <c r="E9" s="171"/>
      <c r="H9" s="9" t="str">
        <f t="shared" si="1"/>
        <v>33000</v>
      </c>
      <c r="I9" s="67" t="s">
        <v>19</v>
      </c>
      <c r="J9" s="49">
        <v>4</v>
      </c>
      <c r="L9" s="9" t="str">
        <f>DEC2HEX(HEX2DEC(L8)+1)</f>
        <v>73000</v>
      </c>
      <c r="M9" s="149" t="s">
        <v>20</v>
      </c>
      <c r="N9" s="49">
        <v>4</v>
      </c>
    </row>
    <row r="10" ht="15.6" spans="2:14">
      <c r="B10" s="13" t="s">
        <v>11</v>
      </c>
      <c r="C10" s="21"/>
      <c r="D10" s="11"/>
      <c r="E10" s="167"/>
      <c r="H10" s="14" t="str">
        <f t="shared" ref="H10:H14" si="2">DEC2HEX(HEX2DEC(H9)+J9*1024-1)</f>
        <v>33FFF</v>
      </c>
      <c r="I10" s="71"/>
      <c r="J10" s="52"/>
      <c r="L10" s="14" t="str">
        <f>DEC2HEX(HEX2DEC(L9)+N9*1024-1)</f>
        <v>73FFF</v>
      </c>
      <c r="M10" s="151"/>
      <c r="N10" s="52"/>
    </row>
    <row r="11" ht="15.6" spans="2:14">
      <c r="B11" s="14" t="str">
        <f>DEC2HEX(HEX2DEC(B9)+D9*1024-1)</f>
        <v>6FFFF</v>
      </c>
      <c r="C11" s="21"/>
      <c r="D11" s="11"/>
      <c r="E11" s="170"/>
      <c r="H11" s="9" t="str">
        <f t="shared" ref="H11:H15" si="3">DEC2HEX(HEX2DEC(H10)+1)</f>
        <v>34000</v>
      </c>
      <c r="I11" s="73" t="s">
        <v>21</v>
      </c>
      <c r="J11" s="49">
        <v>4</v>
      </c>
      <c r="L11" s="9" t="str">
        <f>DEC2HEX(HEX2DEC(L10)+1)</f>
        <v>74000</v>
      </c>
      <c r="M11" s="149" t="s">
        <v>22</v>
      </c>
      <c r="N11" s="49">
        <v>4</v>
      </c>
    </row>
    <row r="12" ht="15.6" spans="2:14">
      <c r="B12" s="9" t="str">
        <f>DEC2HEX(HEX2DEC(B11)+1)</f>
        <v>70000</v>
      </c>
      <c r="C12" s="57" t="s">
        <v>23</v>
      </c>
      <c r="D12" s="25">
        <v>24</v>
      </c>
      <c r="E12" s="166" t="s">
        <v>15</v>
      </c>
      <c r="H12" s="14" t="str">
        <f t="shared" si="2"/>
        <v>34FFF</v>
      </c>
      <c r="I12" s="75"/>
      <c r="J12" s="52"/>
      <c r="L12" s="14" t="str">
        <f>DEC2HEX(HEX2DEC(L11)+N11*1024-1)</f>
        <v>74FFF</v>
      </c>
      <c r="M12" s="151"/>
      <c r="N12" s="52"/>
    </row>
    <row r="13" ht="15.6" spans="2:14">
      <c r="B13" s="13" t="s">
        <v>11</v>
      </c>
      <c r="C13" s="61"/>
      <c r="D13" s="29"/>
      <c r="E13" s="167"/>
      <c r="H13" s="9" t="str">
        <f t="shared" si="3"/>
        <v>35000</v>
      </c>
      <c r="I13" s="79" t="s">
        <v>24</v>
      </c>
      <c r="J13" s="49">
        <v>4</v>
      </c>
      <c r="L13" s="9" t="str">
        <f>DEC2HEX(HEX2DEC(L12)+1)</f>
        <v>75000</v>
      </c>
      <c r="M13" s="153" t="s">
        <v>25</v>
      </c>
      <c r="N13" s="49">
        <v>4</v>
      </c>
    </row>
    <row r="14" ht="15.6" spans="2:14">
      <c r="B14" s="14" t="str">
        <f>DEC2HEX(HEX2DEC(B12)+D12*1024-1)</f>
        <v>75FFF</v>
      </c>
      <c r="C14" s="65"/>
      <c r="D14" s="33"/>
      <c r="E14" s="170"/>
      <c r="H14" s="14" t="str">
        <f t="shared" si="2"/>
        <v>35FFF</v>
      </c>
      <c r="I14" s="65"/>
      <c r="J14" s="52"/>
      <c r="L14" s="14" t="str">
        <f>DEC2HEX(HEX2DEC(L13)+N13*1024-1)</f>
        <v>75FFF</v>
      </c>
      <c r="M14" s="155"/>
      <c r="N14" s="52"/>
    </row>
    <row r="15" ht="15.75" customHeight="1" spans="2:10">
      <c r="B15" s="9" t="str">
        <f>DEC2HEX(HEX2DEC(B14)+1)</f>
        <v>76000</v>
      </c>
      <c r="C15" s="139" t="s">
        <v>26</v>
      </c>
      <c r="D15" s="25">
        <v>4</v>
      </c>
      <c r="E15" s="171"/>
      <c r="H15" s="9" t="str">
        <f t="shared" si="3"/>
        <v>36000</v>
      </c>
      <c r="I15" s="84" t="s">
        <v>27</v>
      </c>
      <c r="J15" s="49">
        <v>4</v>
      </c>
    </row>
    <row r="16" ht="15.6" spans="2:10">
      <c r="B16" s="13" t="s">
        <v>11</v>
      </c>
      <c r="C16" s="143"/>
      <c r="D16" s="29"/>
      <c r="E16" s="167"/>
      <c r="H16" s="14" t="str">
        <f t="shared" ref="H16:H20" si="4">DEC2HEX(HEX2DEC(H15)+J15*1024-1)</f>
        <v>36FFF</v>
      </c>
      <c r="I16" s="88"/>
      <c r="J16" s="52"/>
    </row>
    <row r="17" ht="15.6" spans="2:14">
      <c r="B17" s="14" t="str">
        <f>DEC2HEX(HEX2DEC(B15)+D15*1024-1)</f>
        <v>76FFF</v>
      </c>
      <c r="C17" s="147"/>
      <c r="D17" s="33"/>
      <c r="E17" s="170"/>
      <c r="H17" s="9" t="str">
        <f t="shared" ref="H17:H21" si="5">DEC2HEX(HEX2DEC(H16)+1)</f>
        <v>37000</v>
      </c>
      <c r="I17" s="86" t="s">
        <v>28</v>
      </c>
      <c r="J17" s="49">
        <v>4</v>
      </c>
      <c r="M17" t="s">
        <v>9</v>
      </c>
      <c r="N17" t="s">
        <v>29</v>
      </c>
    </row>
    <row r="18" ht="15.6" spans="2:14">
      <c r="B18" s="9" t="str">
        <f>DEC2HEX(HEX2DEC(B17)+1)</f>
        <v>77000</v>
      </c>
      <c r="C18" s="180" t="s">
        <v>30</v>
      </c>
      <c r="D18" s="25">
        <v>4</v>
      </c>
      <c r="E18" s="171" t="s">
        <v>31</v>
      </c>
      <c r="H18" s="14" t="str">
        <f t="shared" si="4"/>
        <v>37FFF</v>
      </c>
      <c r="I18" s="92"/>
      <c r="J18" s="52"/>
      <c r="M18" t="s">
        <v>12</v>
      </c>
      <c r="N18" t="s">
        <v>32</v>
      </c>
    </row>
    <row r="19" ht="15.6" spans="2:14">
      <c r="B19" s="13" t="s">
        <v>11</v>
      </c>
      <c r="C19" s="143"/>
      <c r="D19" s="29"/>
      <c r="E19" s="167"/>
      <c r="H19" s="9" t="str">
        <f t="shared" si="5"/>
        <v>38000</v>
      </c>
      <c r="I19" s="94" t="s">
        <v>33</v>
      </c>
      <c r="J19" s="49">
        <v>4</v>
      </c>
      <c r="M19" t="s">
        <v>16</v>
      </c>
      <c r="N19" t="s">
        <v>34</v>
      </c>
    </row>
    <row r="20" ht="15.6" spans="2:14">
      <c r="B20" s="14" t="str">
        <f>DEC2HEX(HEX2DEC(B18)+D18*1024-1)</f>
        <v>77FFF</v>
      </c>
      <c r="C20" s="147"/>
      <c r="D20" s="33"/>
      <c r="E20" s="170"/>
      <c r="H20" s="14" t="str">
        <f t="shared" si="4"/>
        <v>38FFF</v>
      </c>
      <c r="I20" s="96"/>
      <c r="J20" s="52"/>
      <c r="M20" t="s">
        <v>19</v>
      </c>
      <c r="N20" t="s">
        <v>35</v>
      </c>
    </row>
    <row r="21" ht="15.6" spans="2:14">
      <c r="B21" s="9" t="str">
        <f>DEC2HEX(HEX2DEC(B20)+1)</f>
        <v>78000</v>
      </c>
      <c r="C21" s="86" t="s">
        <v>36</v>
      </c>
      <c r="D21" s="25">
        <v>32</v>
      </c>
      <c r="E21" s="171" t="s">
        <v>37</v>
      </c>
      <c r="H21" s="9" t="str">
        <f t="shared" si="5"/>
        <v>39000</v>
      </c>
      <c r="I21" s="98" t="s">
        <v>38</v>
      </c>
      <c r="J21" s="49">
        <v>4</v>
      </c>
      <c r="M21" t="s">
        <v>21</v>
      </c>
      <c r="N21" t="s">
        <v>39</v>
      </c>
    </row>
    <row r="22" ht="15.6" spans="2:14">
      <c r="B22" s="13" t="s">
        <v>11</v>
      </c>
      <c r="C22" s="90"/>
      <c r="D22" s="29"/>
      <c r="E22" s="167"/>
      <c r="H22" s="14" t="str">
        <f t="shared" ref="H22:H26" si="6">DEC2HEX(HEX2DEC(H21)+J21*1024-1)</f>
        <v>39FFF</v>
      </c>
      <c r="I22" s="100"/>
      <c r="J22" s="52"/>
      <c r="M22" t="s">
        <v>24</v>
      </c>
      <c r="N22" t="s">
        <v>40</v>
      </c>
    </row>
    <row r="23" ht="15.6" spans="2:14">
      <c r="B23" s="14" t="str">
        <f>DEC2HEX(HEX2DEC(B21)+D21*1024-1)</f>
        <v>7FFFF</v>
      </c>
      <c r="C23" s="92"/>
      <c r="D23" s="33"/>
      <c r="E23" s="170"/>
      <c r="H23" s="9" t="str">
        <f t="shared" ref="H23:H27" si="7">DEC2HEX(HEX2DEC(H22)+1)</f>
        <v>3A000</v>
      </c>
      <c r="I23" s="102" t="s">
        <v>41</v>
      </c>
      <c r="J23" s="49">
        <v>4</v>
      </c>
      <c r="M23" t="s">
        <v>27</v>
      </c>
      <c r="N23" t="s">
        <v>42</v>
      </c>
    </row>
    <row r="24" ht="15.6" spans="8:14">
      <c r="H24" s="14" t="str">
        <f t="shared" si="6"/>
        <v>3AFFF</v>
      </c>
      <c r="I24" s="104"/>
      <c r="J24" s="52"/>
      <c r="M24" t="s">
        <v>28</v>
      </c>
      <c r="N24" t="s">
        <v>43</v>
      </c>
    </row>
    <row r="25" ht="15.6" spans="8:14">
      <c r="H25" s="9" t="str">
        <f t="shared" si="7"/>
        <v>3B000</v>
      </c>
      <c r="I25" s="106" t="s">
        <v>44</v>
      </c>
      <c r="J25" s="49">
        <v>4</v>
      </c>
      <c r="M25" t="s">
        <v>33</v>
      </c>
      <c r="N25" t="s">
        <v>45</v>
      </c>
    </row>
    <row r="26" ht="15.6" spans="8:14">
      <c r="H26" s="14" t="str">
        <f t="shared" si="6"/>
        <v>3BFFF</v>
      </c>
      <c r="I26" s="108"/>
      <c r="J26" s="52"/>
      <c r="M26" t="s">
        <v>41</v>
      </c>
      <c r="N26" t="s">
        <v>46</v>
      </c>
    </row>
    <row r="27" ht="15.75" customHeight="1" spans="8:14">
      <c r="H27" s="9" t="str">
        <f t="shared" si="7"/>
        <v>3C000</v>
      </c>
      <c r="I27" s="110" t="s">
        <v>47</v>
      </c>
      <c r="J27" s="49">
        <v>4</v>
      </c>
      <c r="M27" t="s">
        <v>44</v>
      </c>
      <c r="N27" t="s">
        <v>48</v>
      </c>
    </row>
    <row r="28" ht="15.6" spans="8:14">
      <c r="H28" s="14" t="str">
        <f t="shared" ref="H28:H32" si="8">DEC2HEX(HEX2DEC(H27)+J27*1024-1)</f>
        <v>3CFFF</v>
      </c>
      <c r="I28" s="113"/>
      <c r="J28" s="52"/>
      <c r="M28" t="s">
        <v>47</v>
      </c>
      <c r="N28" t="s">
        <v>49</v>
      </c>
    </row>
    <row r="29" ht="15.6" spans="8:14">
      <c r="H29" s="9" t="str">
        <f t="shared" ref="H29:H33" si="9">DEC2HEX(HEX2DEC(H28)+1)</f>
        <v>3D000</v>
      </c>
      <c r="I29" s="116" t="s">
        <v>50</v>
      </c>
      <c r="J29" s="49">
        <v>4</v>
      </c>
      <c r="M29" t="s">
        <v>50</v>
      </c>
      <c r="N29" t="s">
        <v>51</v>
      </c>
    </row>
    <row r="30" ht="14.25" customHeight="1" spans="8:14">
      <c r="H30" s="14" t="str">
        <f t="shared" si="8"/>
        <v>3DFFF</v>
      </c>
      <c r="I30" s="119"/>
      <c r="J30" s="52"/>
      <c r="M30" t="s">
        <v>52</v>
      </c>
      <c r="N30" t="s">
        <v>53</v>
      </c>
    </row>
    <row r="31" ht="14.25" customHeight="1" spans="8:14">
      <c r="H31" s="9" t="str">
        <f t="shared" si="9"/>
        <v>3E000</v>
      </c>
      <c r="I31" s="116" t="s">
        <v>52</v>
      </c>
      <c r="J31" s="49">
        <v>4</v>
      </c>
      <c r="M31" t="s">
        <v>54</v>
      </c>
      <c r="N31" t="s">
        <v>55</v>
      </c>
    </row>
    <row r="32" ht="14.25" customHeight="1" spans="8:14">
      <c r="H32" s="14" t="str">
        <f t="shared" si="8"/>
        <v>3EFFF</v>
      </c>
      <c r="I32" s="119"/>
      <c r="J32" s="52"/>
      <c r="M32" t="s">
        <v>10</v>
      </c>
      <c r="N32" t="s">
        <v>56</v>
      </c>
    </row>
    <row r="33" ht="15.6" spans="8:14">
      <c r="H33" s="9" t="str">
        <f t="shared" si="9"/>
        <v>3F000</v>
      </c>
      <c r="I33" s="123" t="s">
        <v>54</v>
      </c>
      <c r="J33" s="49">
        <v>4</v>
      </c>
      <c r="M33" t="s">
        <v>13</v>
      </c>
      <c r="N33" t="s">
        <v>57</v>
      </c>
    </row>
    <row r="34" ht="15.6" spans="8:14">
      <c r="H34" s="14" t="str">
        <f>DEC2HEX(HEX2DEC(H33)+J33*1024-1)</f>
        <v>3FFFF</v>
      </c>
      <c r="I34" s="127"/>
      <c r="J34" s="52"/>
      <c r="M34" t="s">
        <v>17</v>
      </c>
      <c r="N34" t="s">
        <v>58</v>
      </c>
    </row>
    <row r="35" ht="15.75" customHeight="1" spans="8:14">
      <c r="H35"/>
      <c r="M35" t="s">
        <v>20</v>
      </c>
      <c r="N35" t="s">
        <v>59</v>
      </c>
    </row>
    <row r="36" spans="8:14">
      <c r="H36"/>
      <c r="M36" t="s">
        <v>22</v>
      </c>
      <c r="N36" t="s">
        <v>60</v>
      </c>
    </row>
    <row r="37" spans="8:14">
      <c r="H37"/>
      <c r="M37" t="s">
        <v>25</v>
      </c>
      <c r="N37" t="s">
        <v>61</v>
      </c>
    </row>
    <row r="38" spans="8:8">
      <c r="H38"/>
    </row>
    <row r="39" spans="8:8">
      <c r="H39"/>
    </row>
    <row r="40" spans="8:8">
      <c r="H40"/>
    </row>
    <row r="41" spans="8:8">
      <c r="H41"/>
    </row>
    <row r="42" spans="8:8">
      <c r="H42"/>
    </row>
    <row r="43" spans="8:8">
      <c r="H43"/>
    </row>
  </sheetData>
  <mergeCells count="68">
    <mergeCell ref="B1:E1"/>
    <mergeCell ref="H1:J1"/>
    <mergeCell ref="L1:N1"/>
    <mergeCell ref="C3:C5"/>
    <mergeCell ref="C6:C8"/>
    <mergeCell ref="C9:C11"/>
    <mergeCell ref="C12:C14"/>
    <mergeCell ref="C15:C17"/>
    <mergeCell ref="C18:C20"/>
    <mergeCell ref="C21:C23"/>
    <mergeCell ref="D3:D5"/>
    <mergeCell ref="D6:D8"/>
    <mergeCell ref="D9:D11"/>
    <mergeCell ref="D12:D14"/>
    <mergeCell ref="D15:D17"/>
    <mergeCell ref="D18:D20"/>
    <mergeCell ref="D21:D23"/>
    <mergeCell ref="E3:E5"/>
    <mergeCell ref="E6:E8"/>
    <mergeCell ref="E9:E11"/>
    <mergeCell ref="E12:E14"/>
    <mergeCell ref="E15:E17"/>
    <mergeCell ref="E18:E20"/>
    <mergeCell ref="E21:E23"/>
    <mergeCell ref="I3:I4"/>
    <mergeCell ref="I5:I6"/>
    <mergeCell ref="I7:I8"/>
    <mergeCell ref="I9:I10"/>
    <mergeCell ref="I11:I12"/>
    <mergeCell ref="I13:I14"/>
    <mergeCell ref="I15:I16"/>
    <mergeCell ref="I17:I18"/>
    <mergeCell ref="I19:I20"/>
    <mergeCell ref="I21:I22"/>
    <mergeCell ref="I23:I24"/>
    <mergeCell ref="I25:I26"/>
    <mergeCell ref="I27:I28"/>
    <mergeCell ref="I29:I30"/>
    <mergeCell ref="I31:I32"/>
    <mergeCell ref="I33:I34"/>
    <mergeCell ref="J3:J4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M3:M4"/>
    <mergeCell ref="M5:M6"/>
    <mergeCell ref="M7:M8"/>
    <mergeCell ref="M9:M10"/>
    <mergeCell ref="M11:M12"/>
    <mergeCell ref="M13:M14"/>
    <mergeCell ref="N3:N4"/>
    <mergeCell ref="N5:N6"/>
    <mergeCell ref="N7:N8"/>
    <mergeCell ref="N9:N10"/>
    <mergeCell ref="N11:N12"/>
    <mergeCell ref="N13:N1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55"/>
  <sheetViews>
    <sheetView zoomScale="74" zoomScaleNormal="74" workbookViewId="0">
      <selection activeCell="E47" sqref="E47"/>
    </sheetView>
  </sheetViews>
  <sheetFormatPr defaultColWidth="9" defaultRowHeight="14.4"/>
  <cols>
    <col min="1" max="1" width="9" customWidth="1"/>
    <col min="2" max="2" width="9.25" style="6" customWidth="1"/>
    <col min="3" max="3" width="30.6296296296296" customWidth="1"/>
    <col min="4" max="4" width="9.75" customWidth="1"/>
    <col min="5" max="5" width="32.4259259259259" customWidth="1"/>
    <col min="6" max="6" width="5.62962962962963" customWidth="1"/>
    <col min="7" max="7" width="4.37962962962963" customWidth="1"/>
    <col min="8" max="8" width="5" customWidth="1"/>
    <col min="9" max="9" width="9.87962962962963" style="6" customWidth="1"/>
    <col min="10" max="10" width="35.1296296296296" customWidth="1"/>
    <col min="11" max="11" width="10.3796296296296" customWidth="1"/>
  </cols>
  <sheetData>
    <row r="1" ht="39" customHeight="1" spans="2:11">
      <c r="B1" s="6" t="s">
        <v>62</v>
      </c>
      <c r="C1" s="6"/>
      <c r="D1" s="6"/>
      <c r="E1" s="6"/>
      <c r="I1" s="6" t="s">
        <v>1</v>
      </c>
      <c r="J1" s="6"/>
      <c r="K1" s="6"/>
    </row>
    <row r="2" ht="23.25" customHeight="1" spans="2:11">
      <c r="B2" s="7" t="s">
        <v>3</v>
      </c>
      <c r="C2" s="7" t="s">
        <v>4</v>
      </c>
      <c r="D2" s="7" t="s">
        <v>5</v>
      </c>
      <c r="E2" s="8" t="s">
        <v>6</v>
      </c>
      <c r="I2" s="7" t="s">
        <v>3</v>
      </c>
      <c r="J2" s="7" t="s">
        <v>4</v>
      </c>
      <c r="K2" s="7" t="s">
        <v>5</v>
      </c>
    </row>
    <row r="3" ht="15.6" spans="2:11">
      <c r="B3" s="184" t="s">
        <v>7</v>
      </c>
      <c r="C3" s="21" t="s">
        <v>8</v>
      </c>
      <c r="D3" s="11">
        <v>252</v>
      </c>
      <c r="E3" s="161"/>
      <c r="I3" s="9" t="str">
        <f>B18</f>
        <v>B4000</v>
      </c>
      <c r="J3" s="47" t="s">
        <v>9</v>
      </c>
      <c r="K3" s="49">
        <v>4</v>
      </c>
    </row>
    <row r="4" ht="15.6" spans="2:11">
      <c r="B4" s="13" t="s">
        <v>11</v>
      </c>
      <c r="C4" s="21"/>
      <c r="D4" s="11"/>
      <c r="E4" s="162"/>
      <c r="I4" s="14" t="str">
        <f t="shared" ref="I4:I8" si="0">DEC2HEX(HEX2DEC(I3)+K3*1024-1)</f>
        <v>B4FFF</v>
      </c>
      <c r="J4" s="50"/>
      <c r="K4" s="52"/>
    </row>
    <row r="5" ht="15.6" spans="2:11">
      <c r="B5" s="14" t="str">
        <f>DEC2HEX(HEX2DEC(B3)+D3*1024-1)</f>
        <v>3EFFF</v>
      </c>
      <c r="C5" s="21"/>
      <c r="D5" s="11"/>
      <c r="E5" s="162"/>
      <c r="I5" s="9" t="str">
        <f>DEC2HEX(HEX2DEC(I4)+1)</f>
        <v>B5000</v>
      </c>
      <c r="J5" s="53" t="s">
        <v>12</v>
      </c>
      <c r="K5" s="49">
        <v>4</v>
      </c>
    </row>
    <row r="6" ht="15.6" spans="2:11">
      <c r="B6" s="9" t="str">
        <f>DEC2HEX(HEX2DEC(B5)+1)</f>
        <v>3F000</v>
      </c>
      <c r="C6" s="181" t="s">
        <v>63</v>
      </c>
      <c r="D6" s="25">
        <v>4</v>
      </c>
      <c r="E6" s="166" t="s">
        <v>64</v>
      </c>
      <c r="I6" s="14" t="str">
        <f t="shared" si="0"/>
        <v>B5FFF</v>
      </c>
      <c r="J6" s="55"/>
      <c r="K6" s="52"/>
    </row>
    <row r="7" ht="15.6" spans="2:11">
      <c r="B7" s="13" t="s">
        <v>11</v>
      </c>
      <c r="C7" s="182"/>
      <c r="D7" s="29"/>
      <c r="E7" s="167"/>
      <c r="I7" s="9" t="str">
        <f>DEC2HEX(HEX2DEC(I6)+1)</f>
        <v>B6000</v>
      </c>
      <c r="J7" s="59" t="s">
        <v>16</v>
      </c>
      <c r="K7" s="49">
        <v>4</v>
      </c>
    </row>
    <row r="8" ht="15.6" spans="2:11">
      <c r="B8" s="14" t="str">
        <f>DEC2HEX(HEX2DEC(B6)+D6*1024-1)</f>
        <v>3FFFF</v>
      </c>
      <c r="C8" s="183"/>
      <c r="D8" s="33"/>
      <c r="E8" s="170"/>
      <c r="I8" s="14" t="str">
        <f>DEC2HEX(HEX2DEC(I7)+K7*1024-1)</f>
        <v>B6FFF</v>
      </c>
      <c r="J8" s="63"/>
      <c r="K8" s="52"/>
    </row>
    <row r="9" ht="15.6" spans="2:11">
      <c r="B9" s="9" t="str">
        <f>DEC2HEX(HEX2DEC(B8)+1)</f>
        <v>40000</v>
      </c>
      <c r="C9" s="21" t="s">
        <v>18</v>
      </c>
      <c r="D9" s="11">
        <v>252</v>
      </c>
      <c r="E9" s="171"/>
      <c r="I9" s="9" t="str">
        <f>DEC2HEX(HEX2DEC(I8)+1)</f>
        <v>B7000</v>
      </c>
      <c r="J9" s="67" t="s">
        <v>19</v>
      </c>
      <c r="K9" s="49">
        <v>4</v>
      </c>
    </row>
    <row r="10" ht="15.6" spans="2:11">
      <c r="B10" s="13" t="s">
        <v>11</v>
      </c>
      <c r="C10" s="21"/>
      <c r="D10" s="11"/>
      <c r="E10" s="167"/>
      <c r="I10" s="14" t="str">
        <f>DEC2HEX(HEX2DEC(I9)+K9*1024-1)</f>
        <v>B7FFF</v>
      </c>
      <c r="J10" s="71"/>
      <c r="K10" s="52"/>
    </row>
    <row r="11" ht="15.6" spans="2:11">
      <c r="B11" s="14" t="str">
        <f>DEC2HEX(HEX2DEC(B9)+D9*1024-1)</f>
        <v>7EFFF</v>
      </c>
      <c r="C11" s="21"/>
      <c r="D11" s="11"/>
      <c r="E11" s="170"/>
      <c r="I11" s="9" t="str">
        <f>DEC2HEX(HEX2DEC(I10)+1)</f>
        <v>B8000</v>
      </c>
      <c r="J11" s="73" t="s">
        <v>21</v>
      </c>
      <c r="K11" s="49">
        <v>4</v>
      </c>
    </row>
    <row r="12" ht="15.6" spans="2:11">
      <c r="B12" s="9" t="str">
        <f>DEC2HEX(HEX2DEC(B11)+1)</f>
        <v>7F000</v>
      </c>
      <c r="C12" s="181" t="s">
        <v>63</v>
      </c>
      <c r="D12" s="25">
        <v>4</v>
      </c>
      <c r="E12" s="166" t="s">
        <v>64</v>
      </c>
      <c r="I12" s="14" t="str">
        <f>DEC2HEX(HEX2DEC(I11)+K11*1024-1)</f>
        <v>B8FFF</v>
      </c>
      <c r="J12" s="75"/>
      <c r="K12" s="52"/>
    </row>
    <row r="13" ht="15.6" spans="2:11">
      <c r="B13" s="13" t="s">
        <v>11</v>
      </c>
      <c r="C13" s="182"/>
      <c r="D13" s="29"/>
      <c r="E13" s="167"/>
      <c r="I13" s="9" t="str">
        <f>DEC2HEX(HEX2DEC(I12)+1)</f>
        <v>B9000</v>
      </c>
      <c r="J13" s="79" t="s">
        <v>24</v>
      </c>
      <c r="K13" s="49">
        <v>4</v>
      </c>
    </row>
    <row r="14" ht="15.6" spans="2:11">
      <c r="B14" s="14" t="str">
        <f>DEC2HEX(HEX2DEC(B12)+D12*1024-1)</f>
        <v>7FFFF</v>
      </c>
      <c r="C14" s="183"/>
      <c r="D14" s="33"/>
      <c r="E14" s="170"/>
      <c r="I14" s="14" t="str">
        <f>DEC2HEX(HEX2DEC(I13)+K13*1024-1)</f>
        <v>B9FFF</v>
      </c>
      <c r="J14" s="65"/>
      <c r="K14" s="52"/>
    </row>
    <row r="15" ht="15.75" customHeight="1" spans="2:11">
      <c r="B15" s="9" t="str">
        <f>DEC2HEX(HEX2DEC(B14)+1)</f>
        <v>80000</v>
      </c>
      <c r="C15" s="181" t="s">
        <v>63</v>
      </c>
      <c r="D15" s="25">
        <v>208</v>
      </c>
      <c r="E15" s="166" t="s">
        <v>64</v>
      </c>
      <c r="I15" s="9" t="str">
        <f>DEC2HEX(HEX2DEC(I14)+1)</f>
        <v>BA000</v>
      </c>
      <c r="J15" s="84" t="s">
        <v>27</v>
      </c>
      <c r="K15" s="49">
        <v>4</v>
      </c>
    </row>
    <row r="16" ht="15.6" spans="2:11">
      <c r="B16" s="13" t="s">
        <v>11</v>
      </c>
      <c r="C16" s="182"/>
      <c r="D16" s="29"/>
      <c r="E16" s="167"/>
      <c r="I16" s="14" t="str">
        <f>DEC2HEX(HEX2DEC(I15)+K15*1024-1)</f>
        <v>BAFFF</v>
      </c>
      <c r="J16" s="88"/>
      <c r="K16" s="52"/>
    </row>
    <row r="17" ht="15.6" spans="2:11">
      <c r="B17" s="14" t="str">
        <f>DEC2HEX(HEX2DEC(B15)+D15*1024-1)</f>
        <v>B3FFF</v>
      </c>
      <c r="C17" s="183"/>
      <c r="D17" s="33"/>
      <c r="E17" s="170"/>
      <c r="I17" s="9" t="str">
        <f>DEC2HEX(HEX2DEC(I16)+1)</f>
        <v>BB000</v>
      </c>
      <c r="J17" s="86" t="s">
        <v>28</v>
      </c>
      <c r="K17" s="49">
        <v>4</v>
      </c>
    </row>
    <row r="18" ht="15.6" spans="2:11">
      <c r="B18" s="9" t="str">
        <f>DEC2HEX(HEX2DEC(B17)+1)</f>
        <v>B4000</v>
      </c>
      <c r="C18" s="57" t="s">
        <v>14</v>
      </c>
      <c r="D18" s="25">
        <v>120</v>
      </c>
      <c r="E18" s="166" t="s">
        <v>15</v>
      </c>
      <c r="I18" s="14" t="str">
        <f>DEC2HEX(HEX2DEC(I17)+K17*1024-1)</f>
        <v>BBFFF</v>
      </c>
      <c r="J18" s="92"/>
      <c r="K18" s="52"/>
    </row>
    <row r="19" ht="15.6" spans="2:11">
      <c r="B19" s="13" t="s">
        <v>11</v>
      </c>
      <c r="C19" s="61"/>
      <c r="D19" s="29"/>
      <c r="E19" s="167"/>
      <c r="I19" s="9" t="str">
        <f>DEC2HEX(HEX2DEC(I18)+1)</f>
        <v>BC000</v>
      </c>
      <c r="J19" s="94" t="s">
        <v>33</v>
      </c>
      <c r="K19" s="49">
        <v>4</v>
      </c>
    </row>
    <row r="20" ht="15.6" spans="2:11">
      <c r="B20" s="14" t="str">
        <f>DEC2HEX(HEX2DEC(B18)+D18*1024-1)</f>
        <v>D1FFF</v>
      </c>
      <c r="C20" s="65"/>
      <c r="D20" s="33"/>
      <c r="E20" s="170"/>
      <c r="I20" s="14" t="str">
        <f>DEC2HEX(HEX2DEC(I19)+K19*1024-1)</f>
        <v>BCFFF</v>
      </c>
      <c r="J20" s="96"/>
      <c r="K20" s="52"/>
    </row>
    <row r="21" ht="15.6" spans="2:11">
      <c r="B21" s="9" t="str">
        <f>DEC2HEX(HEX2DEC(B20)+1)</f>
        <v>D2000</v>
      </c>
      <c r="C21" s="86" t="s">
        <v>36</v>
      </c>
      <c r="D21" s="25">
        <v>24</v>
      </c>
      <c r="E21" s="171" t="s">
        <v>37</v>
      </c>
      <c r="I21" s="9" t="str">
        <f>DEC2HEX(HEX2DEC(I20)+1)</f>
        <v>BD000</v>
      </c>
      <c r="J21" s="98" t="s">
        <v>38</v>
      </c>
      <c r="K21" s="49">
        <v>4</v>
      </c>
    </row>
    <row r="22" ht="15.6" spans="2:11">
      <c r="B22" s="13" t="s">
        <v>11</v>
      </c>
      <c r="C22" s="90"/>
      <c r="D22" s="29"/>
      <c r="E22" s="167"/>
      <c r="I22" s="14" t="str">
        <f>DEC2HEX(HEX2DEC(I21)+K21*1024-1)</f>
        <v>BDFFF</v>
      </c>
      <c r="J22" s="100"/>
      <c r="K22" s="52"/>
    </row>
    <row r="23" ht="15.6" spans="2:11">
      <c r="B23" s="14" t="str">
        <f>DEC2HEX(HEX2DEC(B21)+D21*1024-1)</f>
        <v>D7FFF</v>
      </c>
      <c r="C23" s="92"/>
      <c r="D23" s="33"/>
      <c r="E23" s="170"/>
      <c r="I23" s="9" t="str">
        <f>DEC2HEX(HEX2DEC(I22)+1)</f>
        <v>BE000</v>
      </c>
      <c r="J23" s="102" t="s">
        <v>41</v>
      </c>
      <c r="K23" s="49">
        <v>4</v>
      </c>
    </row>
    <row r="24" ht="15.6" spans="2:11">
      <c r="B24" s="9" t="str">
        <f>DEC2HEX(HEX2DEC(B23)+1)</f>
        <v>D8000</v>
      </c>
      <c r="C24" s="181" t="s">
        <v>65</v>
      </c>
      <c r="D24" s="25">
        <v>136</v>
      </c>
      <c r="E24" s="166" t="s">
        <v>65</v>
      </c>
      <c r="I24" s="14" t="str">
        <f>DEC2HEX(HEX2DEC(I23)+K23*1024-1)</f>
        <v>BEFFF</v>
      </c>
      <c r="J24" s="104"/>
      <c r="K24" s="52"/>
    </row>
    <row r="25" ht="15.6" spans="2:11">
      <c r="B25" s="13" t="s">
        <v>11</v>
      </c>
      <c r="C25" s="182"/>
      <c r="D25" s="29"/>
      <c r="E25" s="167"/>
      <c r="I25" s="9" t="str">
        <f>DEC2HEX(HEX2DEC(I24)+1)</f>
        <v>BF000</v>
      </c>
      <c r="J25" s="106" t="s">
        <v>44</v>
      </c>
      <c r="K25" s="49">
        <v>4</v>
      </c>
    </row>
    <row r="26" ht="15.6" spans="2:11">
      <c r="B26" s="14" t="str">
        <f>DEC2HEX(HEX2DEC(B24)+D24*1024-1)</f>
        <v>F9FFF</v>
      </c>
      <c r="C26" s="183"/>
      <c r="D26" s="33"/>
      <c r="E26" s="170"/>
      <c r="I26" s="14" t="str">
        <f>DEC2HEX(HEX2DEC(I25)+K25*1024-1)</f>
        <v>BFFFF</v>
      </c>
      <c r="J26" s="108"/>
      <c r="K26" s="52"/>
    </row>
    <row r="27" ht="15.75" customHeight="1" spans="2:11">
      <c r="B27" s="9" t="str">
        <f>DEC2HEX(HEX2DEC(B26)+1)</f>
        <v>FA000</v>
      </c>
      <c r="C27" s="181" t="s">
        <v>66</v>
      </c>
      <c r="D27" s="25">
        <v>12</v>
      </c>
      <c r="E27" s="166" t="s">
        <v>67</v>
      </c>
      <c r="I27" s="9" t="str">
        <f>DEC2HEX(HEX2DEC(I26)+1)</f>
        <v>C0000</v>
      </c>
      <c r="J27" s="110" t="s">
        <v>47</v>
      </c>
      <c r="K27" s="49">
        <v>4</v>
      </c>
    </row>
    <row r="28" ht="15.6" spans="2:11">
      <c r="B28" s="13" t="s">
        <v>11</v>
      </c>
      <c r="C28" s="182"/>
      <c r="D28" s="29"/>
      <c r="E28" s="167"/>
      <c r="I28" s="14" t="str">
        <f>DEC2HEX(HEX2DEC(I27)+K27*1024-1)</f>
        <v>C0FFF</v>
      </c>
      <c r="J28" s="113"/>
      <c r="K28" s="52"/>
    </row>
    <row r="29" ht="15.6" spans="2:11">
      <c r="B29" s="14" t="str">
        <f>DEC2HEX(HEX2DEC(B27)+D27*1024-1)</f>
        <v>FCFFF</v>
      </c>
      <c r="C29" s="183"/>
      <c r="D29" s="33"/>
      <c r="E29" s="170"/>
      <c r="I29" s="9" t="str">
        <f>DEC2HEX(HEX2DEC(I28)+1)</f>
        <v>C1000</v>
      </c>
      <c r="J29" s="116" t="s">
        <v>50</v>
      </c>
      <c r="K29" s="49">
        <v>4</v>
      </c>
    </row>
    <row r="30" ht="14.25" customHeight="1" spans="2:11">
      <c r="B30" s="9" t="str">
        <f>DEC2HEX(HEX2DEC(B29)+1)</f>
        <v>FD000</v>
      </c>
      <c r="C30" s="139" t="s">
        <v>20</v>
      </c>
      <c r="D30" s="25">
        <v>4</v>
      </c>
      <c r="E30" s="171" t="s">
        <v>20</v>
      </c>
      <c r="I30" s="14" t="str">
        <f>DEC2HEX(HEX2DEC(I29)+K29*1024-1)</f>
        <v>C1FFF</v>
      </c>
      <c r="J30" s="119"/>
      <c r="K30" s="52"/>
    </row>
    <row r="31" ht="14.25" customHeight="1" spans="2:11">
      <c r="B31" s="13" t="s">
        <v>11</v>
      </c>
      <c r="C31" s="143"/>
      <c r="D31" s="29"/>
      <c r="E31" s="167"/>
      <c r="I31" s="9" t="str">
        <f>DEC2HEX(HEX2DEC(I30)+1)</f>
        <v>C2000</v>
      </c>
      <c r="J31" s="123" t="s">
        <v>52</v>
      </c>
      <c r="K31" s="49">
        <v>4</v>
      </c>
    </row>
    <row r="32" ht="14.25" customHeight="1" spans="2:11">
      <c r="B32" s="14" t="str">
        <f>DEC2HEX(HEX2DEC(B30)+D30*1024-1)</f>
        <v>FDFFF</v>
      </c>
      <c r="C32" s="147"/>
      <c r="D32" s="33"/>
      <c r="E32" s="170"/>
      <c r="I32" s="14" t="str">
        <f>DEC2HEX(HEX2DEC(I31)+K31*1024-1)</f>
        <v>C2FFF</v>
      </c>
      <c r="J32" s="127"/>
      <c r="K32" s="52"/>
    </row>
    <row r="33" ht="15.6" spans="2:11">
      <c r="B33" s="9" t="str">
        <f>DEC2HEX(HEX2DEC(B32)+1)</f>
        <v>FE000</v>
      </c>
      <c r="C33" s="180" t="s">
        <v>68</v>
      </c>
      <c r="D33" s="25">
        <v>4</v>
      </c>
      <c r="E33" s="171" t="s">
        <v>31</v>
      </c>
      <c r="I33" s="9" t="str">
        <f>DEC2HEX(HEX2DEC(I32)+1)</f>
        <v>C3000</v>
      </c>
      <c r="J33" s="139" t="s">
        <v>69</v>
      </c>
      <c r="K33" s="49">
        <v>4</v>
      </c>
    </row>
    <row r="34" ht="15.6" spans="2:11">
      <c r="B34" s="13" t="s">
        <v>11</v>
      </c>
      <c r="C34" s="143"/>
      <c r="D34" s="29"/>
      <c r="E34" s="167"/>
      <c r="I34" s="14" t="str">
        <f>DEC2HEX(HEX2DEC(I33)+K33*1024-1)</f>
        <v>C3FFF</v>
      </c>
      <c r="J34" s="147"/>
      <c r="K34" s="52"/>
    </row>
    <row r="35" ht="15.75" customHeight="1" spans="2:11">
      <c r="B35" s="14" t="str">
        <f>DEC2HEX(HEX2DEC(B33)+D33*1024-1)</f>
        <v>FEFFF</v>
      </c>
      <c r="C35" s="147"/>
      <c r="D35" s="33"/>
      <c r="E35" s="170"/>
      <c r="I35" s="9" t="str">
        <f>DEC2HEX(HEX2DEC(I34)+1)</f>
        <v>C4000</v>
      </c>
      <c r="J35" s="116" t="s">
        <v>54</v>
      </c>
      <c r="K35" s="49">
        <v>4</v>
      </c>
    </row>
    <row r="36" ht="15.6" spans="2:11">
      <c r="B36" s="9" t="str">
        <f>DEC2HEX(HEX2DEC(B35)+1)</f>
        <v>FF000</v>
      </c>
      <c r="C36" s="139" t="s">
        <v>70</v>
      </c>
      <c r="D36" s="25">
        <v>4</v>
      </c>
      <c r="E36" s="171"/>
      <c r="I36" s="14" t="str">
        <f>DEC2HEX(HEX2DEC(I35)+K35*1024-1)</f>
        <v>C4FFF</v>
      </c>
      <c r="J36" s="119"/>
      <c r="K36" s="52"/>
    </row>
    <row r="37" ht="15.6" spans="2:11">
      <c r="B37" s="13" t="s">
        <v>11</v>
      </c>
      <c r="C37" s="143"/>
      <c r="D37" s="29"/>
      <c r="E37" s="167"/>
      <c r="I37" s="9" t="str">
        <f>DEC2HEX(HEX2DEC(I36)+1)</f>
        <v>C5000</v>
      </c>
      <c r="J37" s="123" t="s">
        <v>10</v>
      </c>
      <c r="K37" s="49">
        <v>4</v>
      </c>
    </row>
    <row r="38" ht="15.6" spans="2:11">
      <c r="B38" s="14" t="str">
        <f>DEC2HEX(HEX2DEC(B36)+D36*1024-1)</f>
        <v>FFFFF</v>
      </c>
      <c r="C38" s="147"/>
      <c r="D38" s="33"/>
      <c r="E38" s="170"/>
      <c r="I38" s="14" t="str">
        <f>DEC2HEX(HEX2DEC(I37)+K37*1024-1)</f>
        <v>C5FFF</v>
      </c>
      <c r="J38" s="127"/>
      <c r="K38" s="52"/>
    </row>
    <row r="39" ht="15.6" spans="9:11">
      <c r="I39" s="9" t="str">
        <f>DEC2HEX(HEX2DEC(I38)+1)</f>
        <v>C6000</v>
      </c>
      <c r="J39" s="131" t="s">
        <v>13</v>
      </c>
      <c r="K39" s="49">
        <v>4</v>
      </c>
    </row>
    <row r="40" ht="15.6" spans="9:11">
      <c r="I40" s="14" t="str">
        <f>DEC2HEX(HEX2DEC(I39)+K39*1024-1)</f>
        <v>C6FFF</v>
      </c>
      <c r="J40" s="133"/>
      <c r="K40" s="52"/>
    </row>
    <row r="41" ht="15.6" spans="9:11">
      <c r="I41" s="9" t="str">
        <f>DEC2HEX(HEX2DEC(I40)+1)</f>
        <v>C7000</v>
      </c>
      <c r="J41" s="47" t="s">
        <v>17</v>
      </c>
      <c r="K41" s="49">
        <v>4</v>
      </c>
    </row>
    <row r="42" ht="15.6" spans="9:11">
      <c r="I42" s="14" t="str">
        <f>DEC2HEX(HEX2DEC(I41)+K41*1024-1)</f>
        <v>C7FFF</v>
      </c>
      <c r="J42" s="50"/>
      <c r="K42" s="52"/>
    </row>
    <row r="43" ht="15.6" spans="9:11">
      <c r="I43" s="9" t="str">
        <f>DEC2HEX(HEX2DEC(I42)+1)</f>
        <v>C8000</v>
      </c>
      <c r="J43" s="139" t="s">
        <v>69</v>
      </c>
      <c r="K43" s="49">
        <v>4</v>
      </c>
    </row>
    <row r="44" ht="15.6" spans="9:11">
      <c r="I44" s="14" t="str">
        <f>DEC2HEX(HEX2DEC(I43)+K43*1024-1)</f>
        <v>C8FFF</v>
      </c>
      <c r="J44" s="147"/>
      <c r="K44" s="52"/>
    </row>
    <row r="45" ht="15.6" spans="9:11">
      <c r="I45" s="9" t="str">
        <f>DEC2HEX(HEX2DEC(I44)+1)</f>
        <v>C9000</v>
      </c>
      <c r="J45" s="53" t="s">
        <v>22</v>
      </c>
      <c r="K45" s="49">
        <v>4</v>
      </c>
    </row>
    <row r="46" ht="15.6" spans="9:11">
      <c r="I46" s="14" t="str">
        <f>DEC2HEX(HEX2DEC(I45)+K45*1024-1)</f>
        <v>C9FFF</v>
      </c>
      <c r="J46" s="55"/>
      <c r="K46" s="52"/>
    </row>
    <row r="47" ht="15.6" spans="9:11">
      <c r="I47" s="9" t="str">
        <f t="shared" ref="I47:I51" si="1">DEC2HEX(HEX2DEC(I46)+1)</f>
        <v>CA000</v>
      </c>
      <c r="J47" s="139" t="s">
        <v>69</v>
      </c>
      <c r="K47" s="49">
        <v>4</v>
      </c>
    </row>
    <row r="48" ht="15.6" spans="9:11">
      <c r="I48" s="14" t="str">
        <f t="shared" ref="I48:I52" si="2">DEC2HEX(HEX2DEC(I47)+K47*1024-1)</f>
        <v>CAFFF</v>
      </c>
      <c r="J48" s="147"/>
      <c r="K48" s="52"/>
    </row>
    <row r="49" ht="15.6" spans="9:11">
      <c r="I49" s="9" t="str">
        <f t="shared" si="1"/>
        <v>CB000</v>
      </c>
      <c r="J49" s="59" t="s">
        <v>71</v>
      </c>
      <c r="K49" s="49">
        <v>4</v>
      </c>
    </row>
    <row r="50" ht="15.6" spans="9:11">
      <c r="I50" s="14" t="str">
        <f t="shared" si="2"/>
        <v>CBFFF</v>
      </c>
      <c r="J50" s="63"/>
      <c r="K50" s="52"/>
    </row>
    <row r="51" ht="15.6" spans="9:11">
      <c r="I51" s="9" t="str">
        <f t="shared" si="1"/>
        <v>CC000</v>
      </c>
      <c r="J51" s="139" t="s">
        <v>69</v>
      </c>
      <c r="K51" s="49">
        <v>24</v>
      </c>
    </row>
    <row r="52" ht="15.6" spans="9:11">
      <c r="I52" s="14" t="str">
        <f t="shared" si="2"/>
        <v>D1FFF</v>
      </c>
      <c r="J52" s="147"/>
      <c r="K52" s="52"/>
    </row>
    <row r="53" spans="9:9">
      <c r="I53"/>
    </row>
    <row r="54" spans="9:9">
      <c r="I54"/>
    </row>
    <row r="55" spans="9:9">
      <c r="I55"/>
    </row>
  </sheetData>
  <mergeCells count="88">
    <mergeCell ref="B1:E1"/>
    <mergeCell ref="I1:K1"/>
    <mergeCell ref="C3:C5"/>
    <mergeCell ref="C6:C8"/>
    <mergeCell ref="C9:C11"/>
    <mergeCell ref="C12:C14"/>
    <mergeCell ref="C15:C17"/>
    <mergeCell ref="C18:C20"/>
    <mergeCell ref="C21:C23"/>
    <mergeCell ref="C24:C26"/>
    <mergeCell ref="C27:C29"/>
    <mergeCell ref="C30:C32"/>
    <mergeCell ref="C33:C35"/>
    <mergeCell ref="C36:C38"/>
    <mergeCell ref="D3:D5"/>
    <mergeCell ref="D6:D8"/>
    <mergeCell ref="D9:D11"/>
    <mergeCell ref="D12:D14"/>
    <mergeCell ref="D15:D17"/>
    <mergeCell ref="D18:D20"/>
    <mergeCell ref="D21:D23"/>
    <mergeCell ref="D24:D26"/>
    <mergeCell ref="D27:D29"/>
    <mergeCell ref="D30:D32"/>
    <mergeCell ref="D33:D35"/>
    <mergeCell ref="D36:D38"/>
    <mergeCell ref="E3:E5"/>
    <mergeCell ref="E6:E8"/>
    <mergeCell ref="E9:E11"/>
    <mergeCell ref="E12:E14"/>
    <mergeCell ref="E15:E17"/>
    <mergeCell ref="E18:E20"/>
    <mergeCell ref="E21:E23"/>
    <mergeCell ref="E24:E26"/>
    <mergeCell ref="E27:E29"/>
    <mergeCell ref="E30:E32"/>
    <mergeCell ref="E33:E35"/>
    <mergeCell ref="E36:E38"/>
    <mergeCell ref="J3:J4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35:J36"/>
    <mergeCell ref="J37:J38"/>
    <mergeCell ref="J39:J40"/>
    <mergeCell ref="J41:J42"/>
    <mergeCell ref="J43:J44"/>
    <mergeCell ref="J45:J46"/>
    <mergeCell ref="J47:J48"/>
    <mergeCell ref="J49:J50"/>
    <mergeCell ref="J51:J52"/>
    <mergeCell ref="K3:K4"/>
    <mergeCell ref="K5:K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9:K40"/>
    <mergeCell ref="K41:K42"/>
    <mergeCell ref="K43:K44"/>
    <mergeCell ref="K45:K46"/>
    <mergeCell ref="K47:K48"/>
    <mergeCell ref="K49:K50"/>
    <mergeCell ref="K51:K5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43"/>
  <sheetViews>
    <sheetView tabSelected="1" zoomScale="74" zoomScaleNormal="74" workbookViewId="0">
      <selection activeCell="M27" sqref="M27"/>
    </sheetView>
  </sheetViews>
  <sheetFormatPr defaultColWidth="9" defaultRowHeight="14.4"/>
  <cols>
    <col min="1" max="1" width="9" customWidth="1"/>
    <col min="2" max="2" width="9.25" style="6" customWidth="1"/>
    <col min="3" max="3" width="30.6296296296296" customWidth="1"/>
    <col min="4" max="4" width="9.75" customWidth="1"/>
    <col min="5" max="5" width="32.4259259259259" customWidth="1"/>
    <col min="6" max="6" width="5.62962962962963" customWidth="1"/>
    <col min="7" max="7" width="5" customWidth="1"/>
    <col min="8" max="8" width="9.87962962962963" style="6" customWidth="1"/>
    <col min="9" max="9" width="35.1296296296296" customWidth="1"/>
    <col min="10" max="10" width="10.3796296296296" customWidth="1"/>
    <col min="12" max="12" width="9.12037037037037" customWidth="1"/>
    <col min="13" max="13" width="31.1296296296296" customWidth="1"/>
  </cols>
  <sheetData>
    <row r="1" ht="39" customHeight="1" spans="2:14">
      <c r="B1" s="6" t="s">
        <v>72</v>
      </c>
      <c r="C1" s="6"/>
      <c r="D1" s="6"/>
      <c r="E1" s="6"/>
      <c r="H1" s="6" t="s">
        <v>73</v>
      </c>
      <c r="I1" s="6"/>
      <c r="J1" s="6"/>
      <c r="L1" s="6" t="s">
        <v>74</v>
      </c>
      <c r="M1" s="6"/>
      <c r="N1" s="6"/>
    </row>
    <row r="2" ht="23.25" customHeight="1" spans="2:14">
      <c r="B2" s="7" t="s">
        <v>3</v>
      </c>
      <c r="C2" s="7" t="s">
        <v>4</v>
      </c>
      <c r="D2" s="7" t="s">
        <v>5</v>
      </c>
      <c r="E2" s="8" t="s">
        <v>6</v>
      </c>
      <c r="H2" s="7" t="s">
        <v>3</v>
      </c>
      <c r="I2" s="7" t="s">
        <v>4</v>
      </c>
      <c r="J2" s="7" t="s">
        <v>5</v>
      </c>
      <c r="L2" s="7" t="s">
        <v>3</v>
      </c>
      <c r="M2" s="7" t="s">
        <v>4</v>
      </c>
      <c r="N2" s="7" t="s">
        <v>5</v>
      </c>
    </row>
    <row r="3" ht="15.6" spans="2:14">
      <c r="B3" s="184" t="s">
        <v>7</v>
      </c>
      <c r="C3" s="21" t="s">
        <v>8</v>
      </c>
      <c r="D3" s="11">
        <v>384</v>
      </c>
      <c r="E3" s="161"/>
      <c r="H3" s="9" t="s">
        <v>75</v>
      </c>
      <c r="I3" s="47" t="s">
        <v>9</v>
      </c>
      <c r="J3" s="49">
        <v>4</v>
      </c>
      <c r="L3" s="9" t="s">
        <v>76</v>
      </c>
      <c r="M3" s="131" t="s">
        <v>50</v>
      </c>
      <c r="N3" s="49">
        <v>4</v>
      </c>
    </row>
    <row r="4" ht="15.6" spans="2:14">
      <c r="B4" s="13" t="s">
        <v>11</v>
      </c>
      <c r="C4" s="21"/>
      <c r="D4" s="11"/>
      <c r="E4" s="162"/>
      <c r="H4" s="14" t="s">
        <v>77</v>
      </c>
      <c r="I4" s="50"/>
      <c r="J4" s="52"/>
      <c r="L4" s="14" t="str">
        <f t="shared" ref="L4:L8" si="0">DEC2HEX(HEX2DEC(L3)+N3*1024-1)</f>
        <v>F0FFF</v>
      </c>
      <c r="M4" s="133"/>
      <c r="N4" s="52"/>
    </row>
    <row r="5" ht="15.6" spans="2:14">
      <c r="B5" s="14" t="s">
        <v>78</v>
      </c>
      <c r="C5" s="21"/>
      <c r="D5" s="11"/>
      <c r="E5" s="162"/>
      <c r="H5" s="9" t="s">
        <v>79</v>
      </c>
      <c r="I5" s="53" t="s">
        <v>12</v>
      </c>
      <c r="J5" s="49">
        <v>4</v>
      </c>
      <c r="L5" s="9" t="str">
        <f t="shared" ref="L5:L9" si="1">DEC2HEX(HEX2DEC(L4)+1)</f>
        <v>F1000</v>
      </c>
      <c r="M5" s="135" t="s">
        <v>52</v>
      </c>
      <c r="N5" s="49">
        <v>4</v>
      </c>
    </row>
    <row r="6" ht="15.6" spans="2:14">
      <c r="B6" s="9" t="s">
        <v>80</v>
      </c>
      <c r="C6" s="57" t="s">
        <v>81</v>
      </c>
      <c r="D6" s="25">
        <v>128</v>
      </c>
      <c r="E6" s="166" t="s">
        <v>82</v>
      </c>
      <c r="H6" s="14" t="s">
        <v>83</v>
      </c>
      <c r="I6" s="55"/>
      <c r="J6" s="52"/>
      <c r="L6" s="14" t="str">
        <f t="shared" si="0"/>
        <v>F1FFF</v>
      </c>
      <c r="M6" s="137"/>
      <c r="N6" s="52"/>
    </row>
    <row r="7" ht="15.6" spans="2:14">
      <c r="B7" s="13" t="s">
        <v>11</v>
      </c>
      <c r="C7" s="61"/>
      <c r="D7" s="29"/>
      <c r="E7" s="167"/>
      <c r="H7" s="9" t="s">
        <v>84</v>
      </c>
      <c r="I7" s="59" t="s">
        <v>16</v>
      </c>
      <c r="J7" s="49">
        <v>4</v>
      </c>
      <c r="L7" s="9" t="str">
        <f t="shared" si="1"/>
        <v>F2000</v>
      </c>
      <c r="M7" s="141" t="s">
        <v>33</v>
      </c>
      <c r="N7" s="49">
        <v>4</v>
      </c>
    </row>
    <row r="8" ht="15.6" spans="2:14">
      <c r="B8" s="14" t="s">
        <v>85</v>
      </c>
      <c r="C8" s="65"/>
      <c r="D8" s="33"/>
      <c r="E8" s="170"/>
      <c r="H8" s="14" t="s">
        <v>86</v>
      </c>
      <c r="I8" s="63"/>
      <c r="J8" s="52"/>
      <c r="L8" s="14" t="str">
        <f t="shared" si="0"/>
        <v>F2FFF</v>
      </c>
      <c r="M8" s="145"/>
      <c r="N8" s="52"/>
    </row>
    <row r="9" ht="15.6" spans="2:14">
      <c r="B9" s="9" t="s">
        <v>87</v>
      </c>
      <c r="C9" s="21" t="s">
        <v>18</v>
      </c>
      <c r="D9" s="11">
        <v>384</v>
      </c>
      <c r="E9" s="171"/>
      <c r="H9" s="9" t="s">
        <v>88</v>
      </c>
      <c r="I9" s="67" t="s">
        <v>19</v>
      </c>
      <c r="J9" s="49">
        <v>4</v>
      </c>
      <c r="L9" s="9" t="str">
        <f t="shared" si="1"/>
        <v>F3000</v>
      </c>
      <c r="M9" s="149" t="s">
        <v>81</v>
      </c>
      <c r="N9" s="49">
        <v>4</v>
      </c>
    </row>
    <row r="10" ht="15.6" spans="2:14">
      <c r="B10" s="13" t="s">
        <v>11</v>
      </c>
      <c r="C10" s="21"/>
      <c r="D10" s="11"/>
      <c r="E10" s="167"/>
      <c r="H10" s="14" t="s">
        <v>89</v>
      </c>
      <c r="I10" s="71"/>
      <c r="J10" s="52"/>
      <c r="L10" s="14" t="str">
        <f t="shared" ref="L10:L14" si="2">DEC2HEX(HEX2DEC(L9)+N9*1024-1)</f>
        <v>F3FFF</v>
      </c>
      <c r="M10" s="151"/>
      <c r="N10" s="52"/>
    </row>
    <row r="11" ht="15.6" spans="2:14">
      <c r="B11" s="14" t="s">
        <v>90</v>
      </c>
      <c r="C11" s="21"/>
      <c r="D11" s="11"/>
      <c r="E11" s="170"/>
      <c r="H11" s="9" t="s">
        <v>91</v>
      </c>
      <c r="I11" s="73" t="s">
        <v>21</v>
      </c>
      <c r="J11" s="49">
        <v>4</v>
      </c>
      <c r="L11" s="9" t="str">
        <f>DEC2HEX(HEX2DEC(L10)+1)</f>
        <v>F4000</v>
      </c>
      <c r="M11" s="149" t="s">
        <v>22</v>
      </c>
      <c r="N11" s="49">
        <v>4</v>
      </c>
    </row>
    <row r="12" ht="15.6" spans="2:14">
      <c r="B12" s="9" t="s">
        <v>75</v>
      </c>
      <c r="C12" s="57" t="s">
        <v>14</v>
      </c>
      <c r="D12" s="25">
        <v>64</v>
      </c>
      <c r="E12" s="166" t="s">
        <v>15</v>
      </c>
      <c r="H12" s="14" t="s">
        <v>92</v>
      </c>
      <c r="I12" s="75"/>
      <c r="J12" s="52"/>
      <c r="L12" s="14" t="str">
        <f t="shared" si="2"/>
        <v>F4FFF</v>
      </c>
      <c r="M12" s="151"/>
      <c r="N12" s="52"/>
    </row>
    <row r="13" ht="15.6" spans="2:14">
      <c r="B13" s="13" t="s">
        <v>11</v>
      </c>
      <c r="C13" s="61"/>
      <c r="D13" s="29"/>
      <c r="E13" s="167"/>
      <c r="H13" s="9" t="s">
        <v>93</v>
      </c>
      <c r="I13" s="79" t="s">
        <v>24</v>
      </c>
      <c r="J13" s="49">
        <v>4</v>
      </c>
      <c r="L13" s="9" t="str">
        <f>DEC2HEX(HEX2DEC(L12)+1)</f>
        <v>F5000</v>
      </c>
      <c r="M13" s="153" t="s">
        <v>71</v>
      </c>
      <c r="N13" s="49">
        <v>4</v>
      </c>
    </row>
    <row r="14" ht="15.6" spans="2:14">
      <c r="B14" s="14" t="s">
        <v>94</v>
      </c>
      <c r="C14" s="65"/>
      <c r="D14" s="33"/>
      <c r="E14" s="170"/>
      <c r="H14" s="14" t="s">
        <v>95</v>
      </c>
      <c r="I14" s="65"/>
      <c r="J14" s="52"/>
      <c r="L14" s="14" t="str">
        <f t="shared" si="2"/>
        <v>F5FFF</v>
      </c>
      <c r="M14" s="155"/>
      <c r="N14" s="52"/>
    </row>
    <row r="15" ht="15.75" customHeight="1" spans="2:10">
      <c r="B15" s="9" t="s">
        <v>76</v>
      </c>
      <c r="C15" s="57" t="s">
        <v>23</v>
      </c>
      <c r="D15" s="25">
        <v>24</v>
      </c>
      <c r="E15" s="166" t="s">
        <v>15</v>
      </c>
      <c r="H15" s="9" t="s">
        <v>96</v>
      </c>
      <c r="I15" s="84" t="s">
        <v>27</v>
      </c>
      <c r="J15" s="49">
        <v>4</v>
      </c>
    </row>
    <row r="16" ht="15.6" spans="2:10">
      <c r="B16" s="13" t="s">
        <v>11</v>
      </c>
      <c r="C16" s="61"/>
      <c r="D16" s="29"/>
      <c r="E16" s="167"/>
      <c r="H16" s="14" t="s">
        <v>97</v>
      </c>
      <c r="I16" s="88"/>
      <c r="J16" s="52"/>
    </row>
    <row r="17" ht="15.6" spans="2:10">
      <c r="B17" s="14" t="s">
        <v>98</v>
      </c>
      <c r="C17" s="65"/>
      <c r="D17" s="33"/>
      <c r="E17" s="170"/>
      <c r="H17" s="9" t="s">
        <v>99</v>
      </c>
      <c r="I17" s="86" t="s">
        <v>28</v>
      </c>
      <c r="J17" s="49">
        <v>4</v>
      </c>
    </row>
    <row r="18" ht="15.6" spans="2:10">
      <c r="B18" s="9" t="s">
        <v>100</v>
      </c>
      <c r="C18" s="86" t="s">
        <v>36</v>
      </c>
      <c r="D18" s="25">
        <v>32</v>
      </c>
      <c r="E18" s="171" t="s">
        <v>37</v>
      </c>
      <c r="H18" s="14" t="s">
        <v>101</v>
      </c>
      <c r="I18" s="92"/>
      <c r="J18" s="52"/>
    </row>
    <row r="19" ht="15.6" spans="2:10">
      <c r="B19" s="13" t="s">
        <v>11</v>
      </c>
      <c r="C19" s="90"/>
      <c r="D19" s="29"/>
      <c r="E19" s="167"/>
      <c r="H19" s="9" t="s">
        <v>102</v>
      </c>
      <c r="I19" s="141" t="s">
        <v>17</v>
      </c>
      <c r="J19" s="49">
        <v>4</v>
      </c>
    </row>
    <row r="20" ht="15.6" spans="2:10">
      <c r="B20" s="14" t="s">
        <v>103</v>
      </c>
      <c r="C20" s="92"/>
      <c r="D20" s="33"/>
      <c r="E20" s="170"/>
      <c r="H20" s="14" t="s">
        <v>104</v>
      </c>
      <c r="I20" s="145"/>
      <c r="J20" s="52"/>
    </row>
    <row r="21" ht="15.6" spans="2:10">
      <c r="B21" s="9" t="s">
        <v>105</v>
      </c>
      <c r="C21" s="180" t="s">
        <v>106</v>
      </c>
      <c r="D21" s="25">
        <v>4</v>
      </c>
      <c r="E21" s="171" t="s">
        <v>31</v>
      </c>
      <c r="H21" s="9" t="s">
        <v>107</v>
      </c>
      <c r="I21" s="98" t="s">
        <v>38</v>
      </c>
      <c r="J21" s="49">
        <v>4</v>
      </c>
    </row>
    <row r="22" ht="15.6" spans="2:10">
      <c r="B22" s="13" t="s">
        <v>11</v>
      </c>
      <c r="C22" s="143"/>
      <c r="D22" s="29"/>
      <c r="E22" s="167"/>
      <c r="H22" s="14" t="s">
        <v>108</v>
      </c>
      <c r="I22" s="100"/>
      <c r="J22" s="52"/>
    </row>
    <row r="23" ht="15.6" spans="2:10">
      <c r="B23" s="14" t="s">
        <v>109</v>
      </c>
      <c r="C23" s="147"/>
      <c r="D23" s="33"/>
      <c r="E23" s="170"/>
      <c r="H23" s="9" t="s">
        <v>110</v>
      </c>
      <c r="I23" s="102" t="s">
        <v>41</v>
      </c>
      <c r="J23" s="49">
        <v>4</v>
      </c>
    </row>
    <row r="24" ht="15.6" spans="2:10">
      <c r="B24" s="9" t="s">
        <v>111</v>
      </c>
      <c r="C24" s="139" t="s">
        <v>112</v>
      </c>
      <c r="D24" s="25">
        <v>4</v>
      </c>
      <c r="E24" s="171"/>
      <c r="H24" s="14" t="s">
        <v>113</v>
      </c>
      <c r="I24" s="104"/>
      <c r="J24" s="52"/>
    </row>
    <row r="25" ht="15.6" spans="2:10">
      <c r="B25" s="13" t="s">
        <v>11</v>
      </c>
      <c r="C25" s="143"/>
      <c r="D25" s="29"/>
      <c r="E25" s="167"/>
      <c r="H25" s="9" t="s">
        <v>114</v>
      </c>
      <c r="I25" s="106" t="s">
        <v>44</v>
      </c>
      <c r="J25" s="49">
        <v>4</v>
      </c>
    </row>
    <row r="26" ht="15.6" spans="2:10">
      <c r="B26" s="14" t="s">
        <v>115</v>
      </c>
      <c r="C26" s="147"/>
      <c r="D26" s="33"/>
      <c r="E26" s="170"/>
      <c r="H26" s="14" t="s">
        <v>116</v>
      </c>
      <c r="I26" s="108"/>
      <c r="J26" s="52"/>
    </row>
    <row r="27" ht="15.75" customHeight="1" spans="8:10">
      <c r="H27" s="9" t="s">
        <v>117</v>
      </c>
      <c r="I27" s="131" t="s">
        <v>10</v>
      </c>
      <c r="J27" s="49">
        <v>4</v>
      </c>
    </row>
    <row r="28" ht="15.6" spans="8:10">
      <c r="H28" s="14" t="s">
        <v>118</v>
      </c>
      <c r="I28" s="133"/>
      <c r="J28" s="52"/>
    </row>
    <row r="29" ht="15.6" spans="8:10">
      <c r="H29" s="9" t="s">
        <v>119</v>
      </c>
      <c r="I29" s="116" t="s">
        <v>13</v>
      </c>
      <c r="J29" s="49">
        <v>4</v>
      </c>
    </row>
    <row r="30" ht="14.25" customHeight="1" spans="8:10">
      <c r="H30" s="14" t="s">
        <v>120</v>
      </c>
      <c r="I30" s="119"/>
      <c r="J30" s="52"/>
    </row>
    <row r="31" ht="14.25" customHeight="1" spans="8:10">
      <c r="H31" s="9" t="s">
        <v>121</v>
      </c>
      <c r="I31" s="116" t="s">
        <v>47</v>
      </c>
      <c r="J31" s="49">
        <v>4</v>
      </c>
    </row>
    <row r="32" ht="14.25" customHeight="1" spans="8:10">
      <c r="H32" s="14" t="s">
        <v>122</v>
      </c>
      <c r="I32" s="119"/>
      <c r="J32" s="52"/>
    </row>
    <row r="33" ht="15.6" spans="8:10">
      <c r="H33" s="9" t="s">
        <v>123</v>
      </c>
      <c r="I33" s="123" t="s">
        <v>124</v>
      </c>
      <c r="J33" s="49">
        <v>4</v>
      </c>
    </row>
    <row r="34" ht="15.6" spans="8:10">
      <c r="H34" s="14" t="s">
        <v>94</v>
      </c>
      <c r="I34" s="127"/>
      <c r="J34" s="52"/>
    </row>
    <row r="35" ht="15.75" customHeight="1" spans="8:8">
      <c r="H35"/>
    </row>
    <row r="36" spans="8:8">
      <c r="H36"/>
    </row>
    <row r="37" spans="8:8">
      <c r="H37"/>
    </row>
    <row r="38" spans="8:8">
      <c r="H38"/>
    </row>
    <row r="39" spans="8:8">
      <c r="H39"/>
    </row>
    <row r="40" spans="8:8">
      <c r="H40"/>
    </row>
    <row r="41" spans="8:8">
      <c r="H41"/>
    </row>
    <row r="42" spans="8:8">
      <c r="H42"/>
    </row>
    <row r="43" spans="8:8">
      <c r="H43"/>
    </row>
  </sheetData>
  <mergeCells count="71">
    <mergeCell ref="B1:E1"/>
    <mergeCell ref="H1:J1"/>
    <mergeCell ref="L1:N1"/>
    <mergeCell ref="C3:C5"/>
    <mergeCell ref="C6:C8"/>
    <mergeCell ref="C9:C11"/>
    <mergeCell ref="C12:C14"/>
    <mergeCell ref="C15:C17"/>
    <mergeCell ref="C18:C20"/>
    <mergeCell ref="C21:C23"/>
    <mergeCell ref="C24:C26"/>
    <mergeCell ref="D3:D5"/>
    <mergeCell ref="D6:D8"/>
    <mergeCell ref="D9:D11"/>
    <mergeCell ref="D12:D14"/>
    <mergeCell ref="D15:D17"/>
    <mergeCell ref="D18:D20"/>
    <mergeCell ref="D21:D23"/>
    <mergeCell ref="D24:D26"/>
    <mergeCell ref="E3:E5"/>
    <mergeCell ref="E6:E8"/>
    <mergeCell ref="E9:E11"/>
    <mergeCell ref="E12:E14"/>
    <mergeCell ref="E15:E17"/>
    <mergeCell ref="E18:E20"/>
    <mergeCell ref="E21:E23"/>
    <mergeCell ref="E24:E26"/>
    <mergeCell ref="I3:I4"/>
    <mergeCell ref="I5:I6"/>
    <mergeCell ref="I7:I8"/>
    <mergeCell ref="I9:I10"/>
    <mergeCell ref="I11:I12"/>
    <mergeCell ref="I13:I14"/>
    <mergeCell ref="I15:I16"/>
    <mergeCell ref="I17:I18"/>
    <mergeCell ref="I19:I20"/>
    <mergeCell ref="I21:I22"/>
    <mergeCell ref="I23:I24"/>
    <mergeCell ref="I25:I26"/>
    <mergeCell ref="I27:I28"/>
    <mergeCell ref="I29:I30"/>
    <mergeCell ref="I31:I32"/>
    <mergeCell ref="I33:I34"/>
    <mergeCell ref="J3:J4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M3:M4"/>
    <mergeCell ref="M5:M6"/>
    <mergeCell ref="M7:M8"/>
    <mergeCell ref="M9:M10"/>
    <mergeCell ref="M11:M12"/>
    <mergeCell ref="M13:M14"/>
    <mergeCell ref="N3:N4"/>
    <mergeCell ref="N5:N6"/>
    <mergeCell ref="N7:N8"/>
    <mergeCell ref="N9:N10"/>
    <mergeCell ref="N11:N12"/>
    <mergeCell ref="N13:N14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7"/>
  <sheetViews>
    <sheetView zoomScale="74" zoomScaleNormal="74" topLeftCell="H1" workbookViewId="0">
      <selection activeCell="C26" sqref="C26:C28"/>
    </sheetView>
  </sheetViews>
  <sheetFormatPr defaultColWidth="9" defaultRowHeight="14.4"/>
  <cols>
    <col min="1" max="1" width="9.25" style="6" hidden="1" customWidth="1"/>
    <col min="2" max="2" width="27.75" hidden="1" customWidth="1"/>
    <col min="3" max="3" width="32.25" hidden="1" customWidth="1"/>
    <col min="4" max="4" width="9.75" hidden="1" customWidth="1"/>
    <col min="5" max="5" width="28.75" hidden="1" customWidth="1"/>
    <col min="6" max="7" width="9" hidden="1" customWidth="1"/>
    <col min="8" max="8" width="9.87962962962963" style="6" customWidth="1"/>
    <col min="9" max="9" width="31.1296296296296" customWidth="1"/>
    <col min="10" max="10" width="21.8796296296296" customWidth="1"/>
    <col min="11" max="11" width="11.25" customWidth="1"/>
    <col min="13" max="13" width="9.25" style="6" customWidth="1"/>
    <col min="14" max="14" width="31.1296296296296" customWidth="1"/>
    <col min="15" max="15" width="32.1296296296296" customWidth="1"/>
    <col min="16" max="16" width="9.75" customWidth="1"/>
    <col min="17" max="17" width="30.8796296296296" customWidth="1"/>
    <col min="18" max="18" width="5.62962962962963" customWidth="1"/>
    <col min="19" max="19" width="4.37962962962963" customWidth="1"/>
    <col min="20" max="20" width="5" customWidth="1"/>
    <col min="21" max="21" width="9.87962962962963" style="6" customWidth="1"/>
    <col min="22" max="22" width="31.1296296296296" customWidth="1"/>
    <col min="23" max="23" width="12.6296296296296" customWidth="1"/>
    <col min="24" max="24" width="11.25" customWidth="1"/>
  </cols>
  <sheetData>
    <row r="1" ht="23.25" customHeight="1" spans="1:24">
      <c r="A1" s="7" t="s">
        <v>3</v>
      </c>
      <c r="B1" s="7" t="s">
        <v>4</v>
      </c>
      <c r="C1" s="7"/>
      <c r="D1" s="7" t="s">
        <v>5</v>
      </c>
      <c r="E1" s="8" t="s">
        <v>125</v>
      </c>
      <c r="H1" s="7" t="s">
        <v>3</v>
      </c>
      <c r="I1" s="7" t="s">
        <v>4</v>
      </c>
      <c r="J1" s="7"/>
      <c r="K1" s="7" t="s">
        <v>5</v>
      </c>
      <c r="M1" s="7" t="s">
        <v>3</v>
      </c>
      <c r="N1" s="7" t="s">
        <v>4</v>
      </c>
      <c r="O1" s="7"/>
      <c r="P1" s="7" t="s">
        <v>5</v>
      </c>
      <c r="Q1" s="8" t="s">
        <v>6</v>
      </c>
      <c r="U1" s="7" t="s">
        <v>3</v>
      </c>
      <c r="V1" s="7" t="s">
        <v>4</v>
      </c>
      <c r="W1" s="7"/>
      <c r="X1" s="7" t="s">
        <v>5</v>
      </c>
    </row>
    <row r="2" ht="15.6" spans="1:24">
      <c r="A2" s="184" t="s">
        <v>7</v>
      </c>
      <c r="B2" s="10" t="s">
        <v>126</v>
      </c>
      <c r="C2" s="10"/>
      <c r="D2" s="11">
        <v>192</v>
      </c>
      <c r="E2" s="12"/>
      <c r="H2" s="184" t="str">
        <f>M23</f>
        <v>26000</v>
      </c>
      <c r="I2" s="47" t="s">
        <v>9</v>
      </c>
      <c r="J2" s="48"/>
      <c r="K2" s="49">
        <v>4</v>
      </c>
      <c r="M2" s="184" t="s">
        <v>7</v>
      </c>
      <c r="N2" s="21" t="s">
        <v>127</v>
      </c>
      <c r="O2" s="21"/>
      <c r="P2" s="11">
        <v>24</v>
      </c>
      <c r="Q2" s="161" t="s">
        <v>128</v>
      </c>
      <c r="U2" s="184" t="str">
        <f>M23</f>
        <v>26000</v>
      </c>
      <c r="V2" s="47" t="s">
        <v>129</v>
      </c>
      <c r="W2" s="48"/>
      <c r="X2" s="49">
        <v>8</v>
      </c>
    </row>
    <row r="3" ht="15.6" spans="1:24">
      <c r="A3" s="13" t="s">
        <v>11</v>
      </c>
      <c r="B3" s="10"/>
      <c r="C3" s="10"/>
      <c r="D3" s="11"/>
      <c r="E3" s="12"/>
      <c r="H3" s="185" t="str">
        <f>DEC2HEX(HEX2DEC(H2)+K2*1024-1)</f>
        <v>26FFF</v>
      </c>
      <c r="I3" s="50"/>
      <c r="J3" s="51"/>
      <c r="K3" s="52"/>
      <c r="M3" s="13" t="s">
        <v>11</v>
      </c>
      <c r="N3" s="21"/>
      <c r="O3" s="21"/>
      <c r="P3" s="11"/>
      <c r="Q3" s="162"/>
      <c r="U3" s="186" t="s">
        <v>11</v>
      </c>
      <c r="V3" s="163"/>
      <c r="W3" s="164"/>
      <c r="X3" s="165"/>
    </row>
    <row r="4" ht="15.6" spans="1:24">
      <c r="A4" s="185" t="str">
        <f>DEC2HEX(HEX2DEC(A2)+D2*1024-1)</f>
        <v>2FFFF</v>
      </c>
      <c r="B4" s="10"/>
      <c r="C4" s="10"/>
      <c r="D4" s="11"/>
      <c r="E4" s="12"/>
      <c r="H4" s="9" t="str">
        <f>DEC2HEX(HEX2DEC(H3)+1)</f>
        <v>27000</v>
      </c>
      <c r="I4" s="53" t="s">
        <v>12</v>
      </c>
      <c r="J4" s="54"/>
      <c r="K4" s="49">
        <v>4</v>
      </c>
      <c r="M4" s="185" t="str">
        <f>DEC2HEX(HEX2DEC(M2)+P2*1024-1)</f>
        <v>5FFF</v>
      </c>
      <c r="N4" s="21"/>
      <c r="O4" s="21"/>
      <c r="P4" s="11"/>
      <c r="Q4" s="162"/>
      <c r="U4" s="185" t="str">
        <f>DEC2HEX(HEX2DEC(U2)+X2*1024-1)</f>
        <v>27FFF</v>
      </c>
      <c r="V4" s="50"/>
      <c r="W4" s="51"/>
      <c r="X4" s="52"/>
    </row>
    <row r="5" ht="15.6" spans="1:24">
      <c r="A5" s="9" t="str">
        <f>DEC2HEX(HEX2DEC(A4)+1)</f>
        <v>30000</v>
      </c>
      <c r="B5" s="15" t="s">
        <v>130</v>
      </c>
      <c r="C5" s="16"/>
      <c r="D5" s="11">
        <v>64</v>
      </c>
      <c r="E5" s="12"/>
      <c r="H5" s="14" t="str">
        <f>DEC2HEX(HEX2DEC(H4)+K4*1024-1)</f>
        <v>27FFF</v>
      </c>
      <c r="I5" s="55"/>
      <c r="J5" s="56"/>
      <c r="K5" s="52"/>
      <c r="M5" s="9" t="str">
        <f>DEC2HEX(HEX2DEC(M4)+1)</f>
        <v>6000</v>
      </c>
      <c r="N5" s="57" t="s">
        <v>131</v>
      </c>
      <c r="O5" s="58"/>
      <c r="P5" s="25">
        <v>4</v>
      </c>
      <c r="Q5" s="166" t="s">
        <v>132</v>
      </c>
      <c r="U5" s="9" t="str">
        <f>DEC2HEX(HEX2DEC(U4)+1)</f>
        <v>28000</v>
      </c>
      <c r="V5" s="53" t="s">
        <v>133</v>
      </c>
      <c r="W5" s="54"/>
      <c r="X5" s="49">
        <v>8</v>
      </c>
    </row>
    <row r="6" ht="15.6" spans="1:24">
      <c r="A6" s="13" t="s">
        <v>11</v>
      </c>
      <c r="B6" s="17"/>
      <c r="C6" s="18"/>
      <c r="D6" s="11"/>
      <c r="E6" s="12"/>
      <c r="H6" s="9" t="str">
        <f t="shared" ref="H6" si="0">DEC2HEX(HEX2DEC(H5)+1)</f>
        <v>28000</v>
      </c>
      <c r="I6" s="59" t="s">
        <v>16</v>
      </c>
      <c r="J6" s="60"/>
      <c r="K6" s="49">
        <v>4</v>
      </c>
      <c r="M6" s="13" t="s">
        <v>11</v>
      </c>
      <c r="N6" s="61"/>
      <c r="O6" s="62"/>
      <c r="P6" s="29"/>
      <c r="Q6" s="167"/>
      <c r="U6" s="186" t="s">
        <v>11</v>
      </c>
      <c r="V6" s="168"/>
      <c r="W6" s="169"/>
      <c r="X6" s="165"/>
    </row>
    <row r="7" ht="15.6" spans="1:24">
      <c r="A7" s="14" t="e">
        <f>DEC2HEX(HEX2DEC(#REF!)+#REF!*1024-1)</f>
        <v>#REF!</v>
      </c>
      <c r="B7" s="19"/>
      <c r="C7" s="19"/>
      <c r="D7" s="11"/>
      <c r="E7" s="12"/>
      <c r="H7" s="14" t="str">
        <f>DEC2HEX(HEX2DEC(H6)+K6*1024-1)</f>
        <v>28FFF</v>
      </c>
      <c r="I7" s="63"/>
      <c r="J7" s="64"/>
      <c r="K7" s="52"/>
      <c r="M7" s="14" t="str">
        <f>DEC2HEX(HEX2DEC(M5)+P5*1024-1)</f>
        <v>6FFF</v>
      </c>
      <c r="N7" s="65"/>
      <c r="O7" s="66"/>
      <c r="P7" s="33"/>
      <c r="Q7" s="170"/>
      <c r="U7" s="14" t="str">
        <f>DEC2HEX(HEX2DEC(U5)+X5*1024-1)</f>
        <v>29FFF</v>
      </c>
      <c r="V7" s="55"/>
      <c r="W7" s="56"/>
      <c r="X7" s="52"/>
    </row>
    <row r="8" ht="15.6" spans="1:24">
      <c r="A8" s="9" t="e">
        <f t="shared" ref="A8" si="1">DEC2HEX(HEX2DEC(A7)+1)</f>
        <v>#REF!</v>
      </c>
      <c r="B8" s="20" t="s">
        <v>134</v>
      </c>
      <c r="C8" s="20"/>
      <c r="D8" s="11">
        <v>256</v>
      </c>
      <c r="E8" s="12"/>
      <c r="H8" s="9" t="str">
        <f t="shared" ref="H8" si="2">DEC2HEX(HEX2DEC(H7)+1)</f>
        <v>29000</v>
      </c>
      <c r="I8" s="67" t="s">
        <v>19</v>
      </c>
      <c r="J8" s="68"/>
      <c r="K8" s="49">
        <v>4</v>
      </c>
      <c r="M8" s="9" t="str">
        <f t="shared" ref="M8" si="3">DEC2HEX(HEX2DEC(M7)+1)</f>
        <v>7000</v>
      </c>
      <c r="N8" s="69" t="s">
        <v>135</v>
      </c>
      <c r="O8" s="70"/>
      <c r="P8" s="11">
        <v>4</v>
      </c>
      <c r="Q8" s="171" t="s">
        <v>136</v>
      </c>
      <c r="U8" s="9" t="str">
        <f t="shared" ref="U8" si="4">DEC2HEX(HEX2DEC(U7)+1)</f>
        <v>2A000</v>
      </c>
      <c r="V8" s="59" t="s">
        <v>137</v>
      </c>
      <c r="W8" s="60"/>
      <c r="X8" s="49">
        <v>8</v>
      </c>
    </row>
    <row r="9" ht="15.6" spans="1:24">
      <c r="A9" s="13" t="s">
        <v>11</v>
      </c>
      <c r="B9" s="20"/>
      <c r="C9" s="20"/>
      <c r="D9" s="11"/>
      <c r="E9" s="12"/>
      <c r="H9" s="14" t="str">
        <f>DEC2HEX(HEX2DEC(H8)+K8*1024-1)</f>
        <v>29FFF</v>
      </c>
      <c r="I9" s="71"/>
      <c r="J9" s="72"/>
      <c r="K9" s="52"/>
      <c r="M9" s="13" t="s">
        <v>11</v>
      </c>
      <c r="N9" s="70"/>
      <c r="O9" s="70"/>
      <c r="P9" s="11"/>
      <c r="Q9" s="167"/>
      <c r="U9" s="186" t="s">
        <v>11</v>
      </c>
      <c r="V9" s="172"/>
      <c r="W9" s="173"/>
      <c r="X9" s="165"/>
    </row>
    <row r="10" ht="15.6" spans="1:24">
      <c r="A10" s="14" t="e">
        <f t="shared" ref="A10" si="5">DEC2HEX(HEX2DEC(A8)+D8*1024-1)</f>
        <v>#REF!</v>
      </c>
      <c r="B10" s="20"/>
      <c r="C10" s="20"/>
      <c r="D10" s="11"/>
      <c r="E10" s="12"/>
      <c r="H10" s="9" t="str">
        <f t="shared" ref="H10" si="6">DEC2HEX(HEX2DEC(H9)+1)</f>
        <v>2A000</v>
      </c>
      <c r="I10" s="73" t="s">
        <v>21</v>
      </c>
      <c r="J10" s="74"/>
      <c r="K10" s="49">
        <v>4</v>
      </c>
      <c r="M10" s="14" t="str">
        <f t="shared" ref="M10" si="7">DEC2HEX(HEX2DEC(M8)+P8*1024-1)</f>
        <v>7FFF</v>
      </c>
      <c r="N10" s="70"/>
      <c r="O10" s="70"/>
      <c r="P10" s="11"/>
      <c r="Q10" s="170"/>
      <c r="U10" s="14" t="str">
        <f>DEC2HEX(HEX2DEC(U8)+X8*1024-1)</f>
        <v>2BFFF</v>
      </c>
      <c r="V10" s="63"/>
      <c r="W10" s="64"/>
      <c r="X10" s="52"/>
    </row>
    <row r="11" ht="15.6" spans="1:24">
      <c r="A11" s="9" t="e">
        <f t="shared" ref="A11" si="8">DEC2HEX(HEX2DEC(A10)+1)</f>
        <v>#REF!</v>
      </c>
      <c r="B11" s="21" t="s">
        <v>138</v>
      </c>
      <c r="C11" s="21"/>
      <c r="D11" s="11">
        <v>128</v>
      </c>
      <c r="E11" s="12" t="s">
        <v>139</v>
      </c>
      <c r="H11" s="14" t="str">
        <f>DEC2HEX(HEX2DEC(H10)+K10*1024-1)</f>
        <v>2AFFF</v>
      </c>
      <c r="I11" s="75"/>
      <c r="J11" s="76"/>
      <c r="K11" s="52"/>
      <c r="M11" s="9" t="str">
        <f t="shared" ref="M11" si="9">DEC2HEX(HEX2DEC(M10)+1)</f>
        <v>8000</v>
      </c>
      <c r="N11" s="77" t="s">
        <v>140</v>
      </c>
      <c r="O11" s="78"/>
      <c r="P11" s="25">
        <v>108</v>
      </c>
      <c r="Q11" s="171" t="s">
        <v>136</v>
      </c>
      <c r="U11" s="9" t="str">
        <f t="shared" ref="U11" si="10">DEC2HEX(HEX2DEC(U10)+1)</f>
        <v>2C000</v>
      </c>
      <c r="V11" s="67" t="s">
        <v>141</v>
      </c>
      <c r="W11" s="68"/>
      <c r="X11" s="49">
        <v>8</v>
      </c>
    </row>
    <row r="12" ht="15.6" spans="1:24">
      <c r="A12" s="13" t="s">
        <v>11</v>
      </c>
      <c r="B12" s="21"/>
      <c r="C12" s="21"/>
      <c r="D12" s="11"/>
      <c r="E12" s="12"/>
      <c r="H12" s="9" t="str">
        <f t="shared" ref="H12" si="11">DEC2HEX(HEX2DEC(H11)+1)</f>
        <v>2B000</v>
      </c>
      <c r="I12" s="79" t="s">
        <v>24</v>
      </c>
      <c r="J12" s="58"/>
      <c r="K12" s="49">
        <v>4</v>
      </c>
      <c r="M12" s="13" t="s">
        <v>11</v>
      </c>
      <c r="N12" s="80"/>
      <c r="O12" s="81"/>
      <c r="P12" s="29"/>
      <c r="Q12" s="167"/>
      <c r="U12" s="186" t="s">
        <v>11</v>
      </c>
      <c r="V12" s="174"/>
      <c r="W12" s="175"/>
      <c r="X12" s="165"/>
    </row>
    <row r="13" ht="15.6" spans="1:24">
      <c r="A13" s="14" t="e">
        <f t="shared" ref="A13" si="12">DEC2HEX(HEX2DEC(A11)+D11*1024-1)</f>
        <v>#REF!</v>
      </c>
      <c r="B13" s="21"/>
      <c r="C13" s="21"/>
      <c r="D13" s="11"/>
      <c r="E13" s="12"/>
      <c r="H13" s="14" t="str">
        <f>DEC2HEX(HEX2DEC(H12)+K12*1024-1)</f>
        <v>2BFFF</v>
      </c>
      <c r="I13" s="65"/>
      <c r="J13" s="66"/>
      <c r="K13" s="52"/>
      <c r="M13" s="14" t="str">
        <f t="shared" ref="M13" si="13">DEC2HEX(HEX2DEC(M11)+P11*1024-1)</f>
        <v>22FFF</v>
      </c>
      <c r="N13" s="82"/>
      <c r="O13" s="83"/>
      <c r="P13" s="33"/>
      <c r="Q13" s="170"/>
      <c r="U13" s="14" t="str">
        <f>DEC2HEX(HEX2DEC(U11)+X11*1024-1)</f>
        <v>2DFFF</v>
      </c>
      <c r="V13" s="71"/>
      <c r="W13" s="72"/>
      <c r="X13" s="52"/>
    </row>
    <row r="14" ht="15.75" customHeight="1" spans="1:24">
      <c r="A14" s="9" t="e">
        <f t="shared" ref="A14" si="14">DEC2HEX(HEX2DEC(A13)+1)</f>
        <v>#REF!</v>
      </c>
      <c r="B14" s="10" t="s">
        <v>142</v>
      </c>
      <c r="C14" s="19" t="s">
        <v>143</v>
      </c>
      <c r="D14" s="11">
        <v>88</v>
      </c>
      <c r="E14" s="12"/>
      <c r="F14" s="22"/>
      <c r="G14" s="22"/>
      <c r="H14" s="9" t="str">
        <f t="shared" ref="H14" si="15">DEC2HEX(HEX2DEC(H13)+1)</f>
        <v>2C000</v>
      </c>
      <c r="I14" s="84" t="s">
        <v>27</v>
      </c>
      <c r="J14" s="85"/>
      <c r="K14" s="49">
        <v>4</v>
      </c>
      <c r="M14" s="9" t="str">
        <f t="shared" ref="M14:M44" si="16">DEC2HEX(HEX2DEC(M13)+1)</f>
        <v>23000</v>
      </c>
      <c r="N14" s="86" t="s">
        <v>144</v>
      </c>
      <c r="O14" s="87"/>
      <c r="P14" s="25">
        <v>4</v>
      </c>
      <c r="Q14" s="171" t="s">
        <v>145</v>
      </c>
      <c r="U14" s="9" t="str">
        <f t="shared" ref="U14" si="17">DEC2HEX(HEX2DEC(U13)+1)</f>
        <v>2E000</v>
      </c>
      <c r="V14" s="73" t="s">
        <v>146</v>
      </c>
      <c r="W14" s="74"/>
      <c r="X14" s="49">
        <v>8</v>
      </c>
    </row>
    <row r="15" ht="15.6" spans="1:24">
      <c r="A15" s="13" t="s">
        <v>11</v>
      </c>
      <c r="B15" s="10"/>
      <c r="C15" s="19"/>
      <c r="D15" s="11"/>
      <c r="E15" s="12"/>
      <c r="F15" s="22"/>
      <c r="G15" s="22"/>
      <c r="H15" s="14" t="str">
        <f>DEC2HEX(HEX2DEC(H14)+K14*1024-1)</f>
        <v>2CFFF</v>
      </c>
      <c r="I15" s="88"/>
      <c r="J15" s="89"/>
      <c r="K15" s="52"/>
      <c r="M15" s="13" t="s">
        <v>11</v>
      </c>
      <c r="N15" s="90"/>
      <c r="O15" s="91"/>
      <c r="P15" s="29"/>
      <c r="Q15" s="167"/>
      <c r="U15" s="186" t="s">
        <v>11</v>
      </c>
      <c r="V15" s="176"/>
      <c r="W15" s="177"/>
      <c r="X15" s="165"/>
    </row>
    <row r="16" ht="15.6" spans="1:24">
      <c r="A16" s="14" t="e">
        <f t="shared" ref="A16" si="18">DEC2HEX(HEX2DEC(A14)+D14*1024-1)</f>
        <v>#REF!</v>
      </c>
      <c r="B16" s="10"/>
      <c r="C16" s="19"/>
      <c r="D16" s="11"/>
      <c r="E16" s="12"/>
      <c r="F16" s="22"/>
      <c r="G16" s="22"/>
      <c r="H16" s="9" t="str">
        <f>DEC2HEX(HEX2DEC(H15)+1)</f>
        <v>2D000</v>
      </c>
      <c r="I16" s="86" t="s">
        <v>28</v>
      </c>
      <c r="J16" s="87"/>
      <c r="K16" s="49">
        <v>4</v>
      </c>
      <c r="M16" s="14" t="str">
        <f t="shared" ref="M16:M46" si="19">DEC2HEX(HEX2DEC(M14)+P14*1024-1)</f>
        <v>23FFF</v>
      </c>
      <c r="N16" s="92"/>
      <c r="O16" s="93"/>
      <c r="P16" s="33"/>
      <c r="Q16" s="170"/>
      <c r="U16" s="14" t="str">
        <f>DEC2HEX(HEX2DEC(U14)+X14*1024-1)</f>
        <v>2FFFF</v>
      </c>
      <c r="V16" s="75"/>
      <c r="W16" s="76"/>
      <c r="X16" s="52"/>
    </row>
    <row r="17" ht="15.6" spans="1:24">
      <c r="A17" s="9" t="e">
        <f t="shared" ref="A17" si="20">DEC2HEX(HEX2DEC(A16)+1)</f>
        <v>#REF!</v>
      </c>
      <c r="B17" s="10" t="s">
        <v>142</v>
      </c>
      <c r="C17" s="19" t="s">
        <v>144</v>
      </c>
      <c r="D17" s="11">
        <v>4</v>
      </c>
      <c r="E17" s="12"/>
      <c r="F17" s="22"/>
      <c r="G17" s="22"/>
      <c r="H17" s="14" t="str">
        <f>DEC2HEX(HEX2DEC(H16)+K16*1024-1)</f>
        <v>2DFFF</v>
      </c>
      <c r="I17" s="92"/>
      <c r="J17" s="93"/>
      <c r="K17" s="52"/>
      <c r="M17" s="9" t="str">
        <f t="shared" si="16"/>
        <v>24000</v>
      </c>
      <c r="N17" s="86" t="s">
        <v>147</v>
      </c>
      <c r="O17" s="87"/>
      <c r="P17" s="25">
        <v>4</v>
      </c>
      <c r="Q17" s="171" t="s">
        <v>148</v>
      </c>
      <c r="U17" s="9" t="str">
        <f t="shared" ref="U17" si="21">DEC2HEX(HEX2DEC(U16)+1)</f>
        <v>30000</v>
      </c>
      <c r="V17" s="79" t="s">
        <v>149</v>
      </c>
      <c r="W17" s="58"/>
      <c r="X17" s="49">
        <v>8</v>
      </c>
    </row>
    <row r="18" ht="15.6" spans="1:24">
      <c r="A18" s="13" t="s">
        <v>11</v>
      </c>
      <c r="B18" s="10"/>
      <c r="C18" s="19"/>
      <c r="D18" s="11"/>
      <c r="E18" s="12"/>
      <c r="F18" s="22"/>
      <c r="G18" s="22"/>
      <c r="H18" s="9" t="str">
        <f t="shared" ref="H18" si="22">DEC2HEX(HEX2DEC(H17)+1)</f>
        <v>2E000</v>
      </c>
      <c r="I18" s="94" t="s">
        <v>33</v>
      </c>
      <c r="J18" s="95"/>
      <c r="K18" s="49">
        <v>4</v>
      </c>
      <c r="M18" s="13" t="s">
        <v>11</v>
      </c>
      <c r="N18" s="90"/>
      <c r="O18" s="91"/>
      <c r="P18" s="29"/>
      <c r="Q18" s="167"/>
      <c r="U18" s="186" t="s">
        <v>11</v>
      </c>
      <c r="V18" s="61"/>
      <c r="W18" s="62"/>
      <c r="X18" s="165"/>
    </row>
    <row r="19" ht="15.6" spans="1:24">
      <c r="A19" s="14" t="e">
        <f t="shared" ref="A19" si="23">DEC2HEX(HEX2DEC(A17)+D17*1024-1)</f>
        <v>#REF!</v>
      </c>
      <c r="B19" s="10"/>
      <c r="C19" s="19"/>
      <c r="D19" s="11"/>
      <c r="E19" s="12"/>
      <c r="F19" s="22"/>
      <c r="G19" s="22"/>
      <c r="H19" s="14" t="str">
        <f>DEC2HEX(HEX2DEC(H18)+K18*1024-1)</f>
        <v>2EFFF</v>
      </c>
      <c r="I19" s="96"/>
      <c r="J19" s="97"/>
      <c r="K19" s="52"/>
      <c r="M19" s="14" t="str">
        <f t="shared" si="19"/>
        <v>24FFF</v>
      </c>
      <c r="N19" s="92"/>
      <c r="O19" s="93"/>
      <c r="P19" s="33"/>
      <c r="Q19" s="170"/>
      <c r="U19" s="14" t="str">
        <f>DEC2HEX(HEX2DEC(U17)+X17*1024-1)</f>
        <v>31FFF</v>
      </c>
      <c r="V19" s="65"/>
      <c r="W19" s="66"/>
      <c r="X19" s="52"/>
    </row>
    <row r="20" ht="15.6" spans="1:24">
      <c r="A20" s="9" t="e">
        <f t="shared" ref="A20" si="24">DEC2HEX(HEX2DEC(A19)+1)</f>
        <v>#REF!</v>
      </c>
      <c r="B20" s="23" t="s">
        <v>142</v>
      </c>
      <c r="C20" s="24" t="s">
        <v>150</v>
      </c>
      <c r="D20" s="25">
        <v>4</v>
      </c>
      <c r="E20" s="26"/>
      <c r="F20" s="22"/>
      <c r="G20" s="22"/>
      <c r="H20" s="9" t="str">
        <f t="shared" ref="H20" si="25">DEC2HEX(HEX2DEC(H19)+1)</f>
        <v>2F000</v>
      </c>
      <c r="I20" s="98" t="s">
        <v>38</v>
      </c>
      <c r="J20" s="99"/>
      <c r="K20" s="49">
        <v>4</v>
      </c>
      <c r="M20" s="9" t="str">
        <f t="shared" si="16"/>
        <v>25000</v>
      </c>
      <c r="N20" s="86" t="s">
        <v>151</v>
      </c>
      <c r="O20" s="87"/>
      <c r="P20" s="25">
        <v>4</v>
      </c>
      <c r="Q20" s="171" t="s">
        <v>152</v>
      </c>
      <c r="U20" s="9" t="str">
        <f t="shared" ref="U20" si="26">DEC2HEX(HEX2DEC(U19)+1)</f>
        <v>32000</v>
      </c>
      <c r="V20" s="84" t="s">
        <v>153</v>
      </c>
      <c r="W20" s="85"/>
      <c r="X20" s="49">
        <v>8</v>
      </c>
    </row>
    <row r="21" ht="15.6" spans="1:24">
      <c r="A21" s="13" t="s">
        <v>11</v>
      </c>
      <c r="B21" s="27"/>
      <c r="C21" s="28"/>
      <c r="D21" s="29"/>
      <c r="E21" s="30"/>
      <c r="F21" s="22"/>
      <c r="G21" s="22"/>
      <c r="H21" s="14" t="str">
        <f>DEC2HEX(HEX2DEC(H20)+K20*1024-1)</f>
        <v>2FFFF</v>
      </c>
      <c r="I21" s="100"/>
      <c r="J21" s="101"/>
      <c r="K21" s="52"/>
      <c r="M21" s="13" t="s">
        <v>11</v>
      </c>
      <c r="N21" s="90"/>
      <c r="O21" s="91"/>
      <c r="P21" s="29"/>
      <c r="Q21" s="167"/>
      <c r="U21" s="186" t="s">
        <v>11</v>
      </c>
      <c r="V21" s="178"/>
      <c r="W21" s="179"/>
      <c r="X21" s="165"/>
    </row>
    <row r="22" ht="15.6" spans="1:24">
      <c r="A22" s="14" t="e">
        <f t="shared" ref="A22" si="27">DEC2HEX(HEX2DEC(A20)+D20*1024-1)</f>
        <v>#REF!</v>
      </c>
      <c r="B22" s="31"/>
      <c r="C22" s="32"/>
      <c r="D22" s="33"/>
      <c r="E22" s="34"/>
      <c r="F22" s="22"/>
      <c r="G22" s="22"/>
      <c r="H22" s="9" t="str">
        <f t="shared" ref="H22" si="28">DEC2HEX(HEX2DEC(H21)+1)</f>
        <v>30000</v>
      </c>
      <c r="I22" s="102" t="s">
        <v>41</v>
      </c>
      <c r="J22" s="103"/>
      <c r="K22" s="49">
        <v>4</v>
      </c>
      <c r="M22" s="14" t="str">
        <f t="shared" si="19"/>
        <v>25FFF</v>
      </c>
      <c r="N22" s="92"/>
      <c r="O22" s="93"/>
      <c r="P22" s="33"/>
      <c r="Q22" s="170"/>
      <c r="U22" s="14" t="str">
        <f>DEC2HEX(HEX2DEC(U20)+X20*1024-1)</f>
        <v>33FFF</v>
      </c>
      <c r="V22" s="88"/>
      <c r="W22" s="89"/>
      <c r="X22" s="52"/>
    </row>
    <row r="23" ht="15.6" spans="1:24">
      <c r="A23" s="9" t="e">
        <f>DEC2HEX(HEX2DEC(A22)+1)</f>
        <v>#REF!</v>
      </c>
      <c r="B23" s="10" t="s">
        <v>142</v>
      </c>
      <c r="C23" s="19" t="s">
        <v>154</v>
      </c>
      <c r="D23" s="11">
        <v>8</v>
      </c>
      <c r="E23" s="12"/>
      <c r="F23" s="22"/>
      <c r="G23" s="22"/>
      <c r="H23" s="14" t="str">
        <f>DEC2HEX(HEX2DEC(H22)+K22*1024-1)</f>
        <v>30FFF</v>
      </c>
      <c r="I23" s="104"/>
      <c r="J23" s="105"/>
      <c r="K23" s="52"/>
      <c r="M23" s="9" t="str">
        <f t="shared" si="16"/>
        <v>26000</v>
      </c>
      <c r="N23" s="10" t="s">
        <v>155</v>
      </c>
      <c r="O23" s="35" t="s">
        <v>143</v>
      </c>
      <c r="P23" s="11">
        <v>88</v>
      </c>
      <c r="Q23" s="3" t="s">
        <v>156</v>
      </c>
      <c r="U23" s="9" t="str">
        <f>DEC2HEX(HEX2DEC(U22)+1)</f>
        <v>34000</v>
      </c>
      <c r="V23" s="86" t="s">
        <v>157</v>
      </c>
      <c r="W23" s="87"/>
      <c r="X23" s="49">
        <v>32</v>
      </c>
    </row>
    <row r="24" ht="15.6" spans="1:24">
      <c r="A24" s="13" t="s">
        <v>11</v>
      </c>
      <c r="B24" s="10"/>
      <c r="C24" s="19"/>
      <c r="D24" s="11"/>
      <c r="E24" s="12"/>
      <c r="F24" s="22"/>
      <c r="G24" s="22"/>
      <c r="H24" s="9" t="str">
        <f t="shared" ref="H24" si="29">DEC2HEX(HEX2DEC(H23)+1)</f>
        <v>31000</v>
      </c>
      <c r="I24" s="106" t="s">
        <v>44</v>
      </c>
      <c r="J24" s="107"/>
      <c r="K24" s="49">
        <v>4</v>
      </c>
      <c r="M24" s="13" t="s">
        <v>11</v>
      </c>
      <c r="N24" s="10"/>
      <c r="O24" s="19"/>
      <c r="P24" s="11"/>
      <c r="Q24" s="3"/>
      <c r="U24" s="186" t="s">
        <v>11</v>
      </c>
      <c r="V24" s="90"/>
      <c r="W24" s="91"/>
      <c r="X24" s="165"/>
    </row>
    <row r="25" ht="15.6" spans="1:24">
      <c r="A25" s="14" t="e">
        <f t="shared" ref="A25" si="30">DEC2HEX(HEX2DEC(A23)+D23*1024-1)</f>
        <v>#REF!</v>
      </c>
      <c r="B25" s="10"/>
      <c r="C25" s="19"/>
      <c r="D25" s="11"/>
      <c r="E25" s="12"/>
      <c r="F25" s="22"/>
      <c r="G25" s="22"/>
      <c r="H25" s="14" t="str">
        <f>DEC2HEX(HEX2DEC(H24)+K24*1024-1)</f>
        <v>31FFF</v>
      </c>
      <c r="I25" s="108"/>
      <c r="J25" s="109"/>
      <c r="K25" s="52"/>
      <c r="M25" s="14" t="str">
        <f t="shared" si="19"/>
        <v>3BFFF</v>
      </c>
      <c r="N25" s="10"/>
      <c r="O25" s="19"/>
      <c r="P25" s="11"/>
      <c r="Q25" s="3"/>
      <c r="U25" s="14" t="str">
        <f>DEC2HEX(HEX2DEC(U23)+X23*1024-1)</f>
        <v>3BFFF</v>
      </c>
      <c r="V25" s="92"/>
      <c r="W25" s="93"/>
      <c r="X25" s="52"/>
    </row>
    <row r="26" ht="15.75" customHeight="1" spans="1:21">
      <c r="A26" s="9" t="e">
        <f t="shared" ref="A26" si="31">DEC2HEX(HEX2DEC(A25)+1)</f>
        <v>#REF!</v>
      </c>
      <c r="B26" s="10" t="s">
        <v>142</v>
      </c>
      <c r="C26" s="35" t="s">
        <v>158</v>
      </c>
      <c r="D26" s="11">
        <v>8</v>
      </c>
      <c r="E26" s="12"/>
      <c r="F26" s="22"/>
      <c r="G26" s="22"/>
      <c r="H26" s="9" t="str">
        <f t="shared" ref="H26" si="32">DEC2HEX(HEX2DEC(H25)+1)</f>
        <v>32000</v>
      </c>
      <c r="I26" s="110" t="s">
        <v>47</v>
      </c>
      <c r="J26" s="111"/>
      <c r="K26" s="49">
        <v>4</v>
      </c>
      <c r="M26" s="9" t="str">
        <f t="shared" si="16"/>
        <v>3C000</v>
      </c>
      <c r="N26" s="23" t="s">
        <v>155</v>
      </c>
      <c r="O26" s="112" t="s">
        <v>159</v>
      </c>
      <c r="P26" s="25">
        <v>8</v>
      </c>
      <c r="Q26" s="171" t="s">
        <v>160</v>
      </c>
      <c r="U26"/>
    </row>
    <row r="27" ht="15.6" spans="1:21">
      <c r="A27" s="13" t="s">
        <v>11</v>
      </c>
      <c r="B27" s="10"/>
      <c r="C27" s="19"/>
      <c r="D27" s="11"/>
      <c r="E27" s="12"/>
      <c r="F27" s="22"/>
      <c r="G27" s="22"/>
      <c r="H27" s="14" t="str">
        <f>DEC2HEX(HEX2DEC(H26)+K26*1024-1)</f>
        <v>32FFF</v>
      </c>
      <c r="I27" s="113"/>
      <c r="J27" s="114"/>
      <c r="K27" s="52"/>
      <c r="M27" s="13" t="s">
        <v>11</v>
      </c>
      <c r="N27" s="27"/>
      <c r="O27" s="115"/>
      <c r="P27" s="29"/>
      <c r="Q27" s="167"/>
      <c r="U27"/>
    </row>
    <row r="28" ht="15.6" spans="1:21">
      <c r="A28" s="14" t="e">
        <f t="shared" ref="A28" si="33">DEC2HEX(HEX2DEC(A26)+D26*1024-1)</f>
        <v>#REF!</v>
      </c>
      <c r="B28" s="10"/>
      <c r="C28" s="19"/>
      <c r="D28" s="11"/>
      <c r="E28" s="12"/>
      <c r="F28" s="22"/>
      <c r="G28" s="22"/>
      <c r="H28" s="9" t="str">
        <f t="shared" ref="H28:H42" si="34">DEC2HEX(HEX2DEC(H27)+1)</f>
        <v>33000</v>
      </c>
      <c r="I28" s="116" t="s">
        <v>50</v>
      </c>
      <c r="J28" s="117"/>
      <c r="K28" s="49">
        <v>4</v>
      </c>
      <c r="M28" s="14" t="str">
        <f t="shared" si="19"/>
        <v>3DFFF</v>
      </c>
      <c r="N28" s="31"/>
      <c r="O28" s="118"/>
      <c r="P28" s="33"/>
      <c r="Q28" s="170"/>
      <c r="U28"/>
    </row>
    <row r="29" ht="14.25" customHeight="1" spans="1:21">
      <c r="A29" s="9" t="e">
        <f t="shared" ref="A29" si="35">DEC2HEX(HEX2DEC(A28)+1)</f>
        <v>#REF!</v>
      </c>
      <c r="B29" s="36" t="e">
        <f>CONCATENATE("CFG_TELINK_SDK_TYPE: ",A29)</f>
        <v>#REF!</v>
      </c>
      <c r="C29" s="36"/>
      <c r="D29" s="11">
        <v>4</v>
      </c>
      <c r="E29" s="12" t="s">
        <v>161</v>
      </c>
      <c r="F29" s="22"/>
      <c r="G29" s="22"/>
      <c r="H29" s="14" t="str">
        <f>DEC2HEX(HEX2DEC(H28)+K28*1024-1)</f>
        <v>33FFF</v>
      </c>
      <c r="I29" s="119"/>
      <c r="J29" s="120"/>
      <c r="K29" s="52"/>
      <c r="M29" s="9" t="str">
        <f t="shared" si="16"/>
        <v>3E000</v>
      </c>
      <c r="N29" s="121" t="s">
        <v>155</v>
      </c>
      <c r="O29" s="122" t="s">
        <v>159</v>
      </c>
      <c r="P29" s="25">
        <v>8</v>
      </c>
      <c r="Q29" s="171" t="s">
        <v>162</v>
      </c>
      <c r="U29"/>
    </row>
    <row r="30" ht="15.6" spans="1:21">
      <c r="A30" s="13" t="s">
        <v>11</v>
      </c>
      <c r="B30" s="37"/>
      <c r="C30" s="24" t="s">
        <v>163</v>
      </c>
      <c r="D30" s="11"/>
      <c r="E30" s="12"/>
      <c r="F30" s="22"/>
      <c r="G30" s="22"/>
      <c r="H30" s="9" t="str">
        <f t="shared" si="34"/>
        <v>34000</v>
      </c>
      <c r="I30" s="123" t="s">
        <v>54</v>
      </c>
      <c r="J30" s="124"/>
      <c r="K30" s="49">
        <v>4</v>
      </c>
      <c r="M30" s="13" t="s">
        <v>11</v>
      </c>
      <c r="N30" s="125"/>
      <c r="O30" s="126"/>
      <c r="P30" s="29"/>
      <c r="Q30" s="167"/>
      <c r="U30"/>
    </row>
    <row r="31" ht="15.6" spans="1:21">
      <c r="A31" s="14" t="e">
        <f t="shared" ref="A31" si="36">DEC2HEX(HEX2DEC(A29)+D29*1024-1)</f>
        <v>#REF!</v>
      </c>
      <c r="B31" s="38"/>
      <c r="C31" s="32"/>
      <c r="D31" s="11"/>
      <c r="E31" s="12"/>
      <c r="F31" s="22"/>
      <c r="G31" s="22"/>
      <c r="H31" s="14" t="str">
        <f t="shared" ref="H31" si="37">DEC2HEX(HEX2DEC(H30)+K30*1024-1)</f>
        <v>34FFF</v>
      </c>
      <c r="I31" s="127"/>
      <c r="J31" s="128"/>
      <c r="K31" s="52"/>
      <c r="M31" s="14" t="str">
        <f t="shared" si="19"/>
        <v>3FFFF</v>
      </c>
      <c r="N31" s="129"/>
      <c r="O31" s="130"/>
      <c r="P31" s="33"/>
      <c r="Q31" s="170"/>
      <c r="U31"/>
    </row>
    <row r="32" ht="15.75" customHeight="1" spans="1:21">
      <c r="A32" s="9" t="e">
        <f t="shared" ref="A32" si="38">DEC2HEX(HEX2DEC(A31)+1)</f>
        <v>#REF!</v>
      </c>
      <c r="B32" s="10" t="s">
        <v>164</v>
      </c>
      <c r="C32" s="19" t="s">
        <v>165</v>
      </c>
      <c r="D32" s="11">
        <v>4</v>
      </c>
      <c r="E32" s="12" t="s">
        <v>166</v>
      </c>
      <c r="F32" s="22"/>
      <c r="G32" s="22"/>
      <c r="H32" s="9" t="str">
        <f t="shared" si="34"/>
        <v>35000</v>
      </c>
      <c r="I32" s="131" t="s">
        <v>10</v>
      </c>
      <c r="J32" s="132"/>
      <c r="K32" s="49">
        <v>4</v>
      </c>
      <c r="M32" s="9" t="str">
        <f t="shared" si="16"/>
        <v>40000</v>
      </c>
      <c r="N32" s="39" t="s">
        <v>167</v>
      </c>
      <c r="O32" s="40"/>
      <c r="P32" s="25">
        <v>256</v>
      </c>
      <c r="Q32" s="171" t="s">
        <v>167</v>
      </c>
      <c r="U32"/>
    </row>
    <row r="33" ht="15.6" spans="1:21">
      <c r="A33" s="13" t="s">
        <v>11</v>
      </c>
      <c r="B33" s="10"/>
      <c r="C33" s="19"/>
      <c r="D33" s="11"/>
      <c r="E33" s="12"/>
      <c r="F33" s="22"/>
      <c r="G33" s="22"/>
      <c r="H33" s="14" t="str">
        <f t="shared" ref="H33" si="39">DEC2HEX(HEX2DEC(H32)+K32*1024-1)</f>
        <v>35FFF</v>
      </c>
      <c r="I33" s="133"/>
      <c r="J33" s="134"/>
      <c r="K33" s="52"/>
      <c r="M33" s="13" t="s">
        <v>11</v>
      </c>
      <c r="N33" s="41"/>
      <c r="O33" s="42"/>
      <c r="P33" s="29"/>
      <c r="Q33" s="167"/>
      <c r="U33"/>
    </row>
    <row r="34" ht="15.6" spans="1:21">
      <c r="A34" s="14" t="e">
        <f t="shared" ref="A34" si="40">DEC2HEX(HEX2DEC(A32)+D32*1024-1)</f>
        <v>#REF!</v>
      </c>
      <c r="B34" s="10"/>
      <c r="C34" s="19"/>
      <c r="D34" s="11"/>
      <c r="E34" s="12"/>
      <c r="F34" s="22"/>
      <c r="G34" s="22"/>
      <c r="H34" s="9" t="str">
        <f t="shared" si="34"/>
        <v>36000</v>
      </c>
      <c r="I34" s="135" t="s">
        <v>13</v>
      </c>
      <c r="J34" s="136"/>
      <c r="K34" s="49">
        <v>4</v>
      </c>
      <c r="M34" s="14" t="str">
        <f t="shared" si="19"/>
        <v>7FFFF</v>
      </c>
      <c r="N34" s="43"/>
      <c r="O34" s="44"/>
      <c r="P34" s="33"/>
      <c r="Q34" s="170"/>
      <c r="U34"/>
    </row>
    <row r="35" ht="15.6" spans="1:21">
      <c r="A35" s="9" t="e">
        <f t="shared" ref="A35" si="41">DEC2HEX(HEX2DEC(A34)+1)</f>
        <v>#REF!</v>
      </c>
      <c r="B35" s="39" t="s">
        <v>168</v>
      </c>
      <c r="C35" s="40"/>
      <c r="D35" s="25">
        <v>4</v>
      </c>
      <c r="E35" s="26"/>
      <c r="H35" s="14" t="str">
        <f t="shared" ref="H35" si="42">DEC2HEX(HEX2DEC(H34)+K34*1024-1)</f>
        <v>36FFF</v>
      </c>
      <c r="I35" s="137"/>
      <c r="J35" s="138"/>
      <c r="K35" s="52"/>
      <c r="M35" s="9" t="str">
        <f t="shared" si="16"/>
        <v>80000</v>
      </c>
      <c r="N35" s="139" t="s">
        <v>169</v>
      </c>
      <c r="O35" s="140"/>
      <c r="P35" s="11">
        <v>256</v>
      </c>
      <c r="Q35" s="3" t="s">
        <v>170</v>
      </c>
      <c r="U35"/>
    </row>
    <row r="36" ht="15.6" spans="1:21">
      <c r="A36" s="13" t="s">
        <v>11</v>
      </c>
      <c r="B36" s="41"/>
      <c r="C36" s="42"/>
      <c r="D36" s="29"/>
      <c r="E36" s="30"/>
      <c r="H36" s="9" t="str">
        <f t="shared" si="34"/>
        <v>37000</v>
      </c>
      <c r="I36" s="141" t="s">
        <v>17</v>
      </c>
      <c r="J36" s="142"/>
      <c r="K36" s="49">
        <v>4</v>
      </c>
      <c r="M36" s="13" t="s">
        <v>11</v>
      </c>
      <c r="N36" s="143"/>
      <c r="O36" s="144"/>
      <c r="P36" s="11"/>
      <c r="Q36" s="3"/>
      <c r="U36"/>
    </row>
    <row r="37" ht="15.6" spans="1:21">
      <c r="A37" s="14" t="e">
        <f t="shared" ref="A37" si="43">DEC2HEX(HEX2DEC(A35)+D35*1024-1)</f>
        <v>#REF!</v>
      </c>
      <c r="B37" s="43"/>
      <c r="C37" s="44"/>
      <c r="D37" s="33"/>
      <c r="E37" s="34"/>
      <c r="H37" s="14" t="str">
        <f t="shared" ref="H37" si="44">DEC2HEX(HEX2DEC(H36)+K36*1024-1)</f>
        <v>37FFF</v>
      </c>
      <c r="I37" s="145"/>
      <c r="J37" s="146"/>
      <c r="K37" s="52"/>
      <c r="M37" s="14" t="str">
        <f t="shared" si="19"/>
        <v>BFFFF</v>
      </c>
      <c r="N37" s="147"/>
      <c r="O37" s="148"/>
      <c r="P37" s="11"/>
      <c r="Q37" s="3"/>
      <c r="U37"/>
    </row>
    <row r="38" ht="15.6" spans="1:21">
      <c r="A38" s="9" t="e">
        <f t="shared" ref="A38" si="45">DEC2HEX(HEX2DEC(A37)+1)</f>
        <v>#REF!</v>
      </c>
      <c r="B38" s="45" t="s">
        <v>171</v>
      </c>
      <c r="C38" s="46"/>
      <c r="D38" s="11">
        <v>4</v>
      </c>
      <c r="E38" s="12"/>
      <c r="H38" s="9" t="str">
        <f t="shared" si="34"/>
        <v>38000</v>
      </c>
      <c r="I38" s="149" t="s">
        <v>22</v>
      </c>
      <c r="J38" s="150"/>
      <c r="K38" s="49">
        <v>4</v>
      </c>
      <c r="M38" s="9" t="str">
        <f t="shared" si="16"/>
        <v>C0000</v>
      </c>
      <c r="N38" s="19" t="s">
        <v>172</v>
      </c>
      <c r="O38" s="19"/>
      <c r="P38" s="11">
        <v>248</v>
      </c>
      <c r="Q38" s="3" t="s">
        <v>170</v>
      </c>
      <c r="U38"/>
    </row>
    <row r="39" ht="15.6" spans="1:21">
      <c r="A39" s="13" t="s">
        <v>11</v>
      </c>
      <c r="B39" s="46"/>
      <c r="C39" s="46"/>
      <c r="D39" s="11"/>
      <c r="E39" s="12"/>
      <c r="H39" s="14" t="str">
        <f t="shared" ref="H39" si="46">DEC2HEX(HEX2DEC(H38)+K38*1024-1)</f>
        <v>38FFF</v>
      </c>
      <c r="I39" s="151"/>
      <c r="J39" s="152"/>
      <c r="K39" s="52"/>
      <c r="M39" s="13" t="s">
        <v>11</v>
      </c>
      <c r="N39" s="19"/>
      <c r="O39" s="19"/>
      <c r="P39" s="11"/>
      <c r="Q39" s="3"/>
      <c r="U39"/>
    </row>
    <row r="40" ht="15.6" spans="1:21">
      <c r="A40" s="14" t="e">
        <f t="shared" ref="A40" si="47">DEC2HEX(HEX2DEC(A38)+D38*1024-1)</f>
        <v>#REF!</v>
      </c>
      <c r="B40" s="46"/>
      <c r="C40" s="46"/>
      <c r="D40" s="11"/>
      <c r="E40" s="12"/>
      <c r="H40" s="9" t="str">
        <f t="shared" si="34"/>
        <v>39000</v>
      </c>
      <c r="I40" s="153" t="s">
        <v>71</v>
      </c>
      <c r="J40" s="154"/>
      <c r="K40" s="49">
        <v>4</v>
      </c>
      <c r="M40" s="14" t="str">
        <f t="shared" si="19"/>
        <v>FDFFF</v>
      </c>
      <c r="N40" s="19"/>
      <c r="O40" s="19"/>
      <c r="P40" s="11"/>
      <c r="Q40" s="3"/>
      <c r="U40"/>
    </row>
    <row r="41" ht="15.6" spans="8:21">
      <c r="H41" s="14" t="str">
        <f t="shared" ref="H41" si="48">DEC2HEX(HEX2DEC(H40)+K40*1024-1)</f>
        <v>39FFF</v>
      </c>
      <c r="I41" s="155"/>
      <c r="J41" s="156"/>
      <c r="K41" s="52"/>
      <c r="M41" s="9" t="str">
        <f t="shared" si="16"/>
        <v>FE000</v>
      </c>
      <c r="N41" s="57" t="s">
        <v>173</v>
      </c>
      <c r="O41" s="58"/>
      <c r="P41" s="25">
        <v>4</v>
      </c>
      <c r="Q41" s="166" t="s">
        <v>174</v>
      </c>
      <c r="U41"/>
    </row>
    <row r="42" ht="15.6" spans="8:21">
      <c r="H42" s="9" t="str">
        <f t="shared" si="34"/>
        <v>3A000</v>
      </c>
      <c r="I42" s="157" t="s">
        <v>175</v>
      </c>
      <c r="J42" s="158"/>
      <c r="K42" s="49">
        <v>4</v>
      </c>
      <c r="M42" s="13" t="s">
        <v>11</v>
      </c>
      <c r="N42" s="61"/>
      <c r="O42" s="62"/>
      <c r="P42" s="29"/>
      <c r="Q42" s="167"/>
      <c r="U42"/>
    </row>
    <row r="43" ht="15.6" spans="8:21">
      <c r="H43" s="14" t="str">
        <f t="shared" ref="H43" si="49">DEC2HEX(HEX2DEC(H42)+K42*1024-1)</f>
        <v>3AFFF</v>
      </c>
      <c r="I43" s="159"/>
      <c r="J43" s="160"/>
      <c r="K43" s="52"/>
      <c r="M43" s="14" t="str">
        <f t="shared" si="19"/>
        <v>FEFFF</v>
      </c>
      <c r="N43" s="65"/>
      <c r="O43" s="66"/>
      <c r="P43" s="33"/>
      <c r="Q43" s="170"/>
      <c r="U43"/>
    </row>
    <row r="44" ht="15.6" spans="8:21">
      <c r="H44"/>
      <c r="M44" s="9" t="str">
        <f t="shared" si="16"/>
        <v>FF000</v>
      </c>
      <c r="N44" s="69" t="s">
        <v>176</v>
      </c>
      <c r="O44" s="70"/>
      <c r="P44" s="11">
        <v>4</v>
      </c>
      <c r="Q44" s="166" t="s">
        <v>177</v>
      </c>
      <c r="U44"/>
    </row>
    <row r="45" ht="15.6" spans="8:21">
      <c r="H45"/>
      <c r="M45" s="13" t="s">
        <v>11</v>
      </c>
      <c r="N45" s="70"/>
      <c r="O45" s="70"/>
      <c r="P45" s="11"/>
      <c r="Q45" s="167"/>
      <c r="U45"/>
    </row>
    <row r="46" ht="15.6" spans="13:21">
      <c r="M46" s="14" t="str">
        <f t="shared" si="19"/>
        <v>FFFFF</v>
      </c>
      <c r="N46" s="70"/>
      <c r="O46" s="70"/>
      <c r="P46" s="11"/>
      <c r="Q46" s="170"/>
      <c r="U46"/>
    </row>
    <row r="47" spans="21:21">
      <c r="U47"/>
    </row>
    <row r="48" spans="21:21">
      <c r="U48"/>
    </row>
    <row r="49" spans="21:21">
      <c r="U49"/>
    </row>
    <row r="50" spans="21:21">
      <c r="U50"/>
    </row>
    <row r="51" spans="21:21">
      <c r="U51"/>
    </row>
    <row r="52" spans="21:21">
      <c r="U52"/>
    </row>
    <row r="53" spans="21:21">
      <c r="U53"/>
    </row>
    <row r="54" spans="21:21">
      <c r="U54"/>
    </row>
    <row r="55" spans="21:21">
      <c r="U55"/>
    </row>
    <row r="56" spans="21:21">
      <c r="U56"/>
    </row>
    <row r="57" spans="21:21">
      <c r="U57"/>
    </row>
  </sheetData>
  <mergeCells count="157">
    <mergeCell ref="B1:C1"/>
    <mergeCell ref="I1:J1"/>
    <mergeCell ref="N1:O1"/>
    <mergeCell ref="V1:W1"/>
    <mergeCell ref="B7:C7"/>
    <mergeCell ref="B29:C29"/>
    <mergeCell ref="B14:B16"/>
    <mergeCell ref="B17:B19"/>
    <mergeCell ref="B20:B22"/>
    <mergeCell ref="B23:B25"/>
    <mergeCell ref="B26:B28"/>
    <mergeCell ref="B32:B34"/>
    <mergeCell ref="C14:C16"/>
    <mergeCell ref="C17:C19"/>
    <mergeCell ref="C20:C22"/>
    <mergeCell ref="C23:C25"/>
    <mergeCell ref="C26:C28"/>
    <mergeCell ref="C30:C31"/>
    <mergeCell ref="C32:C34"/>
    <mergeCell ref="D2:D4"/>
    <mergeCell ref="D5:D6"/>
    <mergeCell ref="D8:D10"/>
    <mergeCell ref="D11:D13"/>
    <mergeCell ref="D14:D16"/>
    <mergeCell ref="D17:D19"/>
    <mergeCell ref="D20:D22"/>
    <mergeCell ref="D23:D25"/>
    <mergeCell ref="D26:D28"/>
    <mergeCell ref="D29:D31"/>
    <mergeCell ref="D32:D34"/>
    <mergeCell ref="D35:D37"/>
    <mergeCell ref="D38:D40"/>
    <mergeCell ref="E2:E4"/>
    <mergeCell ref="E5:E6"/>
    <mergeCell ref="E8:E10"/>
    <mergeCell ref="E11:E13"/>
    <mergeCell ref="E14:E16"/>
    <mergeCell ref="E17:E19"/>
    <mergeCell ref="E20:E22"/>
    <mergeCell ref="E23:E25"/>
    <mergeCell ref="E26:E28"/>
    <mergeCell ref="E29:E31"/>
    <mergeCell ref="E32:E34"/>
    <mergeCell ref="E35:E37"/>
    <mergeCell ref="E38:E40"/>
    <mergeCell ref="K2:K3"/>
    <mergeCell ref="K4:K5"/>
    <mergeCell ref="K6:K7"/>
    <mergeCell ref="K8:K9"/>
    <mergeCell ref="K10:K11"/>
    <mergeCell ref="K12:K13"/>
    <mergeCell ref="K14:K15"/>
    <mergeCell ref="K16:K17"/>
    <mergeCell ref="K18:K19"/>
    <mergeCell ref="K20:K21"/>
    <mergeCell ref="K22:K23"/>
    <mergeCell ref="K24:K25"/>
    <mergeCell ref="K26:K27"/>
    <mergeCell ref="K28:K29"/>
    <mergeCell ref="K30:K31"/>
    <mergeCell ref="K32:K33"/>
    <mergeCell ref="K34:K35"/>
    <mergeCell ref="K36:K37"/>
    <mergeCell ref="K38:K39"/>
    <mergeCell ref="K40:K41"/>
    <mergeCell ref="K42:K43"/>
    <mergeCell ref="N23:N25"/>
    <mergeCell ref="N26:N28"/>
    <mergeCell ref="N29:N31"/>
    <mergeCell ref="O23:O25"/>
    <mergeCell ref="O26:O28"/>
    <mergeCell ref="O29:O31"/>
    <mergeCell ref="P2:P4"/>
    <mergeCell ref="P5:P7"/>
    <mergeCell ref="P8:P10"/>
    <mergeCell ref="P11:P13"/>
    <mergeCell ref="P14:P16"/>
    <mergeCell ref="P17:P19"/>
    <mergeCell ref="P20:P22"/>
    <mergeCell ref="P23:P25"/>
    <mergeCell ref="P26:P28"/>
    <mergeCell ref="P29:P31"/>
    <mergeCell ref="P32:P34"/>
    <mergeCell ref="P35:P37"/>
    <mergeCell ref="P38:P40"/>
    <mergeCell ref="P41:P43"/>
    <mergeCell ref="P44:P46"/>
    <mergeCell ref="Q2:Q4"/>
    <mergeCell ref="Q5:Q7"/>
    <mergeCell ref="Q8:Q10"/>
    <mergeCell ref="Q11:Q13"/>
    <mergeCell ref="Q14:Q16"/>
    <mergeCell ref="Q17:Q19"/>
    <mergeCell ref="Q20:Q22"/>
    <mergeCell ref="Q23:Q25"/>
    <mergeCell ref="Q26:Q28"/>
    <mergeCell ref="Q29:Q31"/>
    <mergeCell ref="Q32:Q34"/>
    <mergeCell ref="Q35:Q37"/>
    <mergeCell ref="Q38:Q40"/>
    <mergeCell ref="Q41:Q43"/>
    <mergeCell ref="Q44:Q46"/>
    <mergeCell ref="X2:X4"/>
    <mergeCell ref="X5:X7"/>
    <mergeCell ref="X8:X10"/>
    <mergeCell ref="X11:X13"/>
    <mergeCell ref="X14:X16"/>
    <mergeCell ref="X17:X19"/>
    <mergeCell ref="X20:X22"/>
    <mergeCell ref="X23:X25"/>
    <mergeCell ref="B2:C4"/>
    <mergeCell ref="N2:O4"/>
    <mergeCell ref="V2:W4"/>
    <mergeCell ref="I4:J5"/>
    <mergeCell ref="N5:O7"/>
    <mergeCell ref="V5:W7"/>
    <mergeCell ref="I2:J3"/>
    <mergeCell ref="B5:C6"/>
    <mergeCell ref="B8:C10"/>
    <mergeCell ref="N8:O10"/>
    <mergeCell ref="V8:W10"/>
    <mergeCell ref="I10:J11"/>
    <mergeCell ref="B11:C13"/>
    <mergeCell ref="N11:O13"/>
    <mergeCell ref="V11:W13"/>
    <mergeCell ref="I8:J9"/>
    <mergeCell ref="I12:J13"/>
    <mergeCell ref="N14:O16"/>
    <mergeCell ref="V14:W16"/>
    <mergeCell ref="I16:J17"/>
    <mergeCell ref="N17:O19"/>
    <mergeCell ref="V17:W19"/>
    <mergeCell ref="I6:J7"/>
    <mergeCell ref="I14:J15"/>
    <mergeCell ref="I18:J19"/>
    <mergeCell ref="N20:O22"/>
    <mergeCell ref="V20:W22"/>
    <mergeCell ref="I22:J23"/>
    <mergeCell ref="V23:W25"/>
    <mergeCell ref="I20:J21"/>
    <mergeCell ref="I24:J25"/>
    <mergeCell ref="I28:J29"/>
    <mergeCell ref="I26:J27"/>
    <mergeCell ref="I30:J31"/>
    <mergeCell ref="I34:J35"/>
    <mergeCell ref="B38:C40"/>
    <mergeCell ref="N38:O40"/>
    <mergeCell ref="I38:J39"/>
    <mergeCell ref="N32:O34"/>
    <mergeCell ref="B35:C37"/>
    <mergeCell ref="N35:O37"/>
    <mergeCell ref="I32:J33"/>
    <mergeCell ref="I36:J37"/>
    <mergeCell ref="I40:J41"/>
    <mergeCell ref="I42:J43"/>
    <mergeCell ref="N41:O43"/>
    <mergeCell ref="N44:O46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showGridLines="0" workbookViewId="0">
      <selection activeCell="D33" sqref="D33"/>
    </sheetView>
  </sheetViews>
  <sheetFormatPr defaultColWidth="9" defaultRowHeight="13.8" outlineLevelCol="6"/>
  <cols>
    <col min="1" max="1" width="17.5" customWidth="1"/>
    <col min="2" max="2" width="19.1296296296296" customWidth="1"/>
  </cols>
  <sheetData>
    <row r="1" spans="1:7">
      <c r="A1" s="1"/>
      <c r="B1" s="1" t="s">
        <v>178</v>
      </c>
      <c r="C1" s="1"/>
      <c r="D1" s="1"/>
      <c r="E1" s="1"/>
      <c r="F1" s="1"/>
      <c r="G1" s="1"/>
    </row>
    <row r="2" spans="1:7">
      <c r="A2" s="2" t="s">
        <v>179</v>
      </c>
      <c r="B2" s="1"/>
      <c r="C2" s="1"/>
      <c r="D2" s="1"/>
      <c r="E2" s="1"/>
      <c r="F2" s="1"/>
      <c r="G2" s="1"/>
    </row>
    <row r="3" spans="1:7">
      <c r="A3" s="2"/>
      <c r="B3" s="3" t="s">
        <v>180</v>
      </c>
      <c r="C3" s="1"/>
      <c r="D3" s="1"/>
      <c r="E3" s="1"/>
      <c r="F3" s="1"/>
      <c r="G3" s="1"/>
    </row>
    <row r="4" spans="1:7">
      <c r="A4" s="2"/>
      <c r="B4" s="3"/>
      <c r="C4" s="1"/>
      <c r="D4" s="1"/>
      <c r="E4" s="1"/>
      <c r="F4" s="1"/>
      <c r="G4" s="1"/>
    </row>
    <row r="5" spans="1:7">
      <c r="A5" s="1"/>
      <c r="B5" s="3" t="s">
        <v>181</v>
      </c>
      <c r="C5" s="1"/>
      <c r="D5" s="1"/>
      <c r="E5" s="1"/>
      <c r="F5" s="1"/>
      <c r="G5" s="1"/>
    </row>
    <row r="6" spans="1:7">
      <c r="A6" s="1"/>
      <c r="B6" s="3"/>
      <c r="C6" s="1"/>
      <c r="D6" s="1"/>
      <c r="E6" s="1"/>
      <c r="F6" s="1"/>
      <c r="G6" s="1"/>
    </row>
    <row r="7" spans="1:7">
      <c r="A7" s="1"/>
      <c r="B7" s="3" t="s">
        <v>182</v>
      </c>
      <c r="C7" s="1"/>
      <c r="D7" s="1"/>
      <c r="E7" s="1"/>
      <c r="F7" s="1"/>
      <c r="G7" s="1"/>
    </row>
    <row r="8" spans="1:7">
      <c r="A8" s="1"/>
      <c r="B8" s="3"/>
      <c r="C8" s="1"/>
      <c r="D8" s="1"/>
      <c r="E8" s="1"/>
      <c r="F8" s="1"/>
      <c r="G8" s="1"/>
    </row>
    <row r="9" spans="1:7">
      <c r="A9" s="1"/>
      <c r="B9" s="3"/>
      <c r="C9" s="1"/>
      <c r="D9" s="1"/>
      <c r="E9" s="1"/>
      <c r="F9" s="1"/>
      <c r="G9" s="1"/>
    </row>
    <row r="10" spans="1:7">
      <c r="A10" s="1"/>
      <c r="B10" s="3" t="s">
        <v>183</v>
      </c>
      <c r="C10" s="1"/>
      <c r="D10" s="1"/>
      <c r="E10" s="1"/>
      <c r="F10" s="1"/>
      <c r="G10" s="1"/>
    </row>
    <row r="11" spans="1:7">
      <c r="A11" s="2"/>
      <c r="B11" s="3"/>
      <c r="C11" s="1"/>
      <c r="D11" s="1"/>
      <c r="E11" s="1"/>
      <c r="F11" s="1"/>
      <c r="G11" s="1"/>
    </row>
    <row r="12" spans="1:7">
      <c r="A12" s="2" t="s">
        <v>184</v>
      </c>
      <c r="B12" s="3"/>
      <c r="C12" s="1"/>
      <c r="D12" s="1"/>
      <c r="E12" s="1"/>
      <c r="F12" s="1"/>
      <c r="G12" s="1"/>
    </row>
    <row r="13" spans="1:7">
      <c r="A13" s="2"/>
      <c r="B13" s="3" t="s">
        <v>185</v>
      </c>
      <c r="C13" s="1"/>
      <c r="D13" s="1"/>
      <c r="E13" s="1"/>
      <c r="F13" s="1"/>
      <c r="G13" s="1"/>
    </row>
    <row r="14" spans="1:7">
      <c r="A14" s="2"/>
      <c r="B14" s="3"/>
      <c r="C14" s="1"/>
      <c r="D14" s="1"/>
      <c r="E14" s="1"/>
      <c r="F14" s="1"/>
      <c r="G14" s="1"/>
    </row>
    <row r="15" spans="1:7">
      <c r="A15" s="1"/>
      <c r="B15" s="4"/>
      <c r="C15" s="1"/>
      <c r="D15" s="1"/>
      <c r="E15" s="1"/>
      <c r="F15" s="1"/>
      <c r="G15" s="1"/>
    </row>
    <row r="16" spans="1:7">
      <c r="A16" s="1"/>
      <c r="B16" s="5" t="s">
        <v>186</v>
      </c>
      <c r="C16" s="1"/>
      <c r="D16" s="1"/>
      <c r="E16" s="1"/>
      <c r="F16" s="1"/>
      <c r="G16" s="1"/>
    </row>
    <row r="17" spans="1:7">
      <c r="A17" s="1"/>
      <c r="B17" s="5"/>
      <c r="C17" s="1"/>
      <c r="D17" s="1"/>
      <c r="E17" s="1"/>
      <c r="F17" s="1"/>
      <c r="G17" s="1"/>
    </row>
    <row r="18" spans="1:7">
      <c r="A18" s="1"/>
      <c r="B18" s="4"/>
      <c r="C18" s="1"/>
      <c r="D18" s="1"/>
      <c r="E18" s="1"/>
      <c r="F18" s="1"/>
      <c r="G18" s="1"/>
    </row>
    <row r="19" spans="1:7">
      <c r="A19" s="1"/>
      <c r="B19" s="3" t="s">
        <v>187</v>
      </c>
      <c r="C19" s="1"/>
      <c r="D19" s="1"/>
      <c r="E19" s="1"/>
      <c r="F19" s="1"/>
      <c r="G19" s="1"/>
    </row>
    <row r="20" spans="1:7">
      <c r="A20" s="2" t="s">
        <v>188</v>
      </c>
      <c r="B20" s="4"/>
      <c r="C20" s="1"/>
      <c r="D20" s="1"/>
      <c r="E20" s="1"/>
      <c r="F20" s="1"/>
      <c r="G20" s="1"/>
    </row>
    <row r="21" spans="1:7">
      <c r="A21" s="2"/>
      <c r="B21" s="1"/>
      <c r="C21" s="1"/>
      <c r="D21" s="1"/>
      <c r="E21" s="1"/>
      <c r="F21" s="1"/>
      <c r="G21" s="1"/>
    </row>
    <row r="22" spans="2:7"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1">
      <c r="A24" s="1" t="s">
        <v>189</v>
      </c>
    </row>
  </sheetData>
  <mergeCells count="10">
    <mergeCell ref="A2:A3"/>
    <mergeCell ref="A12:A13"/>
    <mergeCell ref="A20:A21"/>
    <mergeCell ref="B3:B4"/>
    <mergeCell ref="B5:B6"/>
    <mergeCell ref="B7:B9"/>
    <mergeCell ref="B10:B12"/>
    <mergeCell ref="B13:B15"/>
    <mergeCell ref="B16:B18"/>
    <mergeCell ref="B19:B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SIGMeshB85m512K</vt:lpstr>
      <vt:lpstr>SIGMeshB85m1M</vt:lpstr>
      <vt:lpstr>SIGMeshB91m1M</vt:lpstr>
      <vt:lpstr>SIGMeshB85m_ZigbeeDualMode_1M</vt:lpstr>
      <vt:lpstr>B85mRAM_map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</dc:creator>
  <cp:lastModifiedBy>〆雨落倾城夏未凉づ</cp:lastModifiedBy>
  <dcterms:created xsi:type="dcterms:W3CDTF">2020-01-19T07:28:00Z</dcterms:created>
  <dcterms:modified xsi:type="dcterms:W3CDTF">2024-02-01T05:18:47Z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63D552D844784DE8B71C9C810C282CD0</vt:lpwstr>
  </property>
  <property fmtid="{D5CDD505-2E9C-101B-9397-08002B2CF9AE}" pid="3" name="KSOProductBuildVer">
    <vt:lpwstr>2052-11.1.0.14309</vt:lpwstr>
  </property>
</Properties>
</file>