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1"/>
  <workbookPr/>
  <xr:revisionPtr revIDLastSave="0" documentId="8_{16BA41EC-5599-4BBD-90AD-ECE81E4F9E9C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War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9" i="1" l="1"/>
  <c r="K59" i="1"/>
  <c r="J59" i="1"/>
  <c r="I59" i="1"/>
  <c r="H59" i="1"/>
  <c r="G59" i="1"/>
  <c r="F59" i="1"/>
  <c r="E59" i="1"/>
  <c r="D59" i="1"/>
  <c r="C59" i="1"/>
  <c r="B59" i="1"/>
  <c r="L58" i="1"/>
  <c r="K58" i="1"/>
  <c r="J58" i="1"/>
  <c r="I58" i="1"/>
  <c r="H58" i="1"/>
  <c r="G58" i="1"/>
  <c r="F58" i="1"/>
  <c r="E58" i="1"/>
  <c r="D58" i="1"/>
  <c r="C58" i="1"/>
  <c r="B58" i="1"/>
  <c r="L57" i="1"/>
  <c r="K57" i="1"/>
  <c r="J57" i="1"/>
  <c r="I57" i="1"/>
  <c r="H57" i="1"/>
  <c r="G57" i="1"/>
  <c r="F57" i="1"/>
  <c r="E57" i="1"/>
  <c r="D57" i="1"/>
  <c r="C57" i="1"/>
  <c r="B57" i="1"/>
  <c r="L56" i="1"/>
  <c r="K56" i="1"/>
  <c r="J56" i="1"/>
  <c r="I56" i="1"/>
  <c r="H56" i="1"/>
  <c r="G56" i="1"/>
  <c r="F56" i="1"/>
  <c r="E56" i="1"/>
  <c r="D56" i="1"/>
  <c r="C56" i="1"/>
  <c r="B56" i="1"/>
  <c r="L55" i="1"/>
  <c r="K55" i="1"/>
  <c r="J55" i="1"/>
  <c r="I55" i="1"/>
  <c r="H55" i="1"/>
  <c r="G55" i="1"/>
  <c r="F55" i="1"/>
  <c r="E55" i="1"/>
  <c r="D55" i="1"/>
  <c r="C55" i="1"/>
  <c r="B55" i="1"/>
  <c r="L54" i="1"/>
  <c r="K54" i="1"/>
  <c r="J54" i="1"/>
  <c r="I54" i="1"/>
  <c r="H54" i="1"/>
  <c r="G54" i="1"/>
  <c r="F54" i="1"/>
  <c r="E54" i="1"/>
  <c r="D54" i="1"/>
  <c r="C54" i="1"/>
  <c r="B54" i="1"/>
  <c r="L53" i="1"/>
  <c r="K53" i="1"/>
  <c r="J53" i="1"/>
  <c r="I53" i="1"/>
  <c r="H53" i="1"/>
  <c r="G53" i="1"/>
  <c r="F53" i="1"/>
  <c r="E53" i="1"/>
  <c r="D53" i="1"/>
  <c r="C53" i="1"/>
  <c r="B53" i="1"/>
  <c r="L52" i="1"/>
  <c r="K52" i="1"/>
  <c r="J52" i="1"/>
  <c r="I52" i="1"/>
  <c r="H52" i="1"/>
  <c r="G52" i="1"/>
  <c r="F52" i="1"/>
  <c r="E52" i="1"/>
  <c r="D52" i="1"/>
  <c r="C52" i="1"/>
  <c r="B52" i="1"/>
  <c r="L51" i="1"/>
  <c r="K51" i="1"/>
  <c r="J51" i="1"/>
  <c r="I51" i="1"/>
  <c r="H51" i="1"/>
  <c r="G51" i="1"/>
  <c r="F51" i="1"/>
  <c r="E51" i="1"/>
  <c r="D51" i="1"/>
  <c r="C51" i="1"/>
  <c r="B51" i="1"/>
  <c r="L50" i="1"/>
  <c r="K50" i="1"/>
  <c r="J50" i="1"/>
  <c r="I50" i="1"/>
  <c r="H50" i="1"/>
  <c r="G50" i="1"/>
  <c r="F50" i="1"/>
  <c r="E50" i="1"/>
  <c r="D50" i="1"/>
  <c r="C50" i="1"/>
  <c r="B50" i="1"/>
  <c r="L49" i="1"/>
  <c r="K49" i="1"/>
  <c r="J49" i="1"/>
  <c r="I49" i="1"/>
  <c r="H49" i="1"/>
  <c r="G49" i="1"/>
  <c r="F49" i="1"/>
  <c r="E49" i="1"/>
  <c r="D49" i="1"/>
  <c r="C49" i="1"/>
  <c r="B49" i="1"/>
  <c r="L48" i="1"/>
  <c r="K48" i="1"/>
  <c r="J48" i="1"/>
  <c r="I48" i="1"/>
  <c r="H48" i="1"/>
  <c r="G48" i="1"/>
  <c r="F48" i="1"/>
  <c r="E48" i="1"/>
  <c r="D48" i="1"/>
  <c r="C48" i="1"/>
  <c r="B48" i="1"/>
  <c r="L47" i="1"/>
  <c r="K47" i="1"/>
  <c r="J47" i="1"/>
  <c r="I47" i="1"/>
  <c r="H47" i="1"/>
  <c r="G47" i="1"/>
  <c r="F47" i="1"/>
  <c r="E47" i="1"/>
  <c r="D47" i="1"/>
  <c r="C47" i="1"/>
  <c r="B47" i="1"/>
  <c r="L46" i="1"/>
  <c r="K46" i="1"/>
  <c r="J46" i="1"/>
  <c r="I46" i="1"/>
  <c r="H46" i="1"/>
  <c r="G46" i="1"/>
  <c r="F46" i="1"/>
  <c r="E46" i="1"/>
  <c r="D46" i="1"/>
  <c r="C46" i="1"/>
  <c r="B46" i="1"/>
  <c r="L45" i="1"/>
  <c r="K45" i="1"/>
  <c r="J45" i="1"/>
  <c r="I45" i="1"/>
  <c r="H45" i="1"/>
  <c r="G45" i="1"/>
  <c r="F45" i="1"/>
  <c r="E45" i="1"/>
  <c r="D45" i="1"/>
  <c r="C45" i="1"/>
  <c r="B45" i="1"/>
  <c r="L44" i="1"/>
  <c r="K44" i="1"/>
  <c r="J44" i="1"/>
  <c r="I44" i="1"/>
  <c r="H44" i="1"/>
  <c r="G44" i="1"/>
  <c r="F44" i="1"/>
  <c r="E44" i="1"/>
  <c r="D44" i="1"/>
  <c r="C44" i="1"/>
  <c r="B44" i="1"/>
  <c r="L43" i="1"/>
  <c r="K43" i="1"/>
  <c r="J43" i="1"/>
  <c r="I43" i="1"/>
  <c r="H43" i="1"/>
  <c r="G43" i="1"/>
  <c r="F43" i="1"/>
  <c r="E43" i="1"/>
  <c r="D43" i="1"/>
  <c r="C43" i="1"/>
  <c r="B43" i="1"/>
  <c r="L42" i="1"/>
  <c r="K42" i="1"/>
  <c r="J42" i="1"/>
  <c r="I42" i="1"/>
  <c r="H42" i="1"/>
  <c r="G42" i="1"/>
  <c r="F42" i="1"/>
  <c r="E42" i="1"/>
  <c r="D42" i="1"/>
  <c r="C42" i="1"/>
  <c r="B42" i="1"/>
  <c r="L41" i="1"/>
  <c r="K41" i="1"/>
  <c r="J41" i="1"/>
  <c r="I41" i="1"/>
  <c r="H41" i="1"/>
  <c r="G41" i="1"/>
  <c r="F41" i="1"/>
  <c r="E41" i="1"/>
  <c r="D41" i="1"/>
  <c r="C41" i="1"/>
  <c r="B41" i="1"/>
  <c r="L40" i="1"/>
  <c r="K40" i="1"/>
  <c r="J40" i="1"/>
  <c r="I40" i="1"/>
  <c r="H40" i="1"/>
  <c r="G40" i="1"/>
  <c r="F40" i="1"/>
  <c r="E40" i="1"/>
  <c r="D40" i="1"/>
  <c r="C40" i="1"/>
  <c r="B40" i="1"/>
  <c r="L39" i="1"/>
  <c r="K39" i="1"/>
  <c r="J39" i="1"/>
  <c r="I39" i="1"/>
  <c r="H39" i="1"/>
  <c r="G39" i="1"/>
  <c r="F39" i="1"/>
  <c r="E39" i="1"/>
  <c r="D39" i="1"/>
  <c r="C39" i="1"/>
  <c r="B39" i="1"/>
  <c r="L38" i="1"/>
  <c r="K38" i="1"/>
  <c r="J38" i="1"/>
  <c r="I38" i="1"/>
  <c r="H38" i="1"/>
  <c r="G38" i="1"/>
  <c r="F38" i="1"/>
  <c r="E38" i="1"/>
  <c r="D38" i="1"/>
  <c r="C38" i="1"/>
  <c r="B38" i="1"/>
  <c r="L37" i="1"/>
  <c r="K37" i="1"/>
  <c r="J37" i="1"/>
  <c r="I37" i="1"/>
  <c r="H37" i="1"/>
  <c r="G37" i="1"/>
  <c r="F37" i="1"/>
  <c r="E37" i="1"/>
  <c r="D37" i="1"/>
  <c r="C37" i="1"/>
  <c r="B37" i="1"/>
  <c r="L36" i="1"/>
  <c r="K36" i="1"/>
  <c r="J36" i="1"/>
  <c r="I36" i="1"/>
  <c r="H36" i="1"/>
  <c r="G36" i="1"/>
  <c r="F36" i="1"/>
  <c r="E36" i="1"/>
  <c r="D36" i="1"/>
  <c r="C36" i="1"/>
  <c r="B36" i="1"/>
  <c r="L35" i="1"/>
  <c r="K35" i="1"/>
  <c r="J35" i="1"/>
  <c r="I35" i="1"/>
  <c r="H35" i="1"/>
  <c r="G35" i="1"/>
  <c r="F35" i="1"/>
  <c r="E35" i="1"/>
  <c r="D35" i="1"/>
  <c r="C35" i="1"/>
  <c r="B35" i="1"/>
  <c r="L34" i="1"/>
  <c r="K34" i="1"/>
  <c r="J34" i="1"/>
  <c r="I34" i="1"/>
  <c r="H34" i="1"/>
  <c r="G34" i="1"/>
  <c r="F34" i="1"/>
  <c r="E34" i="1"/>
  <c r="D34" i="1"/>
  <c r="C34" i="1"/>
  <c r="B34" i="1"/>
  <c r="L33" i="1"/>
  <c r="K33" i="1"/>
  <c r="J33" i="1"/>
  <c r="I33" i="1"/>
  <c r="H33" i="1"/>
  <c r="G33" i="1"/>
  <c r="F33" i="1"/>
  <c r="E33" i="1"/>
  <c r="D33" i="1"/>
  <c r="C33" i="1"/>
  <c r="B33" i="1"/>
  <c r="L32" i="1"/>
  <c r="K32" i="1"/>
  <c r="J32" i="1"/>
  <c r="I32" i="1"/>
  <c r="H32" i="1"/>
  <c r="G32" i="1"/>
  <c r="F32" i="1"/>
  <c r="E32" i="1"/>
  <c r="D32" i="1"/>
  <c r="C32" i="1"/>
  <c r="B32" i="1"/>
  <c r="L31" i="1"/>
  <c r="K31" i="1"/>
  <c r="J31" i="1"/>
  <c r="I31" i="1"/>
  <c r="H31" i="1"/>
  <c r="G31" i="1"/>
  <c r="F31" i="1"/>
  <c r="E31" i="1"/>
  <c r="D31" i="1"/>
  <c r="C31" i="1"/>
  <c r="B31" i="1"/>
  <c r="L30" i="1"/>
  <c r="K30" i="1"/>
  <c r="J30" i="1"/>
  <c r="I30" i="1"/>
  <c r="H30" i="1"/>
  <c r="G30" i="1"/>
  <c r="F30" i="1"/>
  <c r="E30" i="1"/>
  <c r="D30" i="1"/>
  <c r="C30" i="1"/>
  <c r="B30" i="1"/>
  <c r="L29" i="1"/>
  <c r="K29" i="1"/>
  <c r="J29" i="1"/>
  <c r="I29" i="1"/>
  <c r="H29" i="1"/>
  <c r="G29" i="1"/>
  <c r="F29" i="1"/>
  <c r="E29" i="1"/>
  <c r="D29" i="1"/>
  <c r="C29" i="1"/>
  <c r="B29" i="1"/>
  <c r="L28" i="1"/>
  <c r="K28" i="1"/>
  <c r="J28" i="1"/>
  <c r="I28" i="1"/>
  <c r="H28" i="1"/>
  <c r="G28" i="1"/>
  <c r="F28" i="1"/>
  <c r="E28" i="1"/>
  <c r="D28" i="1"/>
  <c r="C28" i="1"/>
  <c r="B28" i="1"/>
  <c r="L27" i="1"/>
  <c r="K27" i="1"/>
  <c r="J27" i="1"/>
  <c r="I27" i="1"/>
  <c r="H27" i="1"/>
  <c r="G27" i="1"/>
  <c r="F27" i="1"/>
  <c r="E27" i="1"/>
  <c r="D27" i="1"/>
  <c r="C27" i="1"/>
  <c r="B27" i="1"/>
  <c r="L26" i="1"/>
  <c r="K26" i="1"/>
  <c r="J26" i="1"/>
  <c r="I26" i="1"/>
  <c r="H26" i="1"/>
  <c r="G26" i="1"/>
  <c r="F26" i="1"/>
  <c r="E26" i="1"/>
  <c r="D26" i="1"/>
  <c r="C26" i="1"/>
  <c r="B26" i="1"/>
  <c r="L25" i="1"/>
  <c r="K25" i="1"/>
  <c r="J25" i="1"/>
  <c r="I25" i="1"/>
  <c r="H25" i="1"/>
  <c r="G25" i="1"/>
  <c r="F25" i="1"/>
  <c r="E25" i="1"/>
  <c r="D25" i="1"/>
  <c r="C25" i="1"/>
  <c r="B25" i="1"/>
  <c r="L24" i="1"/>
  <c r="K24" i="1"/>
  <c r="J24" i="1"/>
  <c r="I24" i="1"/>
  <c r="H24" i="1"/>
  <c r="G24" i="1"/>
  <c r="F24" i="1"/>
  <c r="E24" i="1"/>
  <c r="D24" i="1"/>
  <c r="C24" i="1"/>
  <c r="B24" i="1"/>
  <c r="L23" i="1"/>
  <c r="K23" i="1"/>
  <c r="J23" i="1"/>
  <c r="I23" i="1"/>
  <c r="H23" i="1"/>
  <c r="G23" i="1"/>
  <c r="F23" i="1"/>
  <c r="E23" i="1"/>
  <c r="D23" i="1"/>
  <c r="C23" i="1"/>
  <c r="B23" i="1"/>
  <c r="L22" i="1"/>
  <c r="K22" i="1"/>
  <c r="J22" i="1"/>
  <c r="I22" i="1"/>
  <c r="H22" i="1"/>
  <c r="G22" i="1"/>
  <c r="F22" i="1"/>
  <c r="E22" i="1"/>
  <c r="D22" i="1"/>
  <c r="C22" i="1"/>
  <c r="B22" i="1"/>
  <c r="L21" i="1"/>
  <c r="K21" i="1"/>
  <c r="J21" i="1"/>
  <c r="I21" i="1"/>
  <c r="H21" i="1"/>
  <c r="G21" i="1"/>
  <c r="F21" i="1"/>
  <c r="E21" i="1"/>
  <c r="D21" i="1"/>
  <c r="C21" i="1"/>
  <c r="B21" i="1"/>
  <c r="L20" i="1"/>
  <c r="K20" i="1"/>
  <c r="J20" i="1"/>
  <c r="I20" i="1"/>
  <c r="H20" i="1"/>
  <c r="G20" i="1"/>
  <c r="F20" i="1"/>
  <c r="E20" i="1"/>
  <c r="D20" i="1"/>
  <c r="C20" i="1"/>
  <c r="B20" i="1"/>
  <c r="L19" i="1"/>
  <c r="K19" i="1"/>
  <c r="J19" i="1"/>
  <c r="I19" i="1"/>
  <c r="H19" i="1"/>
  <c r="G19" i="1"/>
  <c r="F19" i="1"/>
  <c r="E19" i="1"/>
  <c r="D19" i="1"/>
  <c r="C19" i="1"/>
  <c r="B19" i="1"/>
  <c r="L18" i="1"/>
  <c r="K18" i="1"/>
  <c r="J18" i="1"/>
  <c r="I18" i="1"/>
  <c r="H18" i="1"/>
  <c r="G18" i="1"/>
  <c r="F18" i="1"/>
  <c r="E18" i="1"/>
  <c r="D18" i="1"/>
  <c r="C18" i="1"/>
  <c r="B18" i="1"/>
  <c r="L17" i="1"/>
  <c r="K17" i="1"/>
  <c r="J17" i="1"/>
  <c r="I17" i="1"/>
  <c r="H17" i="1"/>
  <c r="G17" i="1"/>
  <c r="F17" i="1"/>
  <c r="E17" i="1"/>
  <c r="D17" i="1"/>
  <c r="C17" i="1"/>
  <c r="B17" i="1"/>
  <c r="L16" i="1"/>
  <c r="K16" i="1"/>
  <c r="J16" i="1"/>
  <c r="I16" i="1"/>
  <c r="H16" i="1"/>
  <c r="G16" i="1"/>
  <c r="F16" i="1"/>
  <c r="E16" i="1"/>
  <c r="D16" i="1"/>
  <c r="C16" i="1"/>
  <c r="B16" i="1"/>
  <c r="L15" i="1"/>
  <c r="K15" i="1"/>
  <c r="J15" i="1"/>
  <c r="I15" i="1"/>
  <c r="H15" i="1"/>
  <c r="G15" i="1"/>
  <c r="F15" i="1"/>
  <c r="E15" i="1"/>
  <c r="D15" i="1"/>
  <c r="C15" i="1"/>
  <c r="B15" i="1"/>
  <c r="L14" i="1"/>
  <c r="K14" i="1"/>
  <c r="J14" i="1"/>
  <c r="I14" i="1"/>
  <c r="H14" i="1"/>
  <c r="G14" i="1"/>
  <c r="F14" i="1"/>
  <c r="E14" i="1"/>
  <c r="D14" i="1"/>
  <c r="C14" i="1"/>
  <c r="B14" i="1"/>
  <c r="L13" i="1"/>
  <c r="K13" i="1"/>
  <c r="J13" i="1"/>
  <c r="I13" i="1"/>
  <c r="H13" i="1"/>
  <c r="G13" i="1"/>
  <c r="F13" i="1"/>
  <c r="E13" i="1"/>
  <c r="D13" i="1"/>
  <c r="C13" i="1"/>
  <c r="B13" i="1"/>
  <c r="L12" i="1"/>
  <c r="K12" i="1"/>
  <c r="J12" i="1"/>
  <c r="I12" i="1"/>
  <c r="H12" i="1"/>
  <c r="G12" i="1"/>
  <c r="F12" i="1"/>
  <c r="E12" i="1"/>
  <c r="D12" i="1"/>
  <c r="C12" i="1"/>
  <c r="B12" i="1"/>
  <c r="L11" i="1"/>
  <c r="K11" i="1"/>
  <c r="J11" i="1"/>
  <c r="I11" i="1"/>
  <c r="H11" i="1"/>
  <c r="G11" i="1"/>
  <c r="F11" i="1"/>
  <c r="E11" i="1"/>
  <c r="D11" i="1"/>
  <c r="C11" i="1"/>
  <c r="B11" i="1"/>
  <c r="L10" i="1"/>
  <c r="K10" i="1"/>
  <c r="J10" i="1"/>
  <c r="I10" i="1"/>
  <c r="H10" i="1"/>
  <c r="G10" i="1"/>
  <c r="F10" i="1"/>
  <c r="E10" i="1"/>
  <c r="D10" i="1"/>
  <c r="C10" i="1"/>
  <c r="B10" i="1"/>
  <c r="L9" i="1"/>
  <c r="K9" i="1"/>
  <c r="J9" i="1"/>
  <c r="I9" i="1"/>
  <c r="H9" i="1"/>
  <c r="G9" i="1"/>
  <c r="F9" i="1"/>
  <c r="E9" i="1"/>
  <c r="D9" i="1"/>
  <c r="C9" i="1"/>
  <c r="B9" i="1"/>
  <c r="L8" i="1"/>
  <c r="K8" i="1"/>
  <c r="J8" i="1"/>
  <c r="I8" i="1"/>
  <c r="H8" i="1"/>
  <c r="G8" i="1"/>
  <c r="F8" i="1"/>
  <c r="E8" i="1"/>
  <c r="D8" i="1"/>
  <c r="C8" i="1"/>
  <c r="B8" i="1"/>
  <c r="L7" i="1"/>
  <c r="K7" i="1"/>
  <c r="J7" i="1"/>
  <c r="I7" i="1"/>
  <c r="H7" i="1"/>
  <c r="G7" i="1"/>
  <c r="F7" i="1"/>
  <c r="E7" i="1"/>
  <c r="D7" i="1"/>
  <c r="C7" i="1"/>
  <c r="B7" i="1"/>
  <c r="L6" i="1"/>
  <c r="K6" i="1"/>
  <c r="J6" i="1"/>
  <c r="I6" i="1"/>
  <c r="H6" i="1"/>
  <c r="G6" i="1"/>
  <c r="F6" i="1"/>
  <c r="E6" i="1"/>
  <c r="D6" i="1"/>
  <c r="C6" i="1"/>
  <c r="B6" i="1"/>
  <c r="L5" i="1"/>
  <c r="K5" i="1"/>
  <c r="J5" i="1"/>
  <c r="I5" i="1"/>
  <c r="H5" i="1"/>
  <c r="G5" i="1"/>
  <c r="F5" i="1"/>
  <c r="E5" i="1"/>
  <c r="D5" i="1"/>
  <c r="C5" i="1"/>
  <c r="B5" i="1"/>
  <c r="L4" i="1"/>
  <c r="K4" i="1"/>
  <c r="J4" i="1"/>
  <c r="I4" i="1"/>
  <c r="H4" i="1"/>
  <c r="G4" i="1"/>
  <c r="F4" i="1"/>
  <c r="E4" i="1"/>
  <c r="D4" i="1"/>
  <c r="C4" i="1"/>
  <c r="B4" i="1"/>
  <c r="L3" i="1"/>
  <c r="K3" i="1"/>
  <c r="J3" i="1"/>
  <c r="I3" i="1"/>
  <c r="H3" i="1"/>
  <c r="G3" i="1"/>
  <c r="F3" i="1"/>
  <c r="E3" i="1"/>
  <c r="D3" i="1"/>
  <c r="C3" i="1"/>
  <c r="B3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<sst xmlns="http://schemas.openxmlformats.org/spreadsheetml/2006/main" count="192" uniqueCount="90">
  <si>
    <t>Ware</t>
  </si>
  <si>
    <t>0%</t>
  </si>
  <si>
    <t>10%</t>
  </si>
  <si>
    <t>20%</t>
  </si>
  <si>
    <t>30%</t>
  </si>
  <si>
    <t>40%</t>
  </si>
  <si>
    <t>50%</t>
  </si>
  <si>
    <t>60%</t>
  </si>
  <si>
    <t>70%</t>
  </si>
  <si>
    <t>80%</t>
  </si>
  <si>
    <t>90%</t>
  </si>
  <si>
    <t>100%</t>
  </si>
  <si>
    <t>Group</t>
  </si>
  <si>
    <t>Type</t>
  </si>
  <si>
    <t>Volume (m3)</t>
  </si>
  <si>
    <t>Min (cr)</t>
  </si>
  <si>
    <t>Max (cr)</t>
  </si>
  <si>
    <t>Average (cr)</t>
  </si>
  <si>
    <t>Advanced Composites</t>
  </si>
  <si>
    <t>hightech</t>
  </si>
  <si>
    <t>container</t>
  </si>
  <si>
    <t>Advanced Electronics</t>
  </si>
  <si>
    <t>shiptech</t>
  </si>
  <si>
    <t>Antimatter Cells</t>
  </si>
  <si>
    <t>refined</t>
  </si>
  <si>
    <t>Antimatter Converters</t>
  </si>
  <si>
    <t>Claytronics</t>
  </si>
  <si>
    <t>Drone Components</t>
  </si>
  <si>
    <t>Energy Cells</t>
  </si>
  <si>
    <t>energy</t>
  </si>
  <si>
    <t>Engine Parts</t>
  </si>
  <si>
    <t>Field Coils</t>
  </si>
  <si>
    <t>Food Rations</t>
  </si>
  <si>
    <t>food</t>
  </si>
  <si>
    <t>Graphene</t>
  </si>
  <si>
    <t>Helium</t>
  </si>
  <si>
    <t>gases</t>
  </si>
  <si>
    <t>liquid</t>
  </si>
  <si>
    <t>Hull Parts</t>
  </si>
  <si>
    <t>Hydrogen</t>
  </si>
  <si>
    <t>Ice</t>
  </si>
  <si>
    <t>ices</t>
  </si>
  <si>
    <t>solid</t>
  </si>
  <si>
    <t>Maja Dust</t>
  </si>
  <si>
    <t>pharmaceutical</t>
  </si>
  <si>
    <t>Maja Snails</t>
  </si>
  <si>
    <t>agricultural</t>
  </si>
  <si>
    <t>Meat</t>
  </si>
  <si>
    <t>Medical Supplies</t>
  </si>
  <si>
    <t>Methane</t>
  </si>
  <si>
    <t>Microchips</t>
  </si>
  <si>
    <t>Missile Components</t>
  </si>
  <si>
    <t>Nividium</t>
  </si>
  <si>
    <t>minerals</t>
  </si>
  <si>
    <t>Nostrop Oil</t>
  </si>
  <si>
    <t>Ore</t>
  </si>
  <si>
    <t>Plasma Conductors</t>
  </si>
  <si>
    <t>Quantum Tubes</t>
  </si>
  <si>
    <t>Refined Metals</t>
  </si>
  <si>
    <t>Scanning Arrays</t>
  </si>
  <si>
    <t>Scrap Metal</t>
  </si>
  <si>
    <t>Shield Components</t>
  </si>
  <si>
    <t>Silicon</t>
  </si>
  <si>
    <t>Silicon Wafers</t>
  </si>
  <si>
    <t>Smart Chips</t>
  </si>
  <si>
    <t>Soja Beans</t>
  </si>
  <si>
    <t>Soja Husk</t>
  </si>
  <si>
    <t>Spacefuel</t>
  </si>
  <si>
    <t>Spaceweed</t>
  </si>
  <si>
    <t>Spices</t>
  </si>
  <si>
    <t>Sunrise Flowers</t>
  </si>
  <si>
    <t>Superfluid Coolant</t>
  </si>
  <si>
    <t>Swamp Plant</t>
  </si>
  <si>
    <t>Teladianium</t>
  </si>
  <si>
    <t>Turret Components</t>
  </si>
  <si>
    <t>Water</t>
  </si>
  <si>
    <t>water</t>
  </si>
  <si>
    <t>Weapon Components</t>
  </si>
  <si>
    <t>Wheat</t>
  </si>
  <si>
    <t>Chelt Meat</t>
  </si>
  <si>
    <t>Scruffin Fruit</t>
  </si>
  <si>
    <t>Computronic Substrate</t>
  </si>
  <si>
    <t>Metallic Microlattice</t>
  </si>
  <si>
    <t>Protein Paste</t>
  </si>
  <si>
    <t>Silicon Carbide</t>
  </si>
  <si>
    <t>Stimulants</t>
  </si>
  <si>
    <t>Terran MRE</t>
  </si>
  <si>
    <t>BoFu</t>
  </si>
  <si>
    <t>BoGas</t>
  </si>
  <si>
    <t>Plankton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</si>
</sst>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center" textRotation="0" wrapText="0" indent="0" justifyLastLine="0" shrinkToFit="0" readingOrder="0"/>
    </dxf>
    <dxf>
      <alignment horizontal="center"/>
    </dxf>
    <dxf>
      <alignment horizontal="center"/>
    </dxf>
    <dxf>
      <numFmt numFmtId="1" formatCode="0"/>
      <alignment horizontal="center"/>
    </dxf>
    <dxf>
      <numFmt numFmtId="1" formatCode="0"/>
      <alignment horizontal="center"/>
    </dxf>
    <dxf>
      <numFmt numFmtId="1" formatCode="0"/>
      <alignment horizontal="center"/>
    </dxf>
    <dxf>
      <numFmt numFmtId="1" formatCode="0"/>
      <alignment horizontal="center"/>
    </dxf>
    <dxf>
      <numFmt numFmtId="1" formatCode="0"/>
      <alignment horizontal="center"/>
    </dxf>
    <dxf>
      <numFmt numFmtId="1" formatCode="0"/>
      <alignment horizontal="center"/>
    </dxf>
    <dxf>
      <numFmt numFmtId="1" formatCode="0"/>
      <alignment horizontal="center"/>
    </dxf>
    <dxf>
      <numFmt numFmtId="1" formatCode="0"/>
      <alignment horizontal="center"/>
    </dxf>
    <dxf>
      <numFmt numFmtId="1" formatCode="0"/>
      <alignment horizontal="center"/>
    </dxf>
    <dxf>
      <numFmt numFmtId="1" formatCode="0"/>
      <alignment horizontal="center"/>
    </dxf>
    <dxf>
      <numFmt numFmtId="1" formatCode="0"/>
      <alignment horizontal="center"/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border>
        <left style="thin">
          <color rgb="FF356854"/>
        </left>
        <right style="thin">
          <color rgb="FF356854"/>
        </right>
        <top style="thin">
          <color rgb="FF356854"/>
        </top>
        <bottom style="thin">
          <color rgb="FF356854"/>
        </bottom>
      </border>
    </dxf>
  </dxfs>
  <tableStyles count="1">
    <tableStyle name="Wares-style" pivot="0" count="4" xr9:uid="{00000000-0011-0000-FFFF-FFFF00000000}">
      <tableStyleElement type="wholeTable" size="0" dxfId="17"/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Wares" displayName="Wares" ref="A1:R59">
  <tableColumns count="18">
    <tableColumn id="1" xr3:uid="{00000000-0010-0000-0000-000001000000}" name="Ware"/>
    <tableColumn id="2" xr3:uid="{00000000-0010-0000-0000-000002000000}" name="0%" dataDxfId="13"/>
    <tableColumn id="3" xr3:uid="{00000000-0010-0000-0000-000003000000}" name="10%" dataDxfId="12"/>
    <tableColumn id="4" xr3:uid="{00000000-0010-0000-0000-000004000000}" name="20%" dataDxfId="11"/>
    <tableColumn id="5" xr3:uid="{00000000-0010-0000-0000-000005000000}" name="30%" dataDxfId="10"/>
    <tableColumn id="6" xr3:uid="{00000000-0010-0000-0000-000006000000}" name="40%" dataDxfId="9"/>
    <tableColumn id="7" xr3:uid="{00000000-0010-0000-0000-000007000000}" name="50%" dataDxfId="8"/>
    <tableColumn id="8" xr3:uid="{00000000-0010-0000-0000-000008000000}" name="60%" dataDxfId="7"/>
    <tableColumn id="9" xr3:uid="{00000000-0010-0000-0000-000009000000}" name="70%" dataDxfId="6"/>
    <tableColumn id="10" xr3:uid="{00000000-0010-0000-0000-00000A000000}" name="80%" dataDxfId="5"/>
    <tableColumn id="11" xr3:uid="{00000000-0010-0000-0000-00000B000000}" name="90%" dataDxfId="4"/>
    <tableColumn id="12" xr3:uid="{00000000-0010-0000-0000-00000C000000}" name="100%" dataDxfId="3"/>
    <tableColumn id="13" xr3:uid="{00000000-0010-0000-0000-00000D000000}" name="Group" dataDxfId="2"/>
    <tableColumn id="14" xr3:uid="{00000000-0010-0000-0000-00000E000000}" name="Type" dataDxfId="1"/>
    <tableColumn id="15" xr3:uid="{00000000-0010-0000-0000-00000F000000}" name="Volume (m3)"/>
    <tableColumn id="16" xr3:uid="{00000000-0010-0000-0000-000010000000}" name="Min (cr)"/>
    <tableColumn id="17" xr3:uid="{00000000-0010-0000-0000-000011000000}" name="Max (cr)" dataDxfId="0"/>
    <tableColumn id="18" xr3:uid="{00000000-0010-0000-0000-000012000000}" name="Average (cr)"/>
  </tableColumns>
  <tableStyleInfo name="TableStyleLight21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R59"/>
  <sheetViews>
    <sheetView tabSelected="1" workbookViewId="0">
      <pane ySplit="1" topLeftCell="A2" activePane="bottomLeft" state="frozen"/>
      <selection pane="bottomLeft" activeCell="U5" sqref="U5"/>
    </sheetView>
  </sheetViews>
  <sheetFormatPr defaultColWidth="12.5703125" defaultRowHeight="15.75" customHeight="1"/>
  <cols>
    <col min="1" max="1" width="21.42578125" bestFit="1" customWidth="1"/>
    <col min="2" max="11" width="5" style="4" bestFit="1" customWidth="1"/>
    <col min="12" max="12" width="5.5703125" style="4" bestFit="1" customWidth="1"/>
    <col min="13" max="13" width="13.42578125" style="6" bestFit="1" customWidth="1"/>
    <col min="14" max="14" width="8.42578125" style="6" bestFit="1" customWidth="1"/>
    <col min="15" max="15" width="12" bestFit="1" customWidth="1"/>
    <col min="16" max="16" width="7.5703125" bestFit="1" customWidth="1"/>
    <col min="17" max="17" width="8" bestFit="1" customWidth="1"/>
    <col min="18" max="18" width="11.7109375" bestFit="1" customWidth="1"/>
  </cols>
  <sheetData>
    <row r="1" spans="1:18" ht="12.7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5" t="s">
        <v>12</v>
      </c>
      <c r="N1" s="5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t="12.75">
      <c r="A2" s="2" t="s">
        <v>18</v>
      </c>
      <c r="B2" s="3">
        <f>$P2 + ($Q2-$P2) * (0/100)</f>
        <v>432</v>
      </c>
      <c r="C2" s="3">
        <f>$P2 + ($Q2-$P2) * (10/100)</f>
        <v>453.6</v>
      </c>
      <c r="D2" s="3">
        <f>$P2 + ($Q2-$P2) * (20/100)</f>
        <v>475.2</v>
      </c>
      <c r="E2" s="3">
        <f>$P2 + ($Q2-$P2) * (30/100)</f>
        <v>496.8</v>
      </c>
      <c r="F2" s="3">
        <f>$P2 + ($Q2-$P2) * (40/100)</f>
        <v>518.4</v>
      </c>
      <c r="G2" s="3">
        <f>$P2 + ($Q2-$P2) * (50/100)</f>
        <v>540</v>
      </c>
      <c r="H2" s="3">
        <f>$P2 + ($Q2-$P2) * (60/100)</f>
        <v>561.6</v>
      </c>
      <c r="I2" s="3">
        <f>$P2 + ($Q2-$P2) * (70/100)</f>
        <v>583.20000000000005</v>
      </c>
      <c r="J2" s="3">
        <f>$P2 + ($Q2-$P2) * (80/100)</f>
        <v>604.79999999999995</v>
      </c>
      <c r="K2" s="3">
        <f>$P2 + ($Q2-$P2) * (90/100)</f>
        <v>626.4</v>
      </c>
      <c r="L2" s="3">
        <f>$P2 + ($Q2-$P2) * (100/100)</f>
        <v>648</v>
      </c>
      <c r="M2" s="5" t="s">
        <v>19</v>
      </c>
      <c r="N2" s="5" t="s">
        <v>20</v>
      </c>
      <c r="O2" s="2">
        <v>32</v>
      </c>
      <c r="P2" s="2">
        <v>432</v>
      </c>
      <c r="Q2" s="2">
        <v>648</v>
      </c>
      <c r="R2" s="2">
        <v>540</v>
      </c>
    </row>
    <row r="3" spans="1:18" ht="12.75">
      <c r="A3" s="2" t="s">
        <v>21</v>
      </c>
      <c r="B3" s="3">
        <f>$P3 + ($Q3-$P3) * (0/100)</f>
        <v>710</v>
      </c>
      <c r="C3" s="3">
        <f>$P3 + ($Q3-$P3) * (10/100)</f>
        <v>770.8</v>
      </c>
      <c r="D3" s="3">
        <f>$P3 + ($Q3-$P3) * (20/100)</f>
        <v>831.6</v>
      </c>
      <c r="E3" s="3">
        <f>$P3 + ($Q3-$P3) * (30/100)</f>
        <v>892.4</v>
      </c>
      <c r="F3" s="3">
        <f>P3 + (Q3-P3) * (40/100)</f>
        <v>953.2</v>
      </c>
      <c r="G3" s="3">
        <f>$P3 + ($Q3-$P3) * (50/100)</f>
        <v>1014</v>
      </c>
      <c r="H3" s="3">
        <f>P3 + (Q3-P3) * (60/100)</f>
        <v>1074.8</v>
      </c>
      <c r="I3" s="3">
        <f>$P3 + ($Q3-$P3) * (70/100)</f>
        <v>1135.5999999999999</v>
      </c>
      <c r="J3" s="3">
        <f>$P3 + ($Q3-$P3) * (80/100)</f>
        <v>1196.4000000000001</v>
      </c>
      <c r="K3" s="3">
        <f>$P3 + ($Q3-$P3) * (90/100)</f>
        <v>1257.2</v>
      </c>
      <c r="L3" s="3">
        <f>$P3 + ($Q3-$P3) * (100/100)</f>
        <v>1318</v>
      </c>
      <c r="M3" s="5" t="s">
        <v>22</v>
      </c>
      <c r="N3" s="5" t="s">
        <v>20</v>
      </c>
      <c r="O3" s="2">
        <v>30</v>
      </c>
      <c r="P3" s="2">
        <v>710</v>
      </c>
      <c r="Q3" s="2">
        <v>1318</v>
      </c>
      <c r="R3" s="2">
        <v>1014</v>
      </c>
    </row>
    <row r="4" spans="1:18" ht="12.75">
      <c r="A4" s="2" t="s">
        <v>23</v>
      </c>
      <c r="B4" s="3">
        <f>$P4 + ($Q4-$P4) * (0/100)</f>
        <v>121</v>
      </c>
      <c r="C4" s="3">
        <f>$P4 + ($Q4-$P4) * (10/100)</f>
        <v>137.1</v>
      </c>
      <c r="D4" s="3">
        <f>$P4 + ($Q4-$P4) * (20/100)</f>
        <v>153.19999999999999</v>
      </c>
      <c r="E4" s="3">
        <f>$P4 + ($Q4-$P4) * (30/100)</f>
        <v>169.3</v>
      </c>
      <c r="F4" s="3">
        <f>P4 + (Q4-P4) * (40/100)</f>
        <v>185.4</v>
      </c>
      <c r="G4" s="3">
        <f>$P4 + ($Q4-$P4) * (50/100)</f>
        <v>201.5</v>
      </c>
      <c r="H4" s="3">
        <f>P4 + (Q4-P4) * (60/100)</f>
        <v>217.6</v>
      </c>
      <c r="I4" s="3">
        <f>$P4 + ($Q4-$P4) * (70/100)</f>
        <v>233.7</v>
      </c>
      <c r="J4" s="3">
        <f>$P4 + ($Q4-$P4) * (80/100)</f>
        <v>249.8</v>
      </c>
      <c r="K4" s="3">
        <f>$P4 + ($Q4-$P4) * (90/100)</f>
        <v>265.89999999999998</v>
      </c>
      <c r="L4" s="3">
        <f>$P4 + ($Q4-$P4) * (100/100)</f>
        <v>282</v>
      </c>
      <c r="M4" s="5" t="s">
        <v>24</v>
      </c>
      <c r="N4" s="5" t="s">
        <v>20</v>
      </c>
      <c r="O4" s="2">
        <v>18</v>
      </c>
      <c r="P4" s="2">
        <v>121</v>
      </c>
      <c r="Q4" s="2">
        <v>282</v>
      </c>
      <c r="R4" s="2">
        <v>202</v>
      </c>
    </row>
    <row r="5" spans="1:18" ht="12.75">
      <c r="A5" s="2" t="s">
        <v>25</v>
      </c>
      <c r="B5" s="3">
        <f>$P5 + ($Q5-$P5) * (0/100)</f>
        <v>248</v>
      </c>
      <c r="C5" s="3">
        <f>$P5 + ($Q5-$P5) * (10/100)</f>
        <v>269.3</v>
      </c>
      <c r="D5" s="3">
        <f>$P5 + ($Q5-$P5) * (20/100)</f>
        <v>290.60000000000002</v>
      </c>
      <c r="E5" s="3">
        <f>$P5 + ($Q5-$P5) * (30/100)</f>
        <v>311.89999999999998</v>
      </c>
      <c r="F5" s="3">
        <f>P5 + (Q5-P5) * (40/100)</f>
        <v>333.2</v>
      </c>
      <c r="G5" s="3">
        <f>$P5 + ($Q5-$P5) * (50/100)</f>
        <v>354.5</v>
      </c>
      <c r="H5" s="3">
        <f>P5 + (Q5-P5) * (60/100)</f>
        <v>375.8</v>
      </c>
      <c r="I5" s="3">
        <f>$P5 + ($Q5-$P5) * (70/100)</f>
        <v>397.1</v>
      </c>
      <c r="J5" s="3">
        <f>$P5 + ($Q5-$P5) * (80/100)</f>
        <v>418.4</v>
      </c>
      <c r="K5" s="3">
        <f>$P5 + ($Q5-$P5) * (90/100)</f>
        <v>439.70000000000005</v>
      </c>
      <c r="L5" s="3">
        <f>$P5 + ($Q5-$P5) * (100/100)</f>
        <v>461</v>
      </c>
      <c r="M5" s="5" t="s">
        <v>22</v>
      </c>
      <c r="N5" s="5" t="s">
        <v>20</v>
      </c>
      <c r="O5" s="2">
        <v>10</v>
      </c>
      <c r="P5" s="2">
        <v>248</v>
      </c>
      <c r="Q5" s="2">
        <v>461</v>
      </c>
      <c r="R5" s="2">
        <v>354</v>
      </c>
    </row>
    <row r="6" spans="1:18" ht="12.75">
      <c r="A6" s="2" t="s">
        <v>26</v>
      </c>
      <c r="B6" s="3">
        <f>$P6 + ($Q6-$P6) * (0/100)</f>
        <v>1734</v>
      </c>
      <c r="C6" s="3">
        <f>$P6 + ($Q6-$P6) * (10/100)</f>
        <v>1795.2</v>
      </c>
      <c r="D6" s="3">
        <f>$P6 + ($Q6-$P6) * (20/100)</f>
        <v>1856.4</v>
      </c>
      <c r="E6" s="3">
        <f>$P6 + ($Q6-$P6) * (30/100)</f>
        <v>1917.6</v>
      </c>
      <c r="F6" s="3">
        <f>P6 + (Q6-P6) * (40/100)</f>
        <v>1978.8</v>
      </c>
      <c r="G6" s="3">
        <f>$P6 + ($Q6-$P6) * (50/100)</f>
        <v>2040</v>
      </c>
      <c r="H6" s="3">
        <f>P6 + (Q6-P6) * (60/100)</f>
        <v>2101.1999999999998</v>
      </c>
      <c r="I6" s="3">
        <f>$P6 + ($Q6-$P6) * (70/100)</f>
        <v>2162.4</v>
      </c>
      <c r="J6" s="3">
        <f>$P6 + ($Q6-$P6) * (80/100)</f>
        <v>2223.6</v>
      </c>
      <c r="K6" s="3">
        <f>$P6 + ($Q6-$P6) * (90/100)</f>
        <v>2284.8000000000002</v>
      </c>
      <c r="L6" s="3">
        <f>$P6 + ($Q6-$P6) * (100/100)</f>
        <v>2346</v>
      </c>
      <c r="M6" s="5" t="s">
        <v>22</v>
      </c>
      <c r="N6" s="5" t="s">
        <v>20</v>
      </c>
      <c r="O6" s="2">
        <v>24</v>
      </c>
      <c r="P6" s="2">
        <v>1734</v>
      </c>
      <c r="Q6" s="2">
        <v>2346</v>
      </c>
      <c r="R6" s="2">
        <v>2040</v>
      </c>
    </row>
    <row r="7" spans="1:18" ht="12.75">
      <c r="A7" s="2" t="s">
        <v>27</v>
      </c>
      <c r="B7" s="3">
        <f>$P7 + ($Q7-$P7) * (0/100)</f>
        <v>685</v>
      </c>
      <c r="C7" s="3">
        <f>$P7 + ($Q7-$P7) * (10/100)</f>
        <v>730.7</v>
      </c>
      <c r="D7" s="3">
        <f>$P7 + ($Q7-$P7) * (20/100)</f>
        <v>776.4</v>
      </c>
      <c r="E7" s="3">
        <f>$P7 + ($Q7-$P7) * (30/100)</f>
        <v>822.1</v>
      </c>
      <c r="F7" s="3">
        <f>P7 + (Q7-P7) * (40/100)</f>
        <v>867.8</v>
      </c>
      <c r="G7" s="3">
        <f>$P7 + ($Q7-$P7) * (50/100)</f>
        <v>913.5</v>
      </c>
      <c r="H7" s="3">
        <f>P7 + (Q7-P7) * (60/100)</f>
        <v>959.2</v>
      </c>
      <c r="I7" s="3">
        <f>$P7 + ($Q7-$P7) * (70/100)</f>
        <v>1004.9</v>
      </c>
      <c r="J7" s="3">
        <f>$P7 + ($Q7-$P7) * (80/100)</f>
        <v>1050.5999999999999</v>
      </c>
      <c r="K7" s="3">
        <f>$P7 + ($Q7-$P7) * (90/100)</f>
        <v>1096.3</v>
      </c>
      <c r="L7" s="3">
        <f>$P7 + ($Q7-$P7) * (100/100)</f>
        <v>1142</v>
      </c>
      <c r="M7" s="5" t="s">
        <v>22</v>
      </c>
      <c r="N7" s="5" t="s">
        <v>20</v>
      </c>
      <c r="O7" s="2">
        <v>30</v>
      </c>
      <c r="P7" s="2">
        <v>685</v>
      </c>
      <c r="Q7" s="2">
        <v>1142</v>
      </c>
      <c r="R7" s="2">
        <v>914</v>
      </c>
    </row>
    <row r="8" spans="1:18" ht="12.75">
      <c r="A8" s="2" t="s">
        <v>28</v>
      </c>
      <c r="B8" s="3">
        <f>$P8 + ($Q8-$P8) * (0/100)</f>
        <v>10</v>
      </c>
      <c r="C8" s="3">
        <f>$P8 + ($Q8-$P8) * (10/100)</f>
        <v>11.2</v>
      </c>
      <c r="D8" s="3">
        <f>$P8 + ($Q8-$P8) * (20/100)</f>
        <v>12.4</v>
      </c>
      <c r="E8" s="3">
        <f>$P8 + ($Q8-$P8) * (30/100)</f>
        <v>13.6</v>
      </c>
      <c r="F8" s="3">
        <f>P8 + (Q8-P8) * (40/100)</f>
        <v>14.8</v>
      </c>
      <c r="G8" s="3">
        <f>$P8 + ($Q8-$P8) * (50/100)</f>
        <v>16</v>
      </c>
      <c r="H8" s="3">
        <f>P8 + (Q8-P8) * (60/100)</f>
        <v>17.2</v>
      </c>
      <c r="I8" s="3">
        <f>$P8 + ($Q8-$P8) * (70/100)</f>
        <v>18.399999999999999</v>
      </c>
      <c r="J8" s="3">
        <f>$P8 + ($Q8-$P8) * (80/100)</f>
        <v>19.600000000000001</v>
      </c>
      <c r="K8" s="3">
        <f>$P8 + ($Q8-$P8) * (90/100)</f>
        <v>20.8</v>
      </c>
      <c r="L8" s="3">
        <f>$P8 + ($Q8-$P8) * (100/100)</f>
        <v>22</v>
      </c>
      <c r="M8" s="5" t="s">
        <v>29</v>
      </c>
      <c r="N8" s="5" t="s">
        <v>20</v>
      </c>
      <c r="O8" s="2">
        <v>1</v>
      </c>
      <c r="P8" s="2">
        <v>10</v>
      </c>
      <c r="Q8" s="2">
        <v>22</v>
      </c>
      <c r="R8" s="2">
        <v>16</v>
      </c>
    </row>
    <row r="9" spans="1:18" ht="12.75">
      <c r="A9" s="2" t="s">
        <v>30</v>
      </c>
      <c r="B9" s="3">
        <f>$P9 + ($Q9-$P9) * (0/100)</f>
        <v>128</v>
      </c>
      <c r="C9" s="3">
        <f>$P9 + ($Q9-$P9) * (10/100)</f>
        <v>138.9</v>
      </c>
      <c r="D9" s="3">
        <f>$P9 + ($Q9-$P9) * (20/100)</f>
        <v>149.80000000000001</v>
      </c>
      <c r="E9" s="3">
        <f>$P9 + ($Q9-$P9) * (30/100)</f>
        <v>160.69999999999999</v>
      </c>
      <c r="F9" s="3">
        <f>P9 + (Q9-P9) * (40/100)</f>
        <v>171.6</v>
      </c>
      <c r="G9" s="3">
        <f>$P9 + ($Q9-$P9) * (50/100)</f>
        <v>182.5</v>
      </c>
      <c r="H9" s="3">
        <f>P9 + (Q9-P9) * (60/100)</f>
        <v>193.39999999999998</v>
      </c>
      <c r="I9" s="3">
        <f>$P9 + ($Q9-$P9) * (70/100)</f>
        <v>204.3</v>
      </c>
      <c r="J9" s="3">
        <f>$P9 + ($Q9-$P9) * (80/100)</f>
        <v>215.2</v>
      </c>
      <c r="K9" s="3">
        <f>$P9 + ($Q9-$P9) * (90/100)</f>
        <v>226.10000000000002</v>
      </c>
      <c r="L9" s="3">
        <f>$P9 + ($Q9-$P9) * (100/100)</f>
        <v>237</v>
      </c>
      <c r="M9" s="5" t="s">
        <v>19</v>
      </c>
      <c r="N9" s="5" t="s">
        <v>20</v>
      </c>
      <c r="O9" s="2">
        <v>15</v>
      </c>
      <c r="P9" s="2">
        <v>128</v>
      </c>
      <c r="Q9" s="2">
        <v>237</v>
      </c>
      <c r="R9" s="2">
        <v>182</v>
      </c>
    </row>
    <row r="10" spans="1:18" ht="12.75">
      <c r="A10" s="2" t="s">
        <v>31</v>
      </c>
      <c r="B10" s="3">
        <f>$P10 + ($Q10-$P10) * (0/100)</f>
        <v>247</v>
      </c>
      <c r="C10" s="3">
        <f>$P10 + ($Q10-$P10) * (10/100)</f>
        <v>279.89999999999998</v>
      </c>
      <c r="D10" s="3">
        <f>$P10 + ($Q10-$P10) * (20/100)</f>
        <v>312.8</v>
      </c>
      <c r="E10" s="3">
        <f>$P10 + ($Q10-$P10) * (30/100)</f>
        <v>345.7</v>
      </c>
      <c r="F10" s="3">
        <f>P10 + (Q10-P10) * (40/100)</f>
        <v>378.6</v>
      </c>
      <c r="G10" s="3">
        <f>$P10 + ($Q10-$P10) * (50/100)</f>
        <v>411.5</v>
      </c>
      <c r="H10" s="3">
        <f>P10 + (Q10-P10) * (60/100)</f>
        <v>444.4</v>
      </c>
      <c r="I10" s="3">
        <f>$P10 + ($Q10-$P10) * (70/100)</f>
        <v>477.29999999999995</v>
      </c>
      <c r="J10" s="3">
        <f>$P10 + ($Q10-$P10) * (80/100)</f>
        <v>510.2</v>
      </c>
      <c r="K10" s="3">
        <f>$P10 + ($Q10-$P10) * (90/100)</f>
        <v>543.1</v>
      </c>
      <c r="L10" s="3">
        <f>$P10 + ($Q10-$P10) * (100/100)</f>
        <v>576</v>
      </c>
      <c r="M10" s="5" t="s">
        <v>22</v>
      </c>
      <c r="N10" s="5" t="s">
        <v>20</v>
      </c>
      <c r="O10" s="2">
        <v>15</v>
      </c>
      <c r="P10" s="2">
        <v>247</v>
      </c>
      <c r="Q10" s="2">
        <v>576</v>
      </c>
      <c r="R10" s="2">
        <v>412</v>
      </c>
    </row>
    <row r="11" spans="1:18" ht="12.75">
      <c r="A11" s="2" t="s">
        <v>32</v>
      </c>
      <c r="B11" s="3">
        <f>$P11 + ($Q11-$P11) * (0/100)</f>
        <v>12</v>
      </c>
      <c r="C11" s="3">
        <f>$P11 + ($Q11-$P11) * (10/100)</f>
        <v>13.7</v>
      </c>
      <c r="D11" s="3">
        <f>$P11 + ($Q11-$P11) * (20/100)</f>
        <v>15.4</v>
      </c>
      <c r="E11" s="3">
        <f>$P11 + ($Q11-$P11) * (30/100)</f>
        <v>17.100000000000001</v>
      </c>
      <c r="F11" s="3">
        <f>P11 + (Q11-P11) * (40/100)</f>
        <v>18.8</v>
      </c>
      <c r="G11" s="3">
        <f>$P11 + ($Q11-$P11) * (50/100)</f>
        <v>20.5</v>
      </c>
      <c r="H11" s="3">
        <f>P11 + (Q11-P11) * (60/100)</f>
        <v>22.2</v>
      </c>
      <c r="I11" s="3">
        <f>$P11 + ($Q11-$P11) * (70/100)</f>
        <v>23.9</v>
      </c>
      <c r="J11" s="3">
        <f>$P11 + ($Q11-$P11) * (80/100)</f>
        <v>25.6</v>
      </c>
      <c r="K11" s="3">
        <f>$P11 + ($Q11-$P11) * (90/100)</f>
        <v>27.3</v>
      </c>
      <c r="L11" s="3">
        <f>$P11 + ($Q11-$P11) * (100/100)</f>
        <v>29</v>
      </c>
      <c r="M11" s="5" t="s">
        <v>33</v>
      </c>
      <c r="N11" s="5" t="s">
        <v>20</v>
      </c>
      <c r="O11" s="2">
        <v>1</v>
      </c>
      <c r="P11" s="2">
        <v>12</v>
      </c>
      <c r="Q11" s="2">
        <v>29</v>
      </c>
      <c r="R11" s="2">
        <v>21</v>
      </c>
    </row>
    <row r="12" spans="1:18" ht="12.75">
      <c r="A12" s="2" t="s">
        <v>34</v>
      </c>
      <c r="B12" s="3">
        <f>$P12 + ($Q12-$P12) * (0/100)</f>
        <v>100</v>
      </c>
      <c r="C12" s="3">
        <f>$P12 + ($Q12-$P12) * (10/100)</f>
        <v>113.3</v>
      </c>
      <c r="D12" s="3">
        <f>$P12 + ($Q12-$P12) * (20/100)</f>
        <v>126.6</v>
      </c>
      <c r="E12" s="3">
        <f>$P12 + ($Q12-$P12) * (30/100)</f>
        <v>139.9</v>
      </c>
      <c r="F12" s="3">
        <f>P12 + (Q12-P12) * (40/100)</f>
        <v>153.19999999999999</v>
      </c>
      <c r="G12" s="3">
        <f>$P12 + ($Q12-$P12) * (50/100)</f>
        <v>166.5</v>
      </c>
      <c r="H12" s="3">
        <f>P12 + (Q12-P12) * (60/100)</f>
        <v>179.8</v>
      </c>
      <c r="I12" s="3">
        <f>$P12 + ($Q12-$P12) * (70/100)</f>
        <v>193.1</v>
      </c>
      <c r="J12" s="3">
        <f>$P12 + ($Q12-$P12) * (80/100)</f>
        <v>206.4</v>
      </c>
      <c r="K12" s="3">
        <f>$P12 + ($Q12-$P12) * (90/100)</f>
        <v>219.7</v>
      </c>
      <c r="L12" s="3">
        <f>$P12 + ($Q12-$P12) * (100/100)</f>
        <v>233</v>
      </c>
      <c r="M12" s="5" t="s">
        <v>24</v>
      </c>
      <c r="N12" s="5" t="s">
        <v>20</v>
      </c>
      <c r="O12" s="2">
        <v>20</v>
      </c>
      <c r="P12" s="2">
        <v>100</v>
      </c>
      <c r="Q12" s="2">
        <v>233</v>
      </c>
      <c r="R12" s="2">
        <v>166</v>
      </c>
    </row>
    <row r="13" spans="1:18" ht="12.75">
      <c r="A13" s="2" t="s">
        <v>35</v>
      </c>
      <c r="B13" s="3">
        <f>$P13 + ($Q13-$P13) * (0/100)</f>
        <v>37</v>
      </c>
      <c r="C13" s="3">
        <f>$P13 + ($Q13-$P13) * (10/100)</f>
        <v>38.4</v>
      </c>
      <c r="D13" s="3">
        <f>$P13 + ($Q13-$P13) * (20/100)</f>
        <v>39.799999999999997</v>
      </c>
      <c r="E13" s="3">
        <f>$P13 + ($Q13-$P13) * (30/100)</f>
        <v>41.2</v>
      </c>
      <c r="F13" s="3">
        <f>P13 + (Q13-P13) * (40/100)</f>
        <v>42.6</v>
      </c>
      <c r="G13" s="3">
        <f>$P13 + ($Q13-$P13) * (50/100)</f>
        <v>44</v>
      </c>
      <c r="H13" s="3">
        <f>P13 + (Q13-P13) * (60/100)</f>
        <v>45.4</v>
      </c>
      <c r="I13" s="3">
        <f>$P13 + ($Q13-$P13) * (70/100)</f>
        <v>46.8</v>
      </c>
      <c r="J13" s="3">
        <f>$P13 + ($Q13-$P13) * (80/100)</f>
        <v>48.2</v>
      </c>
      <c r="K13" s="3">
        <f>$P13 + ($Q13-$P13) * (90/100)</f>
        <v>49.6</v>
      </c>
      <c r="L13" s="3">
        <f>$P13 + ($Q13-$P13) * (100/100)</f>
        <v>51</v>
      </c>
      <c r="M13" s="5" t="s">
        <v>36</v>
      </c>
      <c r="N13" s="5" t="s">
        <v>37</v>
      </c>
      <c r="O13" s="2">
        <v>6</v>
      </c>
      <c r="P13" s="2">
        <v>37</v>
      </c>
      <c r="Q13" s="2">
        <v>51</v>
      </c>
      <c r="R13" s="2">
        <v>44</v>
      </c>
    </row>
    <row r="14" spans="1:18" ht="12.75">
      <c r="A14" s="2" t="s">
        <v>38</v>
      </c>
      <c r="B14" s="3">
        <f>$P14 + ($Q14-$P14) * (0/100)</f>
        <v>146</v>
      </c>
      <c r="C14" s="3">
        <f>$P14 + ($Q14-$P14) * (10/100)</f>
        <v>158.6</v>
      </c>
      <c r="D14" s="3">
        <f>$P14 + ($Q14-$P14) * (20/100)</f>
        <v>171.2</v>
      </c>
      <c r="E14" s="3">
        <f>$P14 + ($Q14-$P14) * (30/100)</f>
        <v>183.8</v>
      </c>
      <c r="F14" s="3">
        <f>P14 + (Q14-P14) * (40/100)</f>
        <v>196.4</v>
      </c>
      <c r="G14" s="3">
        <f>$P14 + ($Q14-$P14) * (50/100)</f>
        <v>209</v>
      </c>
      <c r="H14" s="3">
        <f>P14 + (Q14-P14) * (60/100)</f>
        <v>221.6</v>
      </c>
      <c r="I14" s="3">
        <f>$P14 + ($Q14-$P14) * (70/100)</f>
        <v>234.2</v>
      </c>
      <c r="J14" s="3">
        <f>$P14 + ($Q14-$P14) * (80/100)</f>
        <v>246.8</v>
      </c>
      <c r="K14" s="3">
        <f>$P14 + ($Q14-$P14) * (90/100)</f>
        <v>259.39999999999998</v>
      </c>
      <c r="L14" s="3">
        <f>$P14 + ($Q14-$P14) * (100/100)</f>
        <v>272</v>
      </c>
      <c r="M14" s="5" t="s">
        <v>19</v>
      </c>
      <c r="N14" s="5" t="s">
        <v>20</v>
      </c>
      <c r="O14" s="2">
        <v>12</v>
      </c>
      <c r="P14" s="2">
        <v>146</v>
      </c>
      <c r="Q14" s="2">
        <v>272</v>
      </c>
      <c r="R14" s="2">
        <v>209</v>
      </c>
    </row>
    <row r="15" spans="1:18" ht="12.75">
      <c r="A15" s="2" t="s">
        <v>39</v>
      </c>
      <c r="B15" s="3">
        <f>$P15 + ($Q15-$P15) * (0/100)</f>
        <v>49</v>
      </c>
      <c r="C15" s="3">
        <f>$P15 + ($Q15-$P15) * (10/100)</f>
        <v>50.8</v>
      </c>
      <c r="D15" s="3">
        <f>$P15 + ($Q15-$P15) * (20/100)</f>
        <v>52.6</v>
      </c>
      <c r="E15" s="3">
        <f>$P15 + ($Q15-$P15) * (30/100)</f>
        <v>54.4</v>
      </c>
      <c r="F15" s="3">
        <f>P15 + (Q15-P15) * (40/100)</f>
        <v>56.2</v>
      </c>
      <c r="G15" s="3">
        <f>$P15 + ($Q15-$P15) * (50/100)</f>
        <v>58</v>
      </c>
      <c r="H15" s="3">
        <f>P15 + (Q15-P15) * (60/100)</f>
        <v>59.8</v>
      </c>
      <c r="I15" s="3">
        <f>$P15 + ($Q15-$P15) * (70/100)</f>
        <v>61.6</v>
      </c>
      <c r="J15" s="3">
        <f>$P15 + ($Q15-$P15) * (80/100)</f>
        <v>63.4</v>
      </c>
      <c r="K15" s="3">
        <f>$P15 + ($Q15-$P15) * (90/100)</f>
        <v>65.2</v>
      </c>
      <c r="L15" s="3">
        <f>$P15 + ($Q15-$P15) * (100/100)</f>
        <v>67</v>
      </c>
      <c r="M15" s="5" t="s">
        <v>36</v>
      </c>
      <c r="N15" s="5" t="s">
        <v>37</v>
      </c>
      <c r="O15" s="2">
        <v>6</v>
      </c>
      <c r="P15" s="2">
        <v>49</v>
      </c>
      <c r="Q15" s="2">
        <v>67</v>
      </c>
      <c r="R15" s="2">
        <v>58</v>
      </c>
    </row>
    <row r="16" spans="1:18" ht="12.75">
      <c r="A16" s="2" t="s">
        <v>40</v>
      </c>
      <c r="B16" s="3">
        <f>$P16 + ($Q16-$P16) * (0/100)</f>
        <v>26</v>
      </c>
      <c r="C16" s="3">
        <f>$P16 + ($Q16-$P16) * (10/100)</f>
        <v>26.9</v>
      </c>
      <c r="D16" s="3">
        <f>$P16 + ($Q16-$P16) * (20/100)</f>
        <v>27.8</v>
      </c>
      <c r="E16" s="3">
        <f>$P16 + ($Q16-$P16) * (30/100)</f>
        <v>28.7</v>
      </c>
      <c r="F16" s="3">
        <f>P16 + (Q16-P16) * (40/100)</f>
        <v>29.6</v>
      </c>
      <c r="G16" s="3">
        <f>$P16 + ($Q16-$P16) * (50/100)</f>
        <v>30.5</v>
      </c>
      <c r="H16" s="3">
        <f>P16 + (Q16-P16) * (60/100)</f>
        <v>31.4</v>
      </c>
      <c r="I16" s="3">
        <f>$P16 + ($Q16-$P16) * (70/100)</f>
        <v>32.299999999999997</v>
      </c>
      <c r="J16" s="3">
        <f>$P16 + ($Q16-$P16) * (80/100)</f>
        <v>33.200000000000003</v>
      </c>
      <c r="K16" s="3">
        <f>$P16 + ($Q16-$P16) * (90/100)</f>
        <v>34.1</v>
      </c>
      <c r="L16" s="3">
        <f>$P16 + ($Q16-$P16) * (100/100)</f>
        <v>35</v>
      </c>
      <c r="M16" s="5" t="s">
        <v>41</v>
      </c>
      <c r="N16" s="5" t="s">
        <v>42</v>
      </c>
      <c r="O16" s="2">
        <v>8</v>
      </c>
      <c r="P16" s="2">
        <v>26</v>
      </c>
      <c r="Q16" s="2">
        <v>35</v>
      </c>
      <c r="R16" s="2">
        <v>30</v>
      </c>
    </row>
    <row r="17" spans="1:18" ht="12.75">
      <c r="A17" s="2" t="s">
        <v>43</v>
      </c>
      <c r="B17" s="3">
        <f>$P17 + ($Q17-$P17) * (0/100)</f>
        <v>94</v>
      </c>
      <c r="C17" s="3">
        <f>$P17 + ($Q17-$P17) * (10/100)</f>
        <v>116.9</v>
      </c>
      <c r="D17" s="3">
        <f>$P17 + ($Q17-$P17) * (20/100)</f>
        <v>139.80000000000001</v>
      </c>
      <c r="E17" s="3">
        <f>$P17 + ($Q17-$P17) * (30/100)</f>
        <v>162.69999999999999</v>
      </c>
      <c r="F17" s="3">
        <f>P17 + (Q17-P17) * (40/100)</f>
        <v>185.60000000000002</v>
      </c>
      <c r="G17" s="3">
        <f>$P17 + ($Q17-$P17) * (50/100)</f>
        <v>208.5</v>
      </c>
      <c r="H17" s="3">
        <f>P17 + (Q17-P17) * (60/100)</f>
        <v>231.4</v>
      </c>
      <c r="I17" s="3">
        <f>$P17 + ($Q17-$P17) * (70/100)</f>
        <v>254.29999999999998</v>
      </c>
      <c r="J17" s="3">
        <f>$P17 + ($Q17-$P17) * (80/100)</f>
        <v>277.20000000000005</v>
      </c>
      <c r="K17" s="3">
        <f>$P17 + ($Q17-$P17) * (90/100)</f>
        <v>300.10000000000002</v>
      </c>
      <c r="L17" s="3">
        <f>$P17 + ($Q17-$P17) * (100/100)</f>
        <v>323</v>
      </c>
      <c r="M17" s="5" t="s">
        <v>44</v>
      </c>
      <c r="N17" s="5" t="s">
        <v>20</v>
      </c>
      <c r="O17" s="2">
        <v>6</v>
      </c>
      <c r="P17" s="2">
        <v>94</v>
      </c>
      <c r="Q17" s="2">
        <v>323</v>
      </c>
      <c r="R17" s="2">
        <v>208</v>
      </c>
    </row>
    <row r="18" spans="1:18" ht="12.75">
      <c r="A18" s="2" t="s">
        <v>45</v>
      </c>
      <c r="B18" s="3">
        <f>$P18 + ($Q18-$P18) * (0/100)</f>
        <v>35</v>
      </c>
      <c r="C18" s="3">
        <f>$P18 + ($Q18-$P18) * (10/100)</f>
        <v>39.6</v>
      </c>
      <c r="D18" s="3">
        <f>$P18 + ($Q18-$P18) * (20/100)</f>
        <v>44.2</v>
      </c>
      <c r="E18" s="3">
        <f>$P18 + ($Q18-$P18) * (30/100)</f>
        <v>48.8</v>
      </c>
      <c r="F18" s="3">
        <f>P18 + (Q18-P18) * (40/100)</f>
        <v>53.400000000000006</v>
      </c>
      <c r="G18" s="3">
        <f>$P18 + ($Q18-$P18) * (50/100)</f>
        <v>58</v>
      </c>
      <c r="H18" s="3">
        <f>P18 + (Q18-P18) * (60/100)</f>
        <v>62.599999999999994</v>
      </c>
      <c r="I18" s="3">
        <f>$P18 + ($Q18-$P18) * (70/100)</f>
        <v>67.199999999999989</v>
      </c>
      <c r="J18" s="3">
        <f>$P18 + ($Q18-$P18) * (80/100)</f>
        <v>71.800000000000011</v>
      </c>
      <c r="K18" s="3">
        <f>$P18 + ($Q18-$P18) * (90/100)</f>
        <v>76.400000000000006</v>
      </c>
      <c r="L18" s="3">
        <f>$P18 + ($Q18-$P18) * (100/100)</f>
        <v>81</v>
      </c>
      <c r="M18" s="5" t="s">
        <v>46</v>
      </c>
      <c r="N18" s="5" t="s">
        <v>20</v>
      </c>
      <c r="O18" s="2">
        <v>6</v>
      </c>
      <c r="P18" s="2">
        <v>35</v>
      </c>
      <c r="Q18" s="2">
        <v>81</v>
      </c>
      <c r="R18" s="2">
        <v>58</v>
      </c>
    </row>
    <row r="19" spans="1:18" ht="12.75">
      <c r="A19" s="2" t="s">
        <v>47</v>
      </c>
      <c r="B19" s="3">
        <f>$P19 + ($Q19-$P19) * (0/100)</f>
        <v>29</v>
      </c>
      <c r="C19" s="3">
        <f>$P19 + ($Q19-$P19) * (10/100)</f>
        <v>32.9</v>
      </c>
      <c r="D19" s="3">
        <f>$P19 + ($Q19-$P19) * (20/100)</f>
        <v>36.799999999999997</v>
      </c>
      <c r="E19" s="3">
        <f>$P19 + ($Q19-$P19) * (30/100)</f>
        <v>40.700000000000003</v>
      </c>
      <c r="F19" s="3">
        <f>P19 + (Q19-P19) * (40/100)</f>
        <v>44.6</v>
      </c>
      <c r="G19" s="3">
        <f>$P19 + ($Q19-$P19) * (50/100)</f>
        <v>48.5</v>
      </c>
      <c r="H19" s="3">
        <f>P19 + (Q19-P19) * (60/100)</f>
        <v>52.4</v>
      </c>
      <c r="I19" s="3">
        <f>$P19 + ($Q19-$P19) * (70/100)</f>
        <v>56.3</v>
      </c>
      <c r="J19" s="3">
        <f>$P19 + ($Q19-$P19) * (80/100)</f>
        <v>60.2</v>
      </c>
      <c r="K19" s="3">
        <f>$P19 + ($Q19-$P19) * (90/100)</f>
        <v>64.099999999999994</v>
      </c>
      <c r="L19" s="3">
        <f>$P19 + ($Q19-$P19) * (100/100)</f>
        <v>68</v>
      </c>
      <c r="M19" s="5" t="s">
        <v>46</v>
      </c>
      <c r="N19" s="5" t="s">
        <v>20</v>
      </c>
      <c r="O19" s="2">
        <v>6</v>
      </c>
      <c r="P19" s="2">
        <v>29</v>
      </c>
      <c r="Q19" s="2">
        <v>68</v>
      </c>
      <c r="R19" s="2">
        <v>48</v>
      </c>
    </row>
    <row r="20" spans="1:18" ht="12.75">
      <c r="A20" s="2" t="s">
        <v>48</v>
      </c>
      <c r="B20" s="3">
        <f>$P20 + ($Q20-$P20) * (0/100)</f>
        <v>43</v>
      </c>
      <c r="C20" s="3">
        <f>$P20 + ($Q20-$P20) * (10/100)</f>
        <v>47.6</v>
      </c>
      <c r="D20" s="3">
        <f>$P20 + ($Q20-$P20) * (20/100)</f>
        <v>52.2</v>
      </c>
      <c r="E20" s="3">
        <f>$P20 + ($Q20-$P20) * (30/100)</f>
        <v>56.8</v>
      </c>
      <c r="F20" s="3">
        <f>P20 + (Q20-P20) * (40/100)</f>
        <v>61.400000000000006</v>
      </c>
      <c r="G20" s="3">
        <f>$P20 + ($Q20-$P20) * (50/100)</f>
        <v>66</v>
      </c>
      <c r="H20" s="3">
        <f>P20 + (Q20-P20) * (60/100)</f>
        <v>70.599999999999994</v>
      </c>
      <c r="I20" s="3">
        <f>$P20 + ($Q20-$P20) * (70/100)</f>
        <v>75.199999999999989</v>
      </c>
      <c r="J20" s="3">
        <f>$P20 + ($Q20-$P20) * (80/100)</f>
        <v>79.800000000000011</v>
      </c>
      <c r="K20" s="3">
        <f>$P20 + ($Q20-$P20) * (90/100)</f>
        <v>84.4</v>
      </c>
      <c r="L20" s="3">
        <f>$P20 + ($Q20-$P20) * (100/100)</f>
        <v>89</v>
      </c>
      <c r="M20" s="5" t="s">
        <v>44</v>
      </c>
      <c r="N20" s="5" t="s">
        <v>20</v>
      </c>
      <c r="O20" s="2">
        <v>2</v>
      </c>
      <c r="P20" s="2">
        <v>43</v>
      </c>
      <c r="Q20" s="2">
        <v>89</v>
      </c>
      <c r="R20" s="2">
        <v>66</v>
      </c>
    </row>
    <row r="21" spans="1:18" ht="12.75">
      <c r="A21" s="2" t="s">
        <v>49</v>
      </c>
      <c r="B21" s="3">
        <f>$P21 + ($Q21-$P21) * (0/100)</f>
        <v>41</v>
      </c>
      <c r="C21" s="3">
        <f>$P21 + ($Q21-$P21) * (10/100)</f>
        <v>42.4</v>
      </c>
      <c r="D21" s="3">
        <f>$P21 + ($Q21-$P21) * (20/100)</f>
        <v>43.8</v>
      </c>
      <c r="E21" s="3">
        <f>$P21 + ($Q21-$P21) * (30/100)</f>
        <v>45.2</v>
      </c>
      <c r="F21" s="3">
        <f>P21 + (Q21-P21) * (40/100)</f>
        <v>46.6</v>
      </c>
      <c r="G21" s="3">
        <f>$P21 + ($Q21-$P21) * (50/100)</f>
        <v>48</v>
      </c>
      <c r="H21" s="3">
        <f>P21 + (Q21-P21) * (60/100)</f>
        <v>49.4</v>
      </c>
      <c r="I21" s="3">
        <f>$P21 + ($Q21-$P21) * (70/100)</f>
        <v>50.8</v>
      </c>
      <c r="J21" s="3">
        <f>$P21 + ($Q21-$P21) * (80/100)</f>
        <v>52.2</v>
      </c>
      <c r="K21" s="3">
        <f>$P21 + ($Q21-$P21) * (90/100)</f>
        <v>53.6</v>
      </c>
      <c r="L21" s="3">
        <f>$P21 + ($Q21-$P21) * (100/100)</f>
        <v>55</v>
      </c>
      <c r="M21" s="5" t="s">
        <v>36</v>
      </c>
      <c r="N21" s="5" t="s">
        <v>37</v>
      </c>
      <c r="O21" s="2">
        <v>6</v>
      </c>
      <c r="P21" s="2">
        <v>41</v>
      </c>
      <c r="Q21" s="2">
        <v>55</v>
      </c>
      <c r="R21" s="2">
        <v>48</v>
      </c>
    </row>
    <row r="22" spans="1:18" ht="12.75">
      <c r="A22" s="2" t="s">
        <v>50</v>
      </c>
      <c r="B22" s="3">
        <f>$P22 + ($Q22-$P22) * (0/100)</f>
        <v>805</v>
      </c>
      <c r="C22" s="3">
        <f>$P22 + ($Q22-$P22) * (10/100)</f>
        <v>833.5</v>
      </c>
      <c r="D22" s="3">
        <f>$P22 + ($Q22-$P22) * (20/100)</f>
        <v>862</v>
      </c>
      <c r="E22" s="3">
        <f>$P22 + ($Q22-$P22) * (30/100)</f>
        <v>890.5</v>
      </c>
      <c r="F22" s="3">
        <f>P22 + (Q22-P22) * (40/100)</f>
        <v>919</v>
      </c>
      <c r="G22" s="3">
        <f>$P22 + ($Q22-$P22) * (50/100)</f>
        <v>947.5</v>
      </c>
      <c r="H22" s="3">
        <f>P22 + (Q22-P22) * (60/100)</f>
        <v>976</v>
      </c>
      <c r="I22" s="3">
        <f>$P22 + ($Q22-$P22) * (70/100)</f>
        <v>1004.5</v>
      </c>
      <c r="J22" s="3">
        <f>$P22 + ($Q22-$P22) * (80/100)</f>
        <v>1033</v>
      </c>
      <c r="K22" s="3">
        <f>$P22 + ($Q22-$P22) * (90/100)</f>
        <v>1061.5</v>
      </c>
      <c r="L22" s="3">
        <f>$P22 + ($Q22-$P22) * (100/100)</f>
        <v>1090</v>
      </c>
      <c r="M22" s="5" t="s">
        <v>19</v>
      </c>
      <c r="N22" s="5" t="s">
        <v>20</v>
      </c>
      <c r="O22" s="2">
        <v>22</v>
      </c>
      <c r="P22" s="2">
        <v>805</v>
      </c>
      <c r="Q22" s="2">
        <v>1090</v>
      </c>
      <c r="R22" s="2">
        <v>948</v>
      </c>
    </row>
    <row r="23" spans="1:18" ht="12.75">
      <c r="A23" s="2" t="s">
        <v>51</v>
      </c>
      <c r="B23" s="3">
        <f>$P23 + ($Q23-$P23) * (0/100)</f>
        <v>6</v>
      </c>
      <c r="C23" s="3">
        <f>$P23 + ($Q23-$P23) * (10/100)</f>
        <v>6.7</v>
      </c>
      <c r="D23" s="3">
        <f>$P23 + ($Q23-$P23) * (20/100)</f>
        <v>7.4</v>
      </c>
      <c r="E23" s="3">
        <f>$P23 + ($Q23-$P23) * (30/100)</f>
        <v>8.1</v>
      </c>
      <c r="F23" s="3">
        <f>P23 + (Q23-P23) * (40/100)</f>
        <v>8.8000000000000007</v>
      </c>
      <c r="G23" s="3">
        <f>$P23 + ($Q23-$P23) * (50/100)</f>
        <v>9.5</v>
      </c>
      <c r="H23" s="3">
        <f>P23 + (Q23-P23) * (60/100)</f>
        <v>10.199999999999999</v>
      </c>
      <c r="I23" s="3">
        <f>$P23 + ($Q23-$P23) * (70/100)</f>
        <v>10.899999999999999</v>
      </c>
      <c r="J23" s="3">
        <f>$P23 + ($Q23-$P23) * (80/100)</f>
        <v>11.600000000000001</v>
      </c>
      <c r="K23" s="3">
        <f>$P23 + ($Q23-$P23) * (90/100)</f>
        <v>12.3</v>
      </c>
      <c r="L23" s="3">
        <f>$P23 + ($Q23-$P23) * (100/100)</f>
        <v>13</v>
      </c>
      <c r="M23" s="5" t="s">
        <v>22</v>
      </c>
      <c r="N23" s="5" t="s">
        <v>20</v>
      </c>
      <c r="O23" s="2">
        <v>2</v>
      </c>
      <c r="P23" s="2">
        <v>6</v>
      </c>
      <c r="Q23" s="2">
        <v>13</v>
      </c>
      <c r="R23" s="2">
        <v>9</v>
      </c>
    </row>
    <row r="24" spans="1:18" ht="12.75">
      <c r="A24" s="2" t="s">
        <v>52</v>
      </c>
      <c r="B24" s="3">
        <f>$P24 + ($Q24-$P24) * (0/100)</f>
        <v>434</v>
      </c>
      <c r="C24" s="3">
        <f>$P24 + ($Q24-$P24) * (10/100)</f>
        <v>449.3</v>
      </c>
      <c r="D24" s="3">
        <f>$P24 + ($Q24-$P24) * (20/100)</f>
        <v>464.6</v>
      </c>
      <c r="E24" s="3">
        <f>$P24 + ($Q24-$P24) * (30/100)</f>
        <v>479.9</v>
      </c>
      <c r="F24" s="3">
        <f>P24 + (Q24-P24) * (40/100)</f>
        <v>495.2</v>
      </c>
      <c r="G24" s="3">
        <f>$P24 + ($Q24-$P24) * (50/100)</f>
        <v>510.5</v>
      </c>
      <c r="H24" s="3">
        <f>P24 + (Q24-P24) * (60/100)</f>
        <v>525.79999999999995</v>
      </c>
      <c r="I24" s="3">
        <f>$P24 + ($Q24-$P24) * (70/100)</f>
        <v>541.1</v>
      </c>
      <c r="J24" s="3">
        <f>$P24 + ($Q24-$P24) * (80/100)</f>
        <v>556.4</v>
      </c>
      <c r="K24" s="3">
        <f>$P24 + ($Q24-$P24) * (90/100)</f>
        <v>571.70000000000005</v>
      </c>
      <c r="L24" s="3">
        <f>$P24 + ($Q24-$P24) * (100/100)</f>
        <v>587</v>
      </c>
      <c r="M24" s="5" t="s">
        <v>53</v>
      </c>
      <c r="N24" s="5" t="s">
        <v>42</v>
      </c>
      <c r="O24" s="2">
        <v>10</v>
      </c>
      <c r="P24" s="2">
        <v>434</v>
      </c>
      <c r="Q24" s="2">
        <v>587</v>
      </c>
      <c r="R24" s="2">
        <v>510</v>
      </c>
    </row>
    <row r="25" spans="1:18" ht="12.75">
      <c r="A25" s="2" t="s">
        <v>54</v>
      </c>
      <c r="B25" s="3">
        <f>$P25 + ($Q25-$P25) * (0/100)</f>
        <v>20</v>
      </c>
      <c r="C25" s="3">
        <f>$P25 + ($Q25-$P25) * (10/100)</f>
        <v>22.7</v>
      </c>
      <c r="D25" s="3">
        <f>$P25 + ($Q25-$P25) * (20/100)</f>
        <v>25.4</v>
      </c>
      <c r="E25" s="3">
        <f>$P25 + ($Q25-$P25) * (30/100)</f>
        <v>28.1</v>
      </c>
      <c r="F25" s="3">
        <f>P25 + (Q25-P25) * (40/100)</f>
        <v>30.8</v>
      </c>
      <c r="G25" s="3">
        <f>$P25 + ($Q25-$P25) * (50/100)</f>
        <v>33.5</v>
      </c>
      <c r="H25" s="3">
        <f>P25 + (Q25-P25) * (60/100)</f>
        <v>36.200000000000003</v>
      </c>
      <c r="I25" s="3">
        <f>$P25 + ($Q25-$P25) * (70/100)</f>
        <v>38.9</v>
      </c>
      <c r="J25" s="3">
        <f>$P25 + ($Q25-$P25) * (80/100)</f>
        <v>41.6</v>
      </c>
      <c r="K25" s="3">
        <f>$P25 + ($Q25-$P25) * (90/100)</f>
        <v>44.3</v>
      </c>
      <c r="L25" s="3">
        <f>$P25 + ($Q25-$P25) * (100/100)</f>
        <v>47</v>
      </c>
      <c r="M25" s="5" t="s">
        <v>33</v>
      </c>
      <c r="N25" s="5" t="s">
        <v>20</v>
      </c>
      <c r="O25" s="2">
        <v>1</v>
      </c>
      <c r="P25" s="2">
        <v>20</v>
      </c>
      <c r="Q25" s="2">
        <v>47</v>
      </c>
      <c r="R25" s="2">
        <v>34</v>
      </c>
    </row>
    <row r="26" spans="1:18" ht="12.75">
      <c r="A26" s="2" t="s">
        <v>55</v>
      </c>
      <c r="B26" s="3">
        <f>$P26 + ($Q26-$P26) * (0/100)</f>
        <v>43</v>
      </c>
      <c r="C26" s="3">
        <f>$P26 + ($Q26-$P26) * (10/100)</f>
        <v>44.5</v>
      </c>
      <c r="D26" s="3">
        <f>$P26 + ($Q26-$P26) * (20/100)</f>
        <v>46</v>
      </c>
      <c r="E26" s="3">
        <f>$P26 + ($Q26-$P26) * (30/100)</f>
        <v>47.5</v>
      </c>
      <c r="F26" s="3">
        <f>P26 + (Q26-P26) * (40/100)</f>
        <v>49</v>
      </c>
      <c r="G26" s="3">
        <f>$P26 + ($Q26-$P26) * (50/100)</f>
        <v>50.5</v>
      </c>
      <c r="H26" s="3">
        <f>P26 + (Q26-P26) * (60/100)</f>
        <v>52</v>
      </c>
      <c r="I26" s="3">
        <f>$P26 + ($Q26-$P26) * (70/100)</f>
        <v>53.5</v>
      </c>
      <c r="J26" s="3">
        <f>$P26 + ($Q26-$P26) * (80/100)</f>
        <v>55</v>
      </c>
      <c r="K26" s="3">
        <f>$P26 + ($Q26-$P26) * (90/100)</f>
        <v>56.5</v>
      </c>
      <c r="L26" s="3">
        <f>$P26 + ($Q26-$P26) * (100/100)</f>
        <v>58</v>
      </c>
      <c r="M26" s="5" t="s">
        <v>53</v>
      </c>
      <c r="N26" s="5" t="s">
        <v>42</v>
      </c>
      <c r="O26" s="2">
        <v>10</v>
      </c>
      <c r="P26" s="2">
        <v>43</v>
      </c>
      <c r="Q26" s="2">
        <v>58</v>
      </c>
      <c r="R26" s="2">
        <v>50</v>
      </c>
    </row>
    <row r="27" spans="1:18" ht="12.75">
      <c r="A27" s="2" t="s">
        <v>56</v>
      </c>
      <c r="B27" s="3">
        <f>$P27 + ($Q27-$P27) * (0/100)</f>
        <v>769</v>
      </c>
      <c r="C27" s="3">
        <f>$P27 + ($Q27-$P27) * (10/100)</f>
        <v>820.3</v>
      </c>
      <c r="D27" s="3">
        <f>$P27 + ($Q27-$P27) * (20/100)</f>
        <v>871.6</v>
      </c>
      <c r="E27" s="3">
        <f>$P27 + ($Q27-$P27) * (30/100)</f>
        <v>922.9</v>
      </c>
      <c r="F27" s="3">
        <f>P27 + (Q27-P27) * (40/100)</f>
        <v>974.2</v>
      </c>
      <c r="G27" s="3">
        <f>$P27 + ($Q27-$P27) * (50/100)</f>
        <v>1025.5</v>
      </c>
      <c r="H27" s="3">
        <f>P27 + (Q27-P27) * (60/100)</f>
        <v>1076.8</v>
      </c>
      <c r="I27" s="3">
        <f>$P27 + ($Q27-$P27) * (70/100)</f>
        <v>1128.0999999999999</v>
      </c>
      <c r="J27" s="3">
        <f>$P27 + ($Q27-$P27) * (80/100)</f>
        <v>1179.4000000000001</v>
      </c>
      <c r="K27" s="3">
        <f>$P27 + ($Q27-$P27) * (90/100)</f>
        <v>1230.7</v>
      </c>
      <c r="L27" s="3">
        <f>$P27 + ($Q27-$P27) * (100/100)</f>
        <v>1282</v>
      </c>
      <c r="M27" s="5" t="s">
        <v>19</v>
      </c>
      <c r="N27" s="5" t="s">
        <v>20</v>
      </c>
      <c r="O27" s="2">
        <v>32</v>
      </c>
      <c r="P27" s="2">
        <v>769</v>
      </c>
      <c r="Q27" s="2">
        <v>1282</v>
      </c>
      <c r="R27" s="2">
        <v>1026</v>
      </c>
    </row>
    <row r="28" spans="1:18" ht="12.75">
      <c r="A28" s="2" t="s">
        <v>57</v>
      </c>
      <c r="B28" s="3">
        <f>$P28 + ($Q28-$P28) * (0/100)</f>
        <v>225</v>
      </c>
      <c r="C28" s="3">
        <f>$P28 + ($Q28-$P28) * (10/100)</f>
        <v>240</v>
      </c>
      <c r="D28" s="3">
        <f>$P28 + ($Q28-$P28) * (20/100)</f>
        <v>255</v>
      </c>
      <c r="E28" s="3">
        <f>$P28 + ($Q28-$P28) * (30/100)</f>
        <v>270</v>
      </c>
      <c r="F28" s="3">
        <f>P28 + (Q28-P28) * (40/100)</f>
        <v>285</v>
      </c>
      <c r="G28" s="3">
        <f>$P28 + ($Q28-$P28) * (50/100)</f>
        <v>300</v>
      </c>
      <c r="H28" s="3">
        <f>P28 + (Q28-P28) * (60/100)</f>
        <v>315</v>
      </c>
      <c r="I28" s="3">
        <f>$P28 + ($Q28-$P28) * (70/100)</f>
        <v>330</v>
      </c>
      <c r="J28" s="3">
        <f>$P28 + ($Q28-$P28) * (80/100)</f>
        <v>345</v>
      </c>
      <c r="K28" s="3">
        <f>$P28 + ($Q28-$P28) * (90/100)</f>
        <v>360</v>
      </c>
      <c r="L28" s="3">
        <f>$P28 + ($Q28-$P28) * (100/100)</f>
        <v>375</v>
      </c>
      <c r="M28" s="5" t="s">
        <v>19</v>
      </c>
      <c r="N28" s="5" t="s">
        <v>20</v>
      </c>
      <c r="O28" s="2">
        <v>22</v>
      </c>
      <c r="P28" s="2">
        <v>225</v>
      </c>
      <c r="Q28" s="2">
        <v>375</v>
      </c>
      <c r="R28" s="2">
        <v>300</v>
      </c>
    </row>
    <row r="29" spans="1:18" ht="12.75">
      <c r="A29" s="2" t="s">
        <v>58</v>
      </c>
      <c r="B29" s="3">
        <f>$P29 + ($Q29-$P29) * (0/100)</f>
        <v>89</v>
      </c>
      <c r="C29" s="3">
        <f>$P29 + ($Q29-$P29) * (10/100)</f>
        <v>100.8</v>
      </c>
      <c r="D29" s="3">
        <f>$P29 + ($Q29-$P29) * (20/100)</f>
        <v>112.6</v>
      </c>
      <c r="E29" s="3">
        <f>$P29 + ($Q29-$P29) * (30/100)</f>
        <v>124.4</v>
      </c>
      <c r="F29" s="3">
        <f>P29 + (Q29-P29) * (40/100)</f>
        <v>136.19999999999999</v>
      </c>
      <c r="G29" s="3">
        <f>$P29 + ($Q29-$P29) * (50/100)</f>
        <v>148</v>
      </c>
      <c r="H29" s="3">
        <f>P29 + (Q29-P29) * (60/100)</f>
        <v>159.80000000000001</v>
      </c>
      <c r="I29" s="3">
        <f>$P29 + ($Q29-$P29) * (70/100)</f>
        <v>171.6</v>
      </c>
      <c r="J29" s="3">
        <f>$P29 + ($Q29-$P29) * (80/100)</f>
        <v>183.4</v>
      </c>
      <c r="K29" s="3">
        <f>$P29 + ($Q29-$P29) * (90/100)</f>
        <v>195.2</v>
      </c>
      <c r="L29" s="3">
        <f>$P29 + ($Q29-$P29) * (100/100)</f>
        <v>207</v>
      </c>
      <c r="M29" s="5" t="s">
        <v>24</v>
      </c>
      <c r="N29" s="5" t="s">
        <v>20</v>
      </c>
      <c r="O29" s="2">
        <v>14</v>
      </c>
      <c r="P29" s="2">
        <v>89</v>
      </c>
      <c r="Q29" s="2">
        <v>207</v>
      </c>
      <c r="R29" s="2">
        <v>148</v>
      </c>
    </row>
    <row r="30" spans="1:18" ht="12.75">
      <c r="A30" s="2" t="s">
        <v>59</v>
      </c>
      <c r="B30" s="3">
        <f>$P30 + ($Q30-$P30) * (0/100)</f>
        <v>842</v>
      </c>
      <c r="C30" s="3">
        <f>$P30 + ($Q30-$P30) * (10/100)</f>
        <v>884.2</v>
      </c>
      <c r="D30" s="3">
        <f>$P30 + ($Q30-$P30) * (20/100)</f>
        <v>926.4</v>
      </c>
      <c r="E30" s="3">
        <f>$P30 + ($Q30-$P30) * (30/100)</f>
        <v>968.6</v>
      </c>
      <c r="F30" s="3">
        <f>P30 + (Q30-P30) * (40/100)</f>
        <v>1010.8</v>
      </c>
      <c r="G30" s="3">
        <f>$P30 + ($Q30-$P30) * (50/100)</f>
        <v>1053</v>
      </c>
      <c r="H30" s="3">
        <f>P30 + (Q30-P30) * (60/100)</f>
        <v>1095.2</v>
      </c>
      <c r="I30" s="3">
        <f>$P30 + ($Q30-$P30) * (70/100)</f>
        <v>1137.4000000000001</v>
      </c>
      <c r="J30" s="3">
        <f>$P30 + ($Q30-$P30) * (80/100)</f>
        <v>1179.5999999999999</v>
      </c>
      <c r="K30" s="3">
        <f>$P30 + ($Q30-$P30) * (90/100)</f>
        <v>1221.8</v>
      </c>
      <c r="L30" s="3">
        <f>$P30 + ($Q30-$P30) * (100/100)</f>
        <v>1264</v>
      </c>
      <c r="M30" s="5" t="s">
        <v>19</v>
      </c>
      <c r="N30" s="5" t="s">
        <v>20</v>
      </c>
      <c r="O30" s="2">
        <v>38</v>
      </c>
      <c r="P30" s="2">
        <v>842</v>
      </c>
      <c r="Q30" s="2">
        <v>1264</v>
      </c>
      <c r="R30" s="2">
        <v>1053</v>
      </c>
    </row>
    <row r="31" spans="1:18" ht="12.75">
      <c r="A31" s="2" t="s">
        <v>60</v>
      </c>
      <c r="B31" s="3">
        <f>$P31 + ($Q31-$P31) * (0/100)</f>
        <v>318</v>
      </c>
      <c r="C31" s="3">
        <f>$P31 + ($Q31-$P31) * (10/100)</f>
        <v>329.3</v>
      </c>
      <c r="D31" s="3">
        <f>$P31 + ($Q31-$P31) * (20/100)</f>
        <v>340.6</v>
      </c>
      <c r="E31" s="3">
        <f>$P31 + ($Q31-$P31) * (30/100)</f>
        <v>351.9</v>
      </c>
      <c r="F31" s="3">
        <f>P31 + (Q31-P31) * (40/100)</f>
        <v>363.2</v>
      </c>
      <c r="G31" s="3">
        <f>$P31 + ($Q31-$P31) * (50/100)</f>
        <v>374.5</v>
      </c>
      <c r="H31" s="3">
        <f>P31 + (Q31-P31) * (60/100)</f>
        <v>385.8</v>
      </c>
      <c r="I31" s="3">
        <f>$P31 + ($Q31-$P31) * (70/100)</f>
        <v>397.1</v>
      </c>
      <c r="J31" s="3">
        <f>$P31 + ($Q31-$P31) * (80/100)</f>
        <v>408.4</v>
      </c>
      <c r="K31" s="3">
        <f>$P31 + ($Q31-$P31) * (90/100)</f>
        <v>419.7</v>
      </c>
      <c r="L31" s="3">
        <f>$P31 + ($Q31-$P31) * (100/100)</f>
        <v>431</v>
      </c>
      <c r="M31" s="5" t="s">
        <v>24</v>
      </c>
      <c r="N31" s="5" t="s">
        <v>42</v>
      </c>
      <c r="O31" s="2">
        <v>10</v>
      </c>
      <c r="P31" s="2">
        <v>318</v>
      </c>
      <c r="Q31" s="2">
        <v>431</v>
      </c>
      <c r="R31" s="2">
        <v>375</v>
      </c>
    </row>
    <row r="32" spans="1:18" ht="12.75">
      <c r="A32" s="2" t="s">
        <v>61</v>
      </c>
      <c r="B32" s="3">
        <f>$P32 + ($Q32-$P32) * (0/100)</f>
        <v>113</v>
      </c>
      <c r="C32" s="3">
        <f>$P32 + ($Q32-$P32) * (10/100)</f>
        <v>128.1</v>
      </c>
      <c r="D32" s="3">
        <f>$P32 + ($Q32-$P32) * (20/100)</f>
        <v>143.19999999999999</v>
      </c>
      <c r="E32" s="3">
        <f>$P32 + ($Q32-$P32) * (30/100)</f>
        <v>158.30000000000001</v>
      </c>
      <c r="F32" s="3">
        <f>P32 + (Q32-P32) * (40/100)</f>
        <v>173.4</v>
      </c>
      <c r="G32" s="3">
        <f>$P32 + ($Q32-$P32) * (50/100)</f>
        <v>188.5</v>
      </c>
      <c r="H32" s="3">
        <f>P32 + (Q32-P32) * (60/100)</f>
        <v>203.6</v>
      </c>
      <c r="I32" s="3">
        <f>$P32 + ($Q32-$P32) * (70/100)</f>
        <v>218.7</v>
      </c>
      <c r="J32" s="3">
        <f>$P32 + ($Q32-$P32) * (80/100)</f>
        <v>233.8</v>
      </c>
      <c r="K32" s="3">
        <f>$P32 + ($Q32-$P32) * (90/100)</f>
        <v>248.9</v>
      </c>
      <c r="L32" s="3">
        <f>$P32 + ($Q32-$P32) * (100/100)</f>
        <v>264</v>
      </c>
      <c r="M32" s="5" t="s">
        <v>22</v>
      </c>
      <c r="N32" s="5" t="s">
        <v>20</v>
      </c>
      <c r="O32" s="2">
        <v>10</v>
      </c>
      <c r="P32" s="2">
        <v>113</v>
      </c>
      <c r="Q32" s="2">
        <v>264</v>
      </c>
      <c r="R32" s="2">
        <v>188</v>
      </c>
    </row>
    <row r="33" spans="1:18" ht="12.75">
      <c r="A33" s="2" t="s">
        <v>62</v>
      </c>
      <c r="B33" s="3">
        <f>$P33 + ($Q33-$P33) * (0/100)</f>
        <v>111</v>
      </c>
      <c r="C33" s="3">
        <f>$P33 + ($Q33-$P33) * (10/100)</f>
        <v>114.9</v>
      </c>
      <c r="D33" s="3">
        <f>$P33 + ($Q33-$P33) * (20/100)</f>
        <v>118.8</v>
      </c>
      <c r="E33" s="3">
        <f>$P33 + ($Q33-$P33) * (30/100)</f>
        <v>122.7</v>
      </c>
      <c r="F33" s="3">
        <f>P33 + (Q33-P33) * (40/100)</f>
        <v>126.6</v>
      </c>
      <c r="G33" s="3">
        <f>$P33 + ($Q33-$P33) * (50/100)</f>
        <v>130.5</v>
      </c>
      <c r="H33" s="3">
        <f>P33 + (Q33-P33) * (60/100)</f>
        <v>134.4</v>
      </c>
      <c r="I33" s="3">
        <f>$P33 + ($Q33-$P33) * (70/100)</f>
        <v>138.30000000000001</v>
      </c>
      <c r="J33" s="3">
        <f>$P33 + ($Q33-$P33) * (80/100)</f>
        <v>142.19999999999999</v>
      </c>
      <c r="K33" s="3">
        <f>$P33 + ($Q33-$P33) * (90/100)</f>
        <v>146.1</v>
      </c>
      <c r="L33" s="3">
        <f>$P33 + ($Q33-$P33) * (100/100)</f>
        <v>150</v>
      </c>
      <c r="M33" s="5" t="s">
        <v>53</v>
      </c>
      <c r="N33" s="5" t="s">
        <v>42</v>
      </c>
      <c r="O33" s="2">
        <v>10</v>
      </c>
      <c r="P33" s="2">
        <v>111</v>
      </c>
      <c r="Q33" s="2">
        <v>150</v>
      </c>
      <c r="R33" s="2">
        <v>130</v>
      </c>
    </row>
    <row r="34" spans="1:18" ht="12.75">
      <c r="A34" s="2" t="s">
        <v>63</v>
      </c>
      <c r="B34" s="3">
        <f>$P34 + ($Q34-$P34) * (0/100)</f>
        <v>180</v>
      </c>
      <c r="C34" s="3">
        <f>$P34 + ($Q34-$P34) * (10/100)</f>
        <v>203.9</v>
      </c>
      <c r="D34" s="3">
        <f>$P34 + ($Q34-$P34) * (20/100)</f>
        <v>227.8</v>
      </c>
      <c r="E34" s="3">
        <f>$P34 + ($Q34-$P34) * (30/100)</f>
        <v>251.7</v>
      </c>
      <c r="F34" s="3">
        <f>P34 + (Q34-P34) * (40/100)</f>
        <v>275.60000000000002</v>
      </c>
      <c r="G34" s="3">
        <f>$P34 + ($Q34-$P34) * (50/100)</f>
        <v>299.5</v>
      </c>
      <c r="H34" s="3">
        <f>P34 + (Q34-P34) * (60/100)</f>
        <v>323.39999999999998</v>
      </c>
      <c r="I34" s="3">
        <f>$P34 + ($Q34-$P34) * (70/100)</f>
        <v>347.29999999999995</v>
      </c>
      <c r="J34" s="3">
        <f>$P34 + ($Q34-$P34) * (80/100)</f>
        <v>371.20000000000005</v>
      </c>
      <c r="K34" s="3">
        <f>$P34 + ($Q34-$P34) * (90/100)</f>
        <v>395.1</v>
      </c>
      <c r="L34" s="3">
        <f>$P34 + ($Q34-$P34) * (100/100)</f>
        <v>419</v>
      </c>
      <c r="M34" s="5" t="s">
        <v>24</v>
      </c>
      <c r="N34" s="5" t="s">
        <v>20</v>
      </c>
      <c r="O34" s="2">
        <v>18</v>
      </c>
      <c r="P34" s="2">
        <v>180</v>
      </c>
      <c r="Q34" s="2">
        <v>419</v>
      </c>
      <c r="R34" s="2">
        <v>299</v>
      </c>
    </row>
    <row r="35" spans="1:18" ht="12.75">
      <c r="A35" s="2" t="s">
        <v>64</v>
      </c>
      <c r="B35" s="3">
        <f>$P35 + ($Q35-$P35) * (0/100)</f>
        <v>46</v>
      </c>
      <c r="C35" s="3">
        <f>$P35 + ($Q35-$P35) * (10/100)</f>
        <v>48.3</v>
      </c>
      <c r="D35" s="3">
        <f>$P35 + ($Q35-$P35) * (20/100)</f>
        <v>50.6</v>
      </c>
      <c r="E35" s="3">
        <f>$P35 + ($Q35-$P35) * (30/100)</f>
        <v>52.9</v>
      </c>
      <c r="F35" s="3">
        <f>P35 + (Q35-P35) * (40/100)</f>
        <v>55.2</v>
      </c>
      <c r="G35" s="3">
        <f>$P35 + ($Q35-$P35) * (50/100)</f>
        <v>57.5</v>
      </c>
      <c r="H35" s="3">
        <f>P35 + (Q35-P35) * (60/100)</f>
        <v>59.8</v>
      </c>
      <c r="I35" s="3">
        <f>$P35 + ($Q35-$P35) * (70/100)</f>
        <v>62.099999999999994</v>
      </c>
      <c r="J35" s="3">
        <f>$P35 + ($Q35-$P35) * (80/100)</f>
        <v>64.400000000000006</v>
      </c>
      <c r="K35" s="3">
        <f>$P35 + ($Q35-$P35) * (90/100)</f>
        <v>66.7</v>
      </c>
      <c r="L35" s="3">
        <f>$P35 + ($Q35-$P35) * (100/100)</f>
        <v>69</v>
      </c>
      <c r="M35" s="5" t="s">
        <v>22</v>
      </c>
      <c r="N35" s="5" t="s">
        <v>20</v>
      </c>
      <c r="O35" s="2">
        <v>2</v>
      </c>
      <c r="P35" s="2">
        <v>46</v>
      </c>
      <c r="Q35" s="2">
        <v>69</v>
      </c>
      <c r="R35" s="2">
        <v>57</v>
      </c>
    </row>
    <row r="36" spans="1:18" ht="12.75">
      <c r="A36" s="2" t="s">
        <v>65</v>
      </c>
      <c r="B36" s="3">
        <f>$P36 + ($Q36-$P36) * (0/100)</f>
        <v>40</v>
      </c>
      <c r="C36" s="3">
        <f>$P36 + ($Q36-$P36) * (10/100)</f>
        <v>45.3</v>
      </c>
      <c r="D36" s="3">
        <f>$P36 + ($Q36-$P36) * (20/100)</f>
        <v>50.6</v>
      </c>
      <c r="E36" s="3">
        <f>$P36 + ($Q36-$P36) * (30/100)</f>
        <v>55.9</v>
      </c>
      <c r="F36" s="3">
        <f>P36 + (Q36-P36) * (40/100)</f>
        <v>61.2</v>
      </c>
      <c r="G36" s="3">
        <f>$P36 + ($Q36-$P36) * (50/100)</f>
        <v>66.5</v>
      </c>
      <c r="H36" s="3">
        <f>P36 + (Q36-P36) * (60/100)</f>
        <v>71.8</v>
      </c>
      <c r="I36" s="3">
        <f>$P36 + ($Q36-$P36) * (70/100)</f>
        <v>77.099999999999994</v>
      </c>
      <c r="J36" s="3">
        <f>$P36 + ($Q36-$P36) * (80/100)</f>
        <v>82.4</v>
      </c>
      <c r="K36" s="3">
        <f>$P36 + ($Q36-$P36) * (90/100)</f>
        <v>87.7</v>
      </c>
      <c r="L36" s="3">
        <f>$P36 + ($Q36-$P36) * (100/100)</f>
        <v>93</v>
      </c>
      <c r="M36" s="5" t="s">
        <v>46</v>
      </c>
      <c r="N36" s="5" t="s">
        <v>20</v>
      </c>
      <c r="O36" s="2">
        <v>5</v>
      </c>
      <c r="P36" s="2">
        <v>40</v>
      </c>
      <c r="Q36" s="2">
        <v>93</v>
      </c>
      <c r="R36" s="2">
        <v>67</v>
      </c>
    </row>
    <row r="37" spans="1:18" ht="12.75">
      <c r="A37" s="2" t="s">
        <v>66</v>
      </c>
      <c r="B37" s="3">
        <f>$P37 + ($Q37-$P37) * (0/100)</f>
        <v>19</v>
      </c>
      <c r="C37" s="3">
        <f>$P37 + ($Q37-$P37) * (10/100)</f>
        <v>21.6</v>
      </c>
      <c r="D37" s="3">
        <f>$P37 + ($Q37-$P37) * (20/100)</f>
        <v>24.2</v>
      </c>
      <c r="E37" s="3">
        <f>$P37 + ($Q37-$P37) * (30/100)</f>
        <v>26.8</v>
      </c>
      <c r="F37" s="3">
        <f>P37 + (Q37-P37) * (40/100)</f>
        <v>29.4</v>
      </c>
      <c r="G37" s="3">
        <f>$P37 + ($Q37-$P37) * (50/100)</f>
        <v>32</v>
      </c>
      <c r="H37" s="3">
        <f>P37 + (Q37-P37) * (60/100)</f>
        <v>34.6</v>
      </c>
      <c r="I37" s="3">
        <f>$P37 + ($Q37-$P37) * (70/100)</f>
        <v>37.200000000000003</v>
      </c>
      <c r="J37" s="3">
        <f>$P37 + ($Q37-$P37) * (80/100)</f>
        <v>39.799999999999997</v>
      </c>
      <c r="K37" s="3">
        <f>$P37 + ($Q37-$P37) * (90/100)</f>
        <v>42.400000000000006</v>
      </c>
      <c r="L37" s="3">
        <f>$P37 + ($Q37-$P37) * (100/100)</f>
        <v>45</v>
      </c>
      <c r="M37" s="5" t="s">
        <v>33</v>
      </c>
      <c r="N37" s="5" t="s">
        <v>20</v>
      </c>
      <c r="O37" s="2">
        <v>1</v>
      </c>
      <c r="P37" s="2">
        <v>19</v>
      </c>
      <c r="Q37" s="2">
        <v>45</v>
      </c>
      <c r="R37" s="2">
        <v>32</v>
      </c>
    </row>
    <row r="38" spans="1:18" ht="12.75">
      <c r="A38" s="2" t="s">
        <v>67</v>
      </c>
      <c r="B38" s="3">
        <f>$P38 + ($Q38-$P38) * (0/100)</f>
        <v>60</v>
      </c>
      <c r="C38" s="3">
        <f>$P38 + ($Q38-$P38) * (10/100)</f>
        <v>74.7</v>
      </c>
      <c r="D38" s="3">
        <f>$P38 + ($Q38-$P38) * (20/100)</f>
        <v>89.4</v>
      </c>
      <c r="E38" s="3">
        <f>$P38 + ($Q38-$P38) * (30/100)</f>
        <v>104.1</v>
      </c>
      <c r="F38" s="3">
        <f>P38 + (Q38-P38) * (40/100)</f>
        <v>118.80000000000001</v>
      </c>
      <c r="G38" s="3">
        <f>$P38 + ($Q38-$P38) * (50/100)</f>
        <v>133.5</v>
      </c>
      <c r="H38" s="3">
        <f>P38 + (Q38-P38) * (60/100)</f>
        <v>148.19999999999999</v>
      </c>
      <c r="I38" s="3">
        <f>$P38 + ($Q38-$P38) * (70/100)</f>
        <v>162.89999999999998</v>
      </c>
      <c r="J38" s="3">
        <f>$P38 + ($Q38-$P38) * (80/100)</f>
        <v>177.60000000000002</v>
      </c>
      <c r="K38" s="3">
        <f>$P38 + ($Q38-$P38) * (90/100)</f>
        <v>192.3</v>
      </c>
      <c r="L38" s="3">
        <f>$P38 + ($Q38-$P38) * (100/100)</f>
        <v>207</v>
      </c>
      <c r="M38" s="5" t="s">
        <v>44</v>
      </c>
      <c r="N38" s="5" t="s">
        <v>20</v>
      </c>
      <c r="O38" s="2">
        <v>2</v>
      </c>
      <c r="P38" s="2">
        <v>60</v>
      </c>
      <c r="Q38" s="2">
        <v>207</v>
      </c>
      <c r="R38" s="2">
        <v>133</v>
      </c>
    </row>
    <row r="39" spans="1:18" ht="12.75">
      <c r="A39" s="2" t="s">
        <v>68</v>
      </c>
      <c r="B39" s="3">
        <f>$P39 + ($Q39-$P39) * (0/100)</f>
        <v>75</v>
      </c>
      <c r="C39" s="3">
        <f>$P39 + ($Q39-$P39) * (10/100)</f>
        <v>93.2</v>
      </c>
      <c r="D39" s="3">
        <f>$P39 + ($Q39-$P39) * (20/100)</f>
        <v>111.4</v>
      </c>
      <c r="E39" s="3">
        <f>$P39 + ($Q39-$P39) * (30/100)</f>
        <v>129.6</v>
      </c>
      <c r="F39" s="3">
        <f>P39 + (Q39-P39) * (40/100)</f>
        <v>147.80000000000001</v>
      </c>
      <c r="G39" s="3">
        <f>$P39 + ($Q39-$P39) * (50/100)</f>
        <v>166</v>
      </c>
      <c r="H39" s="3">
        <f>P39 + (Q39-P39) * (60/100)</f>
        <v>184.2</v>
      </c>
      <c r="I39" s="3">
        <f>$P39 + ($Q39-$P39) * (70/100)</f>
        <v>202.39999999999998</v>
      </c>
      <c r="J39" s="3">
        <f>$P39 + ($Q39-$P39) * (80/100)</f>
        <v>220.6</v>
      </c>
      <c r="K39" s="3">
        <f>$P39 + ($Q39-$P39) * (90/100)</f>
        <v>238.8</v>
      </c>
      <c r="L39" s="3">
        <f>$P39 + ($Q39-$P39) * (100/100)</f>
        <v>257</v>
      </c>
      <c r="M39" s="5" t="s">
        <v>44</v>
      </c>
      <c r="N39" s="5" t="s">
        <v>20</v>
      </c>
      <c r="O39" s="2">
        <v>3</v>
      </c>
      <c r="P39" s="2">
        <v>75</v>
      </c>
      <c r="Q39" s="2">
        <v>257</v>
      </c>
      <c r="R39" s="2">
        <v>166</v>
      </c>
    </row>
    <row r="40" spans="1:18" ht="12.75">
      <c r="A40" s="2" t="s">
        <v>69</v>
      </c>
      <c r="B40" s="3">
        <f>$P40 + ($Q40-$P40) * (0/100)</f>
        <v>12</v>
      </c>
      <c r="C40" s="3">
        <f>$P40 + ($Q40-$P40) * (10/100)</f>
        <v>13.6</v>
      </c>
      <c r="D40" s="3">
        <f>$P40 + ($Q40-$P40) * (20/100)</f>
        <v>15.2</v>
      </c>
      <c r="E40" s="3">
        <f>$P40 + ($Q40-$P40) * (30/100)</f>
        <v>16.8</v>
      </c>
      <c r="F40" s="3">
        <f>P40 + (Q40-P40) * (40/100)</f>
        <v>18.399999999999999</v>
      </c>
      <c r="G40" s="3">
        <f>$P40 + ($Q40-$P40) * (50/100)</f>
        <v>20</v>
      </c>
      <c r="H40" s="3">
        <f>P40 + (Q40-P40) * (60/100)</f>
        <v>21.6</v>
      </c>
      <c r="I40" s="3">
        <f>$P40 + ($Q40-$P40) * (70/100)</f>
        <v>23.2</v>
      </c>
      <c r="J40" s="3">
        <f>$P40 + ($Q40-$P40) * (80/100)</f>
        <v>24.8</v>
      </c>
      <c r="K40" s="3">
        <f>$P40 + ($Q40-$P40) * (90/100)</f>
        <v>26.4</v>
      </c>
      <c r="L40" s="3">
        <f>$P40 + ($Q40-$P40) * (100/100)</f>
        <v>28</v>
      </c>
      <c r="M40" s="5" t="s">
        <v>46</v>
      </c>
      <c r="N40" s="5" t="s">
        <v>20</v>
      </c>
      <c r="O40" s="2">
        <v>3</v>
      </c>
      <c r="P40" s="2">
        <v>12</v>
      </c>
      <c r="Q40" s="2">
        <v>28</v>
      </c>
      <c r="R40" s="2">
        <v>20</v>
      </c>
    </row>
    <row r="41" spans="1:18" ht="12.75">
      <c r="A41" s="2" t="s">
        <v>70</v>
      </c>
      <c r="B41" s="3">
        <f>$P41 + ($Q41-$P41) * (0/100)</f>
        <v>48</v>
      </c>
      <c r="C41" s="3">
        <f>$P41 + ($Q41-$P41) * (10/100)</f>
        <v>54.4</v>
      </c>
      <c r="D41" s="3">
        <f>$P41 + ($Q41-$P41) * (20/100)</f>
        <v>60.8</v>
      </c>
      <c r="E41" s="3">
        <f>$P41 + ($Q41-$P41) * (30/100)</f>
        <v>67.2</v>
      </c>
      <c r="F41" s="3">
        <f>P41 + (Q41-P41) * (40/100)</f>
        <v>73.599999999999994</v>
      </c>
      <c r="G41" s="3">
        <f>$P41 + ($Q41-$P41) * (50/100)</f>
        <v>80</v>
      </c>
      <c r="H41" s="3">
        <f>P41 + (Q41-P41) * (60/100)</f>
        <v>86.4</v>
      </c>
      <c r="I41" s="3">
        <f>$P41 + ($Q41-$P41) * (70/100)</f>
        <v>92.8</v>
      </c>
      <c r="J41" s="3">
        <f>$P41 + ($Q41-$P41) * (80/100)</f>
        <v>99.2</v>
      </c>
      <c r="K41" s="3">
        <f>$P41 + ($Q41-$P41) * (90/100)</f>
        <v>105.6</v>
      </c>
      <c r="L41" s="3">
        <f>$P41 + ($Q41-$P41) * (100/100)</f>
        <v>112</v>
      </c>
      <c r="M41" s="5" t="s">
        <v>46</v>
      </c>
      <c r="N41" s="5" t="s">
        <v>20</v>
      </c>
      <c r="O41" s="2">
        <v>5</v>
      </c>
      <c r="P41" s="2">
        <v>48</v>
      </c>
      <c r="Q41" s="2">
        <v>112</v>
      </c>
      <c r="R41" s="2">
        <v>80</v>
      </c>
    </row>
    <row r="42" spans="1:18" ht="12.75">
      <c r="A42" s="2" t="s">
        <v>71</v>
      </c>
      <c r="B42" s="3">
        <f>$P42 + ($Q42-$P42) * (0/100)</f>
        <v>90</v>
      </c>
      <c r="C42" s="3">
        <f>$P42 + ($Q42-$P42) * (10/100)</f>
        <v>102.1</v>
      </c>
      <c r="D42" s="3">
        <f>$P42 + ($Q42-$P42) * (20/100)</f>
        <v>114.2</v>
      </c>
      <c r="E42" s="3">
        <f>$P42 + ($Q42-$P42) * (30/100)</f>
        <v>126.3</v>
      </c>
      <c r="F42" s="3">
        <f>P42 + (Q42-P42) * (40/100)</f>
        <v>138.4</v>
      </c>
      <c r="G42" s="3">
        <f>$P42 + ($Q42-$P42) * (50/100)</f>
        <v>150.5</v>
      </c>
      <c r="H42" s="3">
        <f>P42 + (Q42-P42) * (60/100)</f>
        <v>162.6</v>
      </c>
      <c r="I42" s="3">
        <f>$P42 + ($Q42-$P42) * (70/100)</f>
        <v>174.7</v>
      </c>
      <c r="J42" s="3">
        <f>$P42 + ($Q42-$P42) * (80/100)</f>
        <v>186.8</v>
      </c>
      <c r="K42" s="3">
        <f>$P42 + ($Q42-$P42) * (90/100)</f>
        <v>198.9</v>
      </c>
      <c r="L42" s="3">
        <f>$P42 + ($Q42-$P42) * (100/100)</f>
        <v>211</v>
      </c>
      <c r="M42" s="5" t="s">
        <v>24</v>
      </c>
      <c r="N42" s="5" t="s">
        <v>20</v>
      </c>
      <c r="O42" s="2">
        <v>16</v>
      </c>
      <c r="P42" s="2">
        <v>90</v>
      </c>
      <c r="Q42" s="2">
        <v>211</v>
      </c>
      <c r="R42" s="2">
        <v>150</v>
      </c>
    </row>
    <row r="43" spans="1:18" ht="12.75">
      <c r="A43" s="2" t="s">
        <v>72</v>
      </c>
      <c r="B43" s="3">
        <f>$P43 + ($Q43-$P43) * (0/100)</f>
        <v>50</v>
      </c>
      <c r="C43" s="3">
        <f>$P43 + ($Q43-$P43) * (10/100)</f>
        <v>56.7</v>
      </c>
      <c r="D43" s="3">
        <f>$P43 + ($Q43-$P43) * (20/100)</f>
        <v>63.4</v>
      </c>
      <c r="E43" s="3">
        <f>$P43 + ($Q43-$P43) * (30/100)</f>
        <v>70.099999999999994</v>
      </c>
      <c r="F43" s="3">
        <f>P43 + (Q43-P43) * (40/100)</f>
        <v>76.8</v>
      </c>
      <c r="G43" s="3">
        <f>$P43 + ($Q43-$P43) * (50/100)</f>
        <v>83.5</v>
      </c>
      <c r="H43" s="3">
        <f>P43 + (Q43-P43) * (60/100)</f>
        <v>90.199999999999989</v>
      </c>
      <c r="I43" s="3">
        <f>$P43 + ($Q43-$P43) * (70/100)</f>
        <v>96.9</v>
      </c>
      <c r="J43" s="3">
        <f>$P43 + ($Q43-$P43) * (80/100)</f>
        <v>103.6</v>
      </c>
      <c r="K43" s="3">
        <f>$P43 + ($Q43-$P43) * (90/100)</f>
        <v>110.30000000000001</v>
      </c>
      <c r="L43" s="3">
        <f>$P43 + ($Q43-$P43) * (100/100)</f>
        <v>117</v>
      </c>
      <c r="M43" s="5" t="s">
        <v>46</v>
      </c>
      <c r="N43" s="5" t="s">
        <v>20</v>
      </c>
      <c r="O43" s="2">
        <v>6</v>
      </c>
      <c r="P43" s="2">
        <v>50</v>
      </c>
      <c r="Q43" s="2">
        <v>117</v>
      </c>
      <c r="R43" s="2">
        <v>84</v>
      </c>
    </row>
    <row r="44" spans="1:18" ht="12.75">
      <c r="A44" s="2" t="s">
        <v>73</v>
      </c>
      <c r="B44" s="3">
        <f>$P44 + ($Q44-$P44) * (0/100)</f>
        <v>121</v>
      </c>
      <c r="C44" s="3">
        <f>$P44 + ($Q44-$P44) * (10/100)</f>
        <v>137.19999999999999</v>
      </c>
      <c r="D44" s="3">
        <f>$P44 + ($Q44-$P44) * (20/100)</f>
        <v>153.4</v>
      </c>
      <c r="E44" s="3">
        <f>$P44 + ($Q44-$P44) * (30/100)</f>
        <v>169.6</v>
      </c>
      <c r="F44" s="3">
        <f>P44 + (Q44-P44) * (40/100)</f>
        <v>185.8</v>
      </c>
      <c r="G44" s="3">
        <f>$P44 + ($Q44-$P44) * (50/100)</f>
        <v>202</v>
      </c>
      <c r="H44" s="3">
        <f>P44 + (Q44-P44) * (60/100)</f>
        <v>218.2</v>
      </c>
      <c r="I44" s="3">
        <f>$P44 + ($Q44-$P44) * (70/100)</f>
        <v>234.39999999999998</v>
      </c>
      <c r="J44" s="3">
        <f>$P44 + ($Q44-$P44) * (80/100)</f>
        <v>250.6</v>
      </c>
      <c r="K44" s="3">
        <f>$P44 + ($Q44-$P44) * (90/100)</f>
        <v>266.8</v>
      </c>
      <c r="L44" s="3">
        <f>$P44 + ($Q44-$P44) * (100/100)</f>
        <v>283</v>
      </c>
      <c r="M44" s="5" t="s">
        <v>24</v>
      </c>
      <c r="N44" s="5" t="s">
        <v>20</v>
      </c>
      <c r="O44" s="2">
        <v>16</v>
      </c>
      <c r="P44" s="2">
        <v>121</v>
      </c>
      <c r="Q44" s="2">
        <v>283</v>
      </c>
      <c r="R44" s="2">
        <v>202</v>
      </c>
    </row>
    <row r="45" spans="1:18" ht="12.75">
      <c r="A45" s="2" t="s">
        <v>74</v>
      </c>
      <c r="B45" s="3">
        <f>$P45 + ($Q45-$P45) * (0/100)</f>
        <v>164</v>
      </c>
      <c r="C45" s="3">
        <f>$P45 + ($Q45-$P45) * (10/100)</f>
        <v>185.9</v>
      </c>
      <c r="D45" s="3">
        <f>$P45 + ($Q45-$P45) * (20/100)</f>
        <v>207.8</v>
      </c>
      <c r="E45" s="3">
        <f>$P45 + ($Q45-$P45) * (30/100)</f>
        <v>229.7</v>
      </c>
      <c r="F45" s="3">
        <f>P45 + (Q45-P45) * (40/100)</f>
        <v>251.60000000000002</v>
      </c>
      <c r="G45" s="3">
        <f>$P45 + ($Q45-$P45) * (50/100)</f>
        <v>273.5</v>
      </c>
      <c r="H45" s="3">
        <f>P45 + (Q45-P45) * (60/100)</f>
        <v>295.39999999999998</v>
      </c>
      <c r="I45" s="3">
        <f>$P45 + ($Q45-$P45) * (70/100)</f>
        <v>317.29999999999995</v>
      </c>
      <c r="J45" s="3">
        <f>$P45 + ($Q45-$P45) * (80/100)</f>
        <v>339.20000000000005</v>
      </c>
      <c r="K45" s="3">
        <f>$P45 + ($Q45-$P45) * (90/100)</f>
        <v>361.1</v>
      </c>
      <c r="L45" s="3">
        <f>$P45 + ($Q45-$P45) * (100/100)</f>
        <v>383</v>
      </c>
      <c r="M45" s="5" t="s">
        <v>22</v>
      </c>
      <c r="N45" s="5" t="s">
        <v>20</v>
      </c>
      <c r="O45" s="2">
        <v>20</v>
      </c>
      <c r="P45" s="2">
        <v>164</v>
      </c>
      <c r="Q45" s="2">
        <v>383</v>
      </c>
      <c r="R45" s="2">
        <v>273</v>
      </c>
    </row>
    <row r="46" spans="1:18" ht="12.75">
      <c r="A46" s="2" t="s">
        <v>75</v>
      </c>
      <c r="B46" s="3">
        <f>$P46 + ($Q46-$P46) * (0/100)</f>
        <v>32</v>
      </c>
      <c r="C46" s="3">
        <f>$P46 + ($Q46-$P46) * (10/100)</f>
        <v>36.200000000000003</v>
      </c>
      <c r="D46" s="3">
        <f>$P46 + ($Q46-$P46) * (20/100)</f>
        <v>40.4</v>
      </c>
      <c r="E46" s="3">
        <f>$P46 + ($Q46-$P46) * (30/100)</f>
        <v>44.6</v>
      </c>
      <c r="F46" s="3">
        <f>P46 + (Q46-P46) * (40/100)</f>
        <v>48.8</v>
      </c>
      <c r="G46" s="3">
        <f>$P46 + ($Q46-$P46) * (50/100)</f>
        <v>53</v>
      </c>
      <c r="H46" s="3">
        <f>P46 + (Q46-P46) * (60/100)</f>
        <v>57.2</v>
      </c>
      <c r="I46" s="3">
        <f>$P46 + ($Q46-$P46) * (70/100)</f>
        <v>61.4</v>
      </c>
      <c r="J46" s="3">
        <f>$P46 + ($Q46-$P46) * (80/100)</f>
        <v>65.599999999999994</v>
      </c>
      <c r="K46" s="3">
        <f>$P46 + ($Q46-$P46) * (90/100)</f>
        <v>69.800000000000011</v>
      </c>
      <c r="L46" s="3">
        <f>$P46 + ($Q46-$P46) * (100/100)</f>
        <v>74</v>
      </c>
      <c r="M46" s="5" t="s">
        <v>76</v>
      </c>
      <c r="N46" s="5" t="s">
        <v>20</v>
      </c>
      <c r="O46" s="2">
        <v>6</v>
      </c>
      <c r="P46" s="2">
        <v>32</v>
      </c>
      <c r="Q46" s="2">
        <v>74</v>
      </c>
      <c r="R46" s="2">
        <v>53</v>
      </c>
    </row>
    <row r="47" spans="1:18" ht="12.75">
      <c r="A47" s="2" t="s">
        <v>77</v>
      </c>
      <c r="B47" s="3">
        <f>$P47 + ($Q47-$P47) * (0/100)</f>
        <v>171</v>
      </c>
      <c r="C47" s="3">
        <f>$P47 + ($Q47-$P47) * (10/100)</f>
        <v>193.8</v>
      </c>
      <c r="D47" s="3">
        <f>$P47 + ($Q47-$P47) * (20/100)</f>
        <v>216.6</v>
      </c>
      <c r="E47" s="3">
        <f>$P47 + ($Q47-$P47) * (30/100)</f>
        <v>239.39999999999998</v>
      </c>
      <c r="F47" s="3">
        <f>P47 + (Q47-P47) * (40/100)</f>
        <v>262.2</v>
      </c>
      <c r="G47" s="3">
        <f>$P47 + ($Q47-$P47) * (50/100)</f>
        <v>285</v>
      </c>
      <c r="H47" s="3">
        <f>P47 + (Q47-P47) * (60/100)</f>
        <v>307.79999999999995</v>
      </c>
      <c r="I47" s="3">
        <f>$P47 + ($Q47-$P47) * (70/100)</f>
        <v>330.6</v>
      </c>
      <c r="J47" s="3">
        <f>$P47 + ($Q47-$P47) * (80/100)</f>
        <v>353.4</v>
      </c>
      <c r="K47" s="3">
        <f>$P47 + ($Q47-$P47) * (90/100)</f>
        <v>376.20000000000005</v>
      </c>
      <c r="L47" s="3">
        <f>$P47 + ($Q47-$P47) * (100/100)</f>
        <v>399</v>
      </c>
      <c r="M47" s="5" t="s">
        <v>22</v>
      </c>
      <c r="N47" s="5" t="s">
        <v>20</v>
      </c>
      <c r="O47" s="2">
        <v>20</v>
      </c>
      <c r="P47" s="2">
        <v>171</v>
      </c>
      <c r="Q47" s="2">
        <v>399</v>
      </c>
      <c r="R47" s="2">
        <v>285</v>
      </c>
    </row>
    <row r="48" spans="1:18" ht="12.75">
      <c r="A48" s="2" t="s">
        <v>78</v>
      </c>
      <c r="B48" s="3">
        <f>$P48 + ($Q48-$P48) * (0/100)</f>
        <v>19</v>
      </c>
      <c r="C48" s="3">
        <f>$P48 + ($Q48-$P48) * (10/100)</f>
        <v>21.5</v>
      </c>
      <c r="D48" s="3">
        <f>$P48 + ($Q48-$P48) * (20/100)</f>
        <v>24</v>
      </c>
      <c r="E48" s="3">
        <f>$P48 + ($Q48-$P48) * (30/100)</f>
        <v>26.5</v>
      </c>
      <c r="F48" s="3">
        <f>P48 + (Q48-P48) * (40/100)</f>
        <v>29</v>
      </c>
      <c r="G48" s="3">
        <f>$P48 + ($Q48-$P48) * (50/100)</f>
        <v>31.5</v>
      </c>
      <c r="H48" s="3">
        <f>P48 + (Q48-P48) * (60/100)</f>
        <v>34</v>
      </c>
      <c r="I48" s="3">
        <f>$P48 + ($Q48-$P48) * (70/100)</f>
        <v>36.5</v>
      </c>
      <c r="J48" s="3">
        <f>$P48 + ($Q48-$P48) * (80/100)</f>
        <v>39</v>
      </c>
      <c r="K48" s="3">
        <f>$P48 + ($Q48-$P48) * (90/100)</f>
        <v>41.5</v>
      </c>
      <c r="L48" s="3">
        <f>$P48 + ($Q48-$P48) * (100/100)</f>
        <v>44</v>
      </c>
      <c r="M48" s="5" t="s">
        <v>46</v>
      </c>
      <c r="N48" s="5" t="s">
        <v>20</v>
      </c>
      <c r="O48" s="2">
        <v>4</v>
      </c>
      <c r="P48" s="2">
        <v>19</v>
      </c>
      <c r="Q48" s="2">
        <v>44</v>
      </c>
      <c r="R48" s="2">
        <v>31</v>
      </c>
    </row>
    <row r="49" spans="1:18" ht="12.75">
      <c r="A49" s="2" t="s">
        <v>79</v>
      </c>
      <c r="B49" s="3">
        <f>$P49 + ($Q49-$P49) * (0/100)</f>
        <v>31</v>
      </c>
      <c r="C49" s="3">
        <f>$P49 + ($Q49-$P49) * (10/100)</f>
        <v>35.1</v>
      </c>
      <c r="D49" s="3">
        <f>$P49 + ($Q49-$P49) * (20/100)</f>
        <v>39.200000000000003</v>
      </c>
      <c r="E49" s="3">
        <f>$P49 + ($Q49-$P49) * (30/100)</f>
        <v>43.3</v>
      </c>
      <c r="F49" s="3">
        <f>P49 + (Q49-P49) * (40/100)</f>
        <v>47.400000000000006</v>
      </c>
      <c r="G49" s="3">
        <f>$P49 + ($Q49-$P49) * (50/100)</f>
        <v>51.5</v>
      </c>
      <c r="H49" s="3">
        <f>P49 + (Q49-P49) * (60/100)</f>
        <v>55.599999999999994</v>
      </c>
      <c r="I49" s="3">
        <f>$P49 + ($Q49-$P49) * (70/100)</f>
        <v>59.7</v>
      </c>
      <c r="J49" s="3">
        <f>$P49 + ($Q49-$P49) * (80/100)</f>
        <v>63.800000000000004</v>
      </c>
      <c r="K49" s="3">
        <f>$P49 + ($Q49-$P49) * (90/100)</f>
        <v>67.900000000000006</v>
      </c>
      <c r="L49" s="3">
        <f>$P49 + ($Q49-$P49) * (100/100)</f>
        <v>72</v>
      </c>
      <c r="M49" s="5" t="s">
        <v>46</v>
      </c>
      <c r="N49" s="5" t="s">
        <v>20</v>
      </c>
      <c r="O49" s="2">
        <v>7</v>
      </c>
      <c r="P49" s="2">
        <v>31</v>
      </c>
      <c r="Q49" s="2">
        <v>72</v>
      </c>
      <c r="R49" s="2">
        <v>51</v>
      </c>
    </row>
    <row r="50" spans="1:18" ht="12.75">
      <c r="A50" s="2" t="s">
        <v>80</v>
      </c>
      <c r="B50" s="3">
        <f>$P50 + ($Q50-$P50) * (0/100)</f>
        <v>17</v>
      </c>
      <c r="C50" s="3">
        <f>$P50 + ($Q50-$P50) * (10/100)</f>
        <v>19.3</v>
      </c>
      <c r="D50" s="3">
        <f>$P50 + ($Q50-$P50) * (20/100)</f>
        <v>21.6</v>
      </c>
      <c r="E50" s="3">
        <f>$P50 + ($Q50-$P50) * (30/100)</f>
        <v>23.9</v>
      </c>
      <c r="F50" s="3">
        <f>P50 + (Q50-P50) * (40/100)</f>
        <v>26.200000000000003</v>
      </c>
      <c r="G50" s="3">
        <f>$P50 + ($Q50-$P50) * (50/100)</f>
        <v>28.5</v>
      </c>
      <c r="H50" s="3">
        <f>P50 + (Q50-P50) * (60/100)</f>
        <v>30.799999999999997</v>
      </c>
      <c r="I50" s="3">
        <f>$P50 + ($Q50-$P50) * (70/100)</f>
        <v>33.099999999999994</v>
      </c>
      <c r="J50" s="3">
        <f>$P50 + ($Q50-$P50) * (80/100)</f>
        <v>35.400000000000006</v>
      </c>
      <c r="K50" s="3">
        <f>$P50 + ($Q50-$P50) * (90/100)</f>
        <v>37.700000000000003</v>
      </c>
      <c r="L50" s="3">
        <f>$P50 + ($Q50-$P50) * (100/100)</f>
        <v>40</v>
      </c>
      <c r="M50" s="5" t="s">
        <v>46</v>
      </c>
      <c r="N50" s="5" t="s">
        <v>20</v>
      </c>
      <c r="O50" s="2">
        <v>6</v>
      </c>
      <c r="P50" s="2">
        <v>17</v>
      </c>
      <c r="Q50" s="2">
        <v>40</v>
      </c>
      <c r="R50" s="2">
        <v>28</v>
      </c>
    </row>
    <row r="51" spans="1:18" ht="12.75">
      <c r="A51" s="2" t="s">
        <v>81</v>
      </c>
      <c r="B51" s="3">
        <f>$P51 + ($Q51-$P51) * (0/100)</f>
        <v>7452</v>
      </c>
      <c r="C51" s="3">
        <f>$P51 + ($Q51-$P51) * (10/100)</f>
        <v>7617.6</v>
      </c>
      <c r="D51" s="3">
        <f>$P51 + ($Q51-$P51) * (20/100)</f>
        <v>7783.2</v>
      </c>
      <c r="E51" s="3">
        <f>$P51 + ($Q51-$P51) * (30/100)</f>
        <v>7948.8</v>
      </c>
      <c r="F51" s="3">
        <f>P51 + (Q51-P51) * (40/100)</f>
        <v>8114.4</v>
      </c>
      <c r="G51" s="3">
        <f>$P51 + ($Q51-$P51) * (50/100)</f>
        <v>8280</v>
      </c>
      <c r="H51" s="3">
        <f>P51 + (Q51-P51) * (60/100)</f>
        <v>8445.6</v>
      </c>
      <c r="I51" s="3">
        <f>$P51 + ($Q51-$P51) * (70/100)</f>
        <v>8611.2000000000007</v>
      </c>
      <c r="J51" s="3">
        <f>$P51 + ($Q51-$P51) * (80/100)</f>
        <v>8776.7999999999993</v>
      </c>
      <c r="K51" s="3">
        <f>$P51 + ($Q51-$P51) * (90/100)</f>
        <v>8942.4</v>
      </c>
      <c r="L51" s="3">
        <f>$P51 + ($Q51-$P51) * (100/100)</f>
        <v>9108</v>
      </c>
      <c r="M51" s="5" t="s">
        <v>19</v>
      </c>
      <c r="N51" s="5" t="s">
        <v>20</v>
      </c>
      <c r="O51" s="2">
        <v>50</v>
      </c>
      <c r="P51" s="2">
        <v>7452</v>
      </c>
      <c r="Q51" s="2">
        <v>9108</v>
      </c>
      <c r="R51" s="2">
        <v>8280</v>
      </c>
    </row>
    <row r="52" spans="1:18" ht="12.75">
      <c r="A52" s="2" t="s">
        <v>82</v>
      </c>
      <c r="B52" s="3">
        <f>$P52 + ($Q52-$P52) * (0/100)</f>
        <v>42</v>
      </c>
      <c r="C52" s="3">
        <f>$P52 + ($Q52-$P52) * (10/100)</f>
        <v>43.5</v>
      </c>
      <c r="D52" s="3">
        <f>$P52 + ($Q52-$P52) * (20/100)</f>
        <v>45</v>
      </c>
      <c r="E52" s="3">
        <f>$P52 + ($Q52-$P52) * (30/100)</f>
        <v>46.5</v>
      </c>
      <c r="F52" s="3">
        <f>P52 + (Q52-P52) * (40/100)</f>
        <v>48</v>
      </c>
      <c r="G52" s="3">
        <f>$P52 + ($Q52-$P52) * (50/100)</f>
        <v>49.5</v>
      </c>
      <c r="H52" s="3">
        <f>P52 + (Q52-P52) * (60/100)</f>
        <v>51</v>
      </c>
      <c r="I52" s="3">
        <f>$P52 + ($Q52-$P52) * (70/100)</f>
        <v>52.5</v>
      </c>
      <c r="J52" s="3">
        <f>$P52 + ($Q52-$P52) * (80/100)</f>
        <v>54</v>
      </c>
      <c r="K52" s="3">
        <f>$P52 + ($Q52-$P52) * (90/100)</f>
        <v>55.5</v>
      </c>
      <c r="L52" s="3">
        <f>$P52 + ($Q52-$P52) * (100/100)</f>
        <v>57</v>
      </c>
      <c r="M52" s="5" t="s">
        <v>19</v>
      </c>
      <c r="N52" s="5" t="s">
        <v>20</v>
      </c>
      <c r="O52" s="2">
        <v>1</v>
      </c>
      <c r="P52" s="2">
        <v>42</v>
      </c>
      <c r="Q52" s="2">
        <v>57</v>
      </c>
      <c r="R52" s="2">
        <v>50</v>
      </c>
    </row>
    <row r="53" spans="1:18" ht="12.75">
      <c r="A53" s="2" t="s">
        <v>83</v>
      </c>
      <c r="B53" s="3">
        <f>$P53 + ($Q53-$P53) * (0/100)</f>
        <v>57</v>
      </c>
      <c r="C53" s="3">
        <f>$P53 + ($Q53-$P53) * (10/100)</f>
        <v>64.7</v>
      </c>
      <c r="D53" s="3">
        <f>$P53 + ($Q53-$P53) * (20/100)</f>
        <v>72.400000000000006</v>
      </c>
      <c r="E53" s="3">
        <f>$P53 + ($Q53-$P53) * (30/100)</f>
        <v>80.099999999999994</v>
      </c>
      <c r="F53" s="3">
        <f>P53 + (Q53-P53) * (40/100)</f>
        <v>87.8</v>
      </c>
      <c r="G53" s="3">
        <f>$P53 + ($Q53-$P53) * (50/100)</f>
        <v>95.5</v>
      </c>
      <c r="H53" s="3">
        <f>P53 + (Q53-P53) * (60/100)</f>
        <v>103.19999999999999</v>
      </c>
      <c r="I53" s="3">
        <f>$P53 + ($Q53-$P53) * (70/100)</f>
        <v>110.9</v>
      </c>
      <c r="J53" s="3">
        <f>$P53 + ($Q53-$P53) * (80/100)</f>
        <v>118.6</v>
      </c>
      <c r="K53" s="3">
        <f>$P53 + ($Q53-$P53) * (90/100)</f>
        <v>126.3</v>
      </c>
      <c r="L53" s="3">
        <f>$P53 + ($Q53-$P53) * (100/100)</f>
        <v>134</v>
      </c>
      <c r="M53" s="5" t="s">
        <v>46</v>
      </c>
      <c r="N53" s="5" t="s">
        <v>20</v>
      </c>
      <c r="O53" s="2">
        <v>4</v>
      </c>
      <c r="P53" s="2">
        <v>57</v>
      </c>
      <c r="Q53" s="2">
        <v>134</v>
      </c>
      <c r="R53" s="2">
        <v>96</v>
      </c>
    </row>
    <row r="54" spans="1:18" ht="12.75">
      <c r="A54" s="2" t="s">
        <v>84</v>
      </c>
      <c r="B54" s="3">
        <f>$P54 + ($Q54-$P54) * (0/100)</f>
        <v>1202</v>
      </c>
      <c r="C54" s="3">
        <f>$P54 + ($Q54-$P54) * (10/100)</f>
        <v>1244.5</v>
      </c>
      <c r="D54" s="3">
        <f>$P54 + ($Q54-$P54) * (20/100)</f>
        <v>1287</v>
      </c>
      <c r="E54" s="3">
        <f>$P54 + ($Q54-$P54) * (30/100)</f>
        <v>1329.5</v>
      </c>
      <c r="F54" s="3">
        <f>P54 + (Q54-P54) * (40/100)</f>
        <v>1372</v>
      </c>
      <c r="G54" s="3">
        <f>$P54 + ($Q54-$P54) * (50/100)</f>
        <v>1414.5</v>
      </c>
      <c r="H54" s="3">
        <f>P54 + (Q54-P54) * (60/100)</f>
        <v>1457</v>
      </c>
      <c r="I54" s="3">
        <f>$P54 + ($Q54-$P54) * (70/100)</f>
        <v>1499.5</v>
      </c>
      <c r="J54" s="3">
        <f>$P54 + ($Q54-$P54) * (80/100)</f>
        <v>1542</v>
      </c>
      <c r="K54" s="3">
        <f>$P54 + ($Q54-$P54) * (90/100)</f>
        <v>1584.5</v>
      </c>
      <c r="L54" s="3">
        <f>$P54 + ($Q54-$P54) * (100/100)</f>
        <v>1627</v>
      </c>
      <c r="M54" s="5" t="s">
        <v>19</v>
      </c>
      <c r="N54" s="5" t="s">
        <v>20</v>
      </c>
      <c r="O54" s="2">
        <v>20</v>
      </c>
      <c r="P54" s="2">
        <v>1202</v>
      </c>
      <c r="Q54" s="2">
        <v>1627</v>
      </c>
      <c r="R54" s="2">
        <v>1414</v>
      </c>
    </row>
    <row r="55" spans="1:18" ht="12.75">
      <c r="A55" s="2" t="s">
        <v>85</v>
      </c>
      <c r="B55" s="3">
        <f>$P55 + ($Q55-$P55) * (0/100)</f>
        <v>153</v>
      </c>
      <c r="C55" s="3">
        <f>$P55 + ($Q55-$P55) * (10/100)</f>
        <v>190.4</v>
      </c>
      <c r="D55" s="3">
        <f>$P55 + ($Q55-$P55) * (20/100)</f>
        <v>227.8</v>
      </c>
      <c r="E55" s="3">
        <f>$P55 + ($Q55-$P55) * (30/100)</f>
        <v>265.2</v>
      </c>
      <c r="F55" s="3">
        <f>P55 + (Q55-P55) * (40/100)</f>
        <v>302.60000000000002</v>
      </c>
      <c r="G55" s="3">
        <f>$P55 + ($Q55-$P55) * (50/100)</f>
        <v>340</v>
      </c>
      <c r="H55" s="3">
        <f>P55 + (Q55-P55) * (60/100)</f>
        <v>377.4</v>
      </c>
      <c r="I55" s="3">
        <f>$P55 + ($Q55-$P55) * (70/100)</f>
        <v>414.8</v>
      </c>
      <c r="J55" s="3">
        <f>$P55 + ($Q55-$P55) * (80/100)</f>
        <v>452.2</v>
      </c>
      <c r="K55" s="3">
        <f>$P55 + ($Q55-$P55) * (90/100)</f>
        <v>489.6</v>
      </c>
      <c r="L55" s="3">
        <f>$P55 + ($Q55-$P55) * (100/100)</f>
        <v>527</v>
      </c>
      <c r="M55" s="5" t="s">
        <v>44</v>
      </c>
      <c r="N55" s="5" t="s">
        <v>20</v>
      </c>
      <c r="O55" s="2">
        <v>12</v>
      </c>
      <c r="P55" s="2">
        <v>153</v>
      </c>
      <c r="Q55" s="2">
        <v>527</v>
      </c>
      <c r="R55" s="2">
        <v>340</v>
      </c>
    </row>
    <row r="56" spans="1:18" ht="12.75">
      <c r="A56" s="2" t="s">
        <v>86</v>
      </c>
      <c r="B56" s="3">
        <f>$P56 + ($Q56-$P56) * (0/100)</f>
        <v>32</v>
      </c>
      <c r="C56" s="3">
        <f>$P56 + ($Q56-$P56) * (10/100)</f>
        <v>36.299999999999997</v>
      </c>
      <c r="D56" s="3">
        <f>$P56 + ($Q56-$P56) * (20/100)</f>
        <v>40.6</v>
      </c>
      <c r="E56" s="3">
        <f>$P56 + ($Q56-$P56) * (30/100)</f>
        <v>44.9</v>
      </c>
      <c r="F56" s="3">
        <f>P56 + (Q56-P56) * (40/100)</f>
        <v>49.2</v>
      </c>
      <c r="G56" s="3">
        <f>$P56 + ($Q56-$P56) * (50/100)</f>
        <v>53.5</v>
      </c>
      <c r="H56" s="3">
        <f>P56 + (Q56-P56) * (60/100)</f>
        <v>57.8</v>
      </c>
      <c r="I56" s="3">
        <f>$P56 + ($Q56-$P56) * (70/100)</f>
        <v>62.099999999999994</v>
      </c>
      <c r="J56" s="3">
        <f>$P56 + ($Q56-$P56) * (80/100)</f>
        <v>66.400000000000006</v>
      </c>
      <c r="K56" s="3">
        <f>$P56 + ($Q56-$P56) * (90/100)</f>
        <v>70.7</v>
      </c>
      <c r="L56" s="3">
        <f>$P56 + ($Q56-$P56) * (100/100)</f>
        <v>75</v>
      </c>
      <c r="M56" s="5" t="s">
        <v>33</v>
      </c>
      <c r="N56" s="5" t="s">
        <v>20</v>
      </c>
      <c r="O56" s="2">
        <v>2</v>
      </c>
      <c r="P56" s="2">
        <v>32</v>
      </c>
      <c r="Q56" s="2">
        <v>75</v>
      </c>
      <c r="R56" s="2">
        <v>54</v>
      </c>
    </row>
    <row r="57" spans="1:18" ht="12.75">
      <c r="A57" s="2" t="s">
        <v>87</v>
      </c>
      <c r="B57" s="3">
        <f>$P57 + ($Q57-$P57) * (0/100)</f>
        <v>61</v>
      </c>
      <c r="C57" s="3">
        <f>$P57 + ($Q57-$P57) * (10/100)</f>
        <v>69.099999999999994</v>
      </c>
      <c r="D57" s="3">
        <f>$P57 + ($Q57-$P57) * (20/100)</f>
        <v>77.2</v>
      </c>
      <c r="E57" s="3">
        <f>$P57 + ($Q57-$P57) * (30/100)</f>
        <v>85.3</v>
      </c>
      <c r="F57" s="3">
        <f>P57 + (Q57-P57) * (40/100)</f>
        <v>93.4</v>
      </c>
      <c r="G57" s="3">
        <f>$P57 + ($Q57-$P57) * (50/100)</f>
        <v>101.5</v>
      </c>
      <c r="H57" s="3">
        <f>P57 + (Q57-P57) * (60/100)</f>
        <v>109.6</v>
      </c>
      <c r="I57" s="3">
        <f>$P57 + ($Q57-$P57) * (70/100)</f>
        <v>117.69999999999999</v>
      </c>
      <c r="J57" s="3">
        <f>$P57 + ($Q57-$P57) * (80/100)</f>
        <v>125.8</v>
      </c>
      <c r="K57" s="3">
        <f>$P57 + ($Q57-$P57) * (90/100)</f>
        <v>133.9</v>
      </c>
      <c r="L57" s="3">
        <f>$P57 + ($Q57-$P57) * (100/100)</f>
        <v>142</v>
      </c>
      <c r="M57" s="5" t="s">
        <v>33</v>
      </c>
      <c r="N57" s="5" t="s">
        <v>20</v>
      </c>
      <c r="O57" s="2">
        <v>4</v>
      </c>
      <c r="P57" s="2">
        <v>61</v>
      </c>
      <c r="Q57" s="2">
        <v>142</v>
      </c>
      <c r="R57" s="2">
        <v>101</v>
      </c>
    </row>
    <row r="58" spans="1:18" ht="12.75">
      <c r="A58" s="2" t="s">
        <v>88</v>
      </c>
      <c r="B58" s="3">
        <f>$P58 + ($Q58-$P58) * (0/100)</f>
        <v>44</v>
      </c>
      <c r="C58" s="3">
        <f>$P58 + ($Q58-$P58) * (10/100)</f>
        <v>49.8</v>
      </c>
      <c r="D58" s="3">
        <f>$P58 + ($Q58-$P58) * (20/100)</f>
        <v>55.6</v>
      </c>
      <c r="E58" s="3">
        <f>$P58 + ($Q58-$P58) * (30/100)</f>
        <v>61.4</v>
      </c>
      <c r="F58" s="3">
        <f>P58 + (Q58-P58) * (40/100)</f>
        <v>67.2</v>
      </c>
      <c r="G58" s="3">
        <f>$P58 + ($Q58-$P58) * (50/100)</f>
        <v>73</v>
      </c>
      <c r="H58" s="3">
        <f>P58 + (Q58-P58) * (60/100)</f>
        <v>78.8</v>
      </c>
      <c r="I58" s="3">
        <f>$P58 + ($Q58-$P58) * (70/100)</f>
        <v>84.6</v>
      </c>
      <c r="J58" s="3">
        <f>$P58 + ($Q58-$P58) * (80/100)</f>
        <v>90.4</v>
      </c>
      <c r="K58" s="3">
        <f>$P58 + ($Q58-$P58) * (90/100)</f>
        <v>96.2</v>
      </c>
      <c r="L58" s="3">
        <f>$P58 + ($Q58-$P58) * (100/100)</f>
        <v>102</v>
      </c>
      <c r="M58" s="5" t="s">
        <v>24</v>
      </c>
      <c r="N58" s="5" t="s">
        <v>20</v>
      </c>
      <c r="O58" s="2">
        <v>4</v>
      </c>
      <c r="P58" s="2">
        <v>44</v>
      </c>
      <c r="Q58" s="2">
        <v>102</v>
      </c>
      <c r="R58" s="2">
        <v>73</v>
      </c>
    </row>
    <row r="59" spans="1:18" ht="12.75">
      <c r="A59" s="2" t="s">
        <v>89</v>
      </c>
      <c r="B59" s="3">
        <f>$P59 + ($Q59-$P59) * (0/100)</f>
        <v>11</v>
      </c>
      <c r="C59" s="3">
        <f>$P59 + ($Q59-$P59) * (10/100)</f>
        <v>12.4</v>
      </c>
      <c r="D59" s="3">
        <f>$P59 + ($Q59-$P59) * (20/100)</f>
        <v>13.8</v>
      </c>
      <c r="E59" s="3">
        <f>$P59 + ($Q59-$P59) * (30/100)</f>
        <v>15.2</v>
      </c>
      <c r="F59" s="3">
        <f>P59 + (Q59-P59) * (40/100)</f>
        <v>16.600000000000001</v>
      </c>
      <c r="G59" s="3">
        <f>$P59 + ($Q59-$P59) * (50/100)</f>
        <v>18</v>
      </c>
      <c r="H59" s="3">
        <f>P59 + (Q59-P59) * (60/100)</f>
        <v>19.399999999999999</v>
      </c>
      <c r="I59" s="3">
        <f>$P59 + ($Q59-$P59) * (70/100)</f>
        <v>20.799999999999997</v>
      </c>
      <c r="J59" s="3">
        <f>$P59 + ($Q59-$P59) * (80/100)</f>
        <v>22.200000000000003</v>
      </c>
      <c r="K59" s="3">
        <f>$P59 + ($Q59-$P59) * (90/100)</f>
        <v>23.6</v>
      </c>
      <c r="L59" s="3">
        <f>$P59 + ($Q59-$P59) * (100/100)</f>
        <v>25</v>
      </c>
      <c r="M59" s="5" t="s">
        <v>46</v>
      </c>
      <c r="N59" s="5" t="s">
        <v>20</v>
      </c>
      <c r="O59" s="2">
        <v>1</v>
      </c>
      <c r="P59" s="2">
        <v>11</v>
      </c>
      <c r="Q59" s="2">
        <v>25</v>
      </c>
      <c r="R59" s="2">
        <v>18</v>
      </c>
    </row>
  </sheetData>
  <dataValidations count="3">
    <dataValidation type="list" allowBlank="1" showDropDown="1" showErrorMessage="1" sqref="M2:M59" xr:uid="{00000000-0002-0000-0000-000000000000}">
      <formula1>"hightech,shiptech,refined,energy,food,gases,ices,pharmaceutical,agricultural,minerals,water"</formula1>
    </dataValidation>
    <dataValidation type="list" allowBlank="1" showDropDown="1" showErrorMessage="1" sqref="N2:N59" xr:uid="{00000000-0002-0000-0000-000001000000}">
      <formula1>"container,liquid,solid"</formula1>
    </dataValidation>
    <dataValidation type="custom" allowBlank="1" showDropDown="1" sqref="O2:R59" xr:uid="{00000000-0002-0000-0000-000002000000}">
      <formula1>AND(ISNUMBER(O2),(NOT(OR(NOT(ISERROR(DATEVALUE(O2))), AND(ISNUMBER(O2), LEFT(CELL("format", O2))="D")))))</formula1>
    </dataValidation>
  </dataValidations>
  <printOptions verticalCentered="1" gridLines="1"/>
  <pageMargins left="0" right="0" top="0" bottom="0" header="0" footer="0"/>
  <pageSetup fitToHeight="0" orientation="portrait" blackAndWhite="1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2025-10-26T02:48:52Z</dcterms:created>
  <dcterms:modified xsi:type="dcterms:W3CDTF">2025-10-26T02:48:52Z</dcterms:modified>
  <cp:category/>
  <cp:contentStatus/>
</cp:coreProperties>
</file>