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60D159-B1C9-4F11-ABBB-F0835B104474}" xr6:coauthVersionLast="47" xr6:coauthVersionMax="47" xr10:uidLastSave="{00000000-0000-0000-0000-000000000000}"/>
  <bookViews>
    <workbookView xWindow="-120" yWindow="-120" windowWidth="20730" windowHeight="11160" activeTab="1" xr2:uid="{1FC5A988-91F1-4D59-9B8D-6379CF2B515B}"/>
  </bookViews>
  <sheets>
    <sheet name="Original " sheetId="1" r:id="rId1"/>
    <sheet name="Analyzed" sheetId="2" r:id="rId2"/>
  </sheets>
  <definedNames>
    <definedName name="Age">Analyzed!$C$2:$C$49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" l="1"/>
  <c r="B6" i="2"/>
  <c r="D6" i="2" s="1"/>
  <c r="C6" i="2"/>
  <c r="E6" i="2"/>
  <c r="C3" i="2"/>
  <c r="C4" i="2"/>
  <c r="C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2" i="2"/>
  <c r="L6" i="2" s="1"/>
  <c r="A2" i="2"/>
  <c r="B2" i="2"/>
  <c r="A3" i="2"/>
  <c r="B3" i="2"/>
  <c r="A4" i="2"/>
  <c r="B4" i="2"/>
  <c r="A5" i="2"/>
  <c r="B5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J16" i="2" l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5" i="2"/>
  <c r="E5" i="2" s="1"/>
  <c r="D4" i="2"/>
  <c r="E4" i="2" s="1"/>
  <c r="D3" i="2"/>
  <c r="E3" i="2" s="1"/>
  <c r="J15" i="2"/>
  <c r="D2" i="2"/>
  <c r="L7" i="2"/>
  <c r="L9" i="2" l="1"/>
  <c r="M9" i="2" s="1"/>
  <c r="L8" i="2"/>
  <c r="M8" i="2" s="1"/>
  <c r="E2" i="2"/>
</calcChain>
</file>

<file path=xl/sharedStrings.xml><?xml version="1.0" encoding="utf-8"?>
<sst xmlns="http://schemas.openxmlformats.org/spreadsheetml/2006/main" count="120" uniqueCount="44">
  <si>
    <t>Gender</t>
  </si>
  <si>
    <t>Performance</t>
  </si>
  <si>
    <t>Age</t>
  </si>
  <si>
    <t>Male</t>
  </si>
  <si>
    <t>2 5</t>
  </si>
  <si>
    <t xml:space="preserve">   26</t>
  </si>
  <si>
    <t>27</t>
  </si>
  <si>
    <t>28</t>
  </si>
  <si>
    <t>Female</t>
  </si>
  <si>
    <t>29</t>
  </si>
  <si>
    <t>30</t>
  </si>
  <si>
    <t>31</t>
  </si>
  <si>
    <t>3      2</t>
  </si>
  <si>
    <t>33</t>
  </si>
  <si>
    <t>34</t>
  </si>
  <si>
    <t>35</t>
  </si>
  <si>
    <t>36</t>
  </si>
  <si>
    <t>3;7</t>
  </si>
  <si>
    <t>38</t>
  </si>
  <si>
    <t>39</t>
  </si>
  <si>
    <t>40</t>
  </si>
  <si>
    <t>2      2</t>
  </si>
  <si>
    <t>2;;8</t>
  </si>
  <si>
    <t>3      7</t>
  </si>
  <si>
    <t>4;7</t>
  </si>
  <si>
    <t>50</t>
  </si>
  <si>
    <t>Tailored Analysis</t>
  </si>
  <si>
    <t xml:space="preserve">The average age of employees </t>
  </si>
  <si>
    <t>1).</t>
  </si>
  <si>
    <t>2).</t>
  </si>
  <si>
    <t xml:space="preserve">The total number of employees </t>
  </si>
  <si>
    <t>Performance Status</t>
  </si>
  <si>
    <t xml:space="preserve">Number of High Performance </t>
  </si>
  <si>
    <t>Status</t>
  </si>
  <si>
    <t>3a).</t>
  </si>
  <si>
    <t xml:space="preserve">Number of Low Performance </t>
  </si>
  <si>
    <t>Recommedations</t>
  </si>
  <si>
    <t xml:space="preserve">worth keeping in the organisation as majority has put in a pretty good performance. </t>
  </si>
  <si>
    <t xml:space="preserve">The Mean Performance Score </t>
  </si>
  <si>
    <t xml:space="preserve">Having gone with the performance rank provided, It is very important to note that this bunch of staffs are </t>
  </si>
  <si>
    <t>%</t>
  </si>
  <si>
    <t>Lowest Staff Performance Score</t>
  </si>
  <si>
    <t>The above metrics indicates that most of the staffs has contributed a lot to the success of this company.</t>
  </si>
  <si>
    <t>Therefore, The company should carry on the gym project to encourage the staffs.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</si>
</sst>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69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3" fillId="3" borderId="0" xfId="0" applyFont="1" applyFill="1"/>
    <xf numFmtId="0" fontId="6" fillId="0" borderId="0" xfId="0" applyFont="1"/>
    <xf numFmtId="0" fontId="6" fillId="0" borderId="3" xfId="0" applyFont="1" applyBorder="1" applyAlignment="1">
      <alignment horizontal="left" vertical="center" indent="4"/>
    </xf>
    <xf numFmtId="0" fontId="0" fillId="0" borderId="4" xfId="0" applyBorder="1" applyAlignment="1">
      <alignment horizontal="left" vertical="center" indent="4"/>
    </xf>
    <xf numFmtId="0" fontId="6" fillId="0" borderId="5" xfId="0" applyFont="1" applyBorder="1" applyAlignment="1">
      <alignment horizontal="left" vertical="center" indent="4"/>
    </xf>
    <xf numFmtId="0" fontId="6" fillId="0" borderId="0" xfId="0" applyFont="1" applyBorder="1" applyAlignment="1">
      <alignment horizontal="left" vertical="center" indent="4"/>
    </xf>
    <xf numFmtId="0" fontId="5" fillId="0" borderId="0" xfId="0" applyFont="1" applyBorder="1" applyAlignment="1">
      <alignment horizontal="left" vertical="center" indent="4"/>
    </xf>
    <xf numFmtId="0" fontId="0" fillId="0" borderId="6" xfId="0" applyBorder="1" applyAlignment="1">
      <alignment horizontal="left" vertical="center" indent="4"/>
    </xf>
    <xf numFmtId="0" fontId="6" fillId="0" borderId="7" xfId="0" applyFont="1" applyBorder="1" applyAlignment="1">
      <alignment horizontal="left" vertical="center" indent="4"/>
    </xf>
    <xf numFmtId="0" fontId="6" fillId="0" borderId="8" xfId="0" applyFont="1" applyBorder="1" applyAlignment="1">
      <alignment horizontal="left" vertical="center" indent="4"/>
    </xf>
    <xf numFmtId="0" fontId="0" fillId="0" borderId="9" xfId="0" applyBorder="1" applyAlignment="1">
      <alignment horizontal="left" vertical="center" indent="4"/>
    </xf>
    <xf numFmtId="0" fontId="6" fillId="0" borderId="1" xfId="0" applyFont="1" applyBorder="1" applyAlignment="1">
      <alignment horizontal="left" vertical="center" indent="4"/>
    </xf>
    <xf numFmtId="0" fontId="5" fillId="0" borderId="1" xfId="0" applyFont="1" applyBorder="1" applyAlignment="1">
      <alignment horizontal="left" vertical="center" indent="4"/>
    </xf>
    <xf numFmtId="9" fontId="5" fillId="0" borderId="1" xfId="1" applyFont="1" applyBorder="1" applyAlignment="1">
      <alignment horizontal="left" vertical="center" indent="4"/>
    </xf>
    <xf numFmtId="1" fontId="5" fillId="0" borderId="1" xfId="0" applyNumberFormat="1" applyFont="1" applyBorder="1" applyAlignment="1">
      <alignment horizontal="left" vertical="center" indent="4"/>
    </xf>
    <xf numFmtId="0" fontId="6" fillId="3" borderId="2" xfId="0" applyFont="1" applyFill="1" applyBorder="1" applyAlignment="1">
      <alignment horizontal="left" vertical="center" indent="4"/>
    </xf>
    <xf numFmtId="0" fontId="6" fillId="3" borderId="3" xfId="0" applyFont="1" applyFill="1" applyBorder="1" applyAlignment="1">
      <alignment horizontal="left" vertical="center" indent="4"/>
    </xf>
    <xf numFmtId="0" fontId="4" fillId="3" borderId="3" xfId="0" applyFont="1" applyFill="1" applyBorder="1" applyAlignment="1">
      <alignment horizontal="left" vertical="center" indent="16"/>
    </xf>
    <xf numFmtId="0" fontId="6" fillId="3" borderId="1" xfId="0" applyFont="1" applyFill="1" applyBorder="1" applyAlignment="1">
      <alignment horizontal="left" vertical="center" indent="4"/>
    </xf>
    <xf numFmtId="0" fontId="6" fillId="3" borderId="5" xfId="0" applyFont="1" applyFill="1" applyBorder="1" applyAlignment="1">
      <alignment horizontal="left" vertical="center" indent="4"/>
    </xf>
    <xf numFmtId="0" fontId="6" fillId="3" borderId="0" xfId="0" applyFont="1" applyFill="1" applyBorder="1" applyAlignment="1">
      <alignment horizontal="left" vertical="center" indent="4"/>
    </xf>
    <xf numFmtId="0" fontId="4" fillId="3" borderId="0" xfId="0" applyFont="1" applyFill="1" applyBorder="1" applyAlignment="1">
      <alignment horizontal="left" vertical="center" indent="17"/>
    </xf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5B84A-0C33-4A99-8977-E04F3FD1CDF3}" name="tbl_pfrecords" displayName="tbl_pfrecords" ref="A1:E49" totalsRowShown="0" headerRowDxfId="2">
  <autoFilter ref="A1:E49" xr:uid="{E525B84A-0C33-4A99-8977-E04F3FD1CDF3}"/>
  <tableColumns count="5">
    <tableColumn id="1" xr3:uid="{C1625879-55EF-414D-B1E2-B4AB82811D42}" name="Gender">
      <calculatedColumnFormula>'Original '!A2</calculatedColumnFormula>
    </tableColumn>
    <tableColumn id="2" xr3:uid="{4EA09CA4-034B-4E72-8184-D25F4CB7ED98}" name="Performance">
      <calculatedColumnFormula>'Original '!B2</calculatedColumnFormula>
    </tableColumn>
    <tableColumn id="3" xr3:uid="{8EC63F63-9350-439A-BC71-3DEA1350D8B7}" name="Age">
      <calculatedColumnFormula>VALUE(SUBSTITUTE(SUBSTITUTE(TRIM('Original '!C2),";","")," ",""))</calculatedColumnFormula>
    </tableColumn>
    <tableColumn id="4" xr3:uid="{3512E9FD-F038-4DF8-96E1-AF0C4B3F28E3}" name="Performance Status" dataDxfId="1">
      <calculatedColumnFormula>IF(tbl_pfrecords[[#This Row],[Performance]]&gt;=70, "High Performance","Low Performing")</calculatedColumnFormula>
    </tableColumn>
    <tableColumn id="5" xr3:uid="{2AB44804-C0C3-4115-B791-F1CE830E4912}" name="Status" dataDxfId="0">
      <calculatedColumnFormula>IF(tbl_pfrecords[[#This Row],[Performance Status]]="High Performance",1,0)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D156-DBA0-4541-A849-324627125B4D}">
  <dimension ref="A1:C49"/>
  <sheetViews>
    <sheetView workbookViewId="0">
      <selection activeCell="A50" sqref="A50"/>
    </sheetView>
  </sheetViews>
  <sheetFormatPr defaultRowHeight="15" x14ac:dyDescent="0.25"/>
  <cols>
    <col min="2" max="2" width="1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96</v>
      </c>
      <c r="C2" s="3" t="s">
        <v>4</v>
      </c>
    </row>
    <row r="3" spans="1:3" x14ac:dyDescent="0.25">
      <c r="A3" s="2" t="s">
        <v>3</v>
      </c>
      <c r="B3" s="2">
        <v>84</v>
      </c>
      <c r="C3" s="3" t="s">
        <v>5</v>
      </c>
    </row>
    <row r="4" spans="1:3" x14ac:dyDescent="0.25">
      <c r="A4" s="2" t="s">
        <v>3</v>
      </c>
      <c r="B4" s="2">
        <v>69</v>
      </c>
      <c r="C4" s="3" t="s">
        <v>6</v>
      </c>
    </row>
    <row r="5" spans="1:3" x14ac:dyDescent="0.25">
      <c r="A5" s="2" t="s">
        <v>3</v>
      </c>
      <c r="B5" s="2">
        <v>83</v>
      </c>
      <c r="C5" s="3" t="s">
        <v>7</v>
      </c>
    </row>
    <row r="6" spans="1:3" x14ac:dyDescent="0.25">
      <c r="A6" s="2" t="s">
        <v>8</v>
      </c>
      <c r="B6" s="2">
        <v>74</v>
      </c>
      <c r="C6" s="3" t="s">
        <v>9</v>
      </c>
    </row>
    <row r="7" spans="1:3" x14ac:dyDescent="0.25">
      <c r="A7" s="2" t="s">
        <v>8</v>
      </c>
      <c r="B7" s="2">
        <v>87</v>
      </c>
      <c r="C7" s="3" t="s">
        <v>10</v>
      </c>
    </row>
    <row r="8" spans="1:3" x14ac:dyDescent="0.25">
      <c r="A8" s="2" t="s">
        <v>8</v>
      </c>
      <c r="B8" s="2">
        <v>95</v>
      </c>
      <c r="C8" s="3" t="s">
        <v>11</v>
      </c>
    </row>
    <row r="9" spans="1:3" x14ac:dyDescent="0.25">
      <c r="A9" s="2" t="s">
        <v>8</v>
      </c>
      <c r="B9" s="2">
        <v>86</v>
      </c>
      <c r="C9" s="3" t="s">
        <v>21</v>
      </c>
    </row>
    <row r="10" spans="1:3" x14ac:dyDescent="0.25">
      <c r="A10" s="2" t="s">
        <v>8</v>
      </c>
      <c r="B10" s="2">
        <v>85</v>
      </c>
      <c r="C10" s="3" t="s">
        <v>13</v>
      </c>
    </row>
    <row r="11" spans="1:3" x14ac:dyDescent="0.25">
      <c r="A11" s="2" t="s">
        <v>3</v>
      </c>
      <c r="B11" s="2">
        <v>81</v>
      </c>
      <c r="C11" s="3" t="s">
        <v>14</v>
      </c>
    </row>
    <row r="12" spans="1:3" x14ac:dyDescent="0.25">
      <c r="A12" s="2" t="s">
        <v>3</v>
      </c>
      <c r="B12" s="2">
        <v>94</v>
      </c>
      <c r="C12" s="3" t="s">
        <v>15</v>
      </c>
    </row>
    <row r="13" spans="1:3" x14ac:dyDescent="0.25">
      <c r="A13" s="2" t="s">
        <v>3</v>
      </c>
      <c r="B13" s="2">
        <v>88</v>
      </c>
      <c r="C13" s="3" t="s">
        <v>16</v>
      </c>
    </row>
    <row r="14" spans="1:3" x14ac:dyDescent="0.25">
      <c r="A14" s="2" t="s">
        <v>3</v>
      </c>
      <c r="B14" s="2">
        <v>75</v>
      </c>
      <c r="C14" s="3" t="s">
        <v>17</v>
      </c>
    </row>
    <row r="15" spans="1:3" x14ac:dyDescent="0.25">
      <c r="A15" s="2" t="s">
        <v>8</v>
      </c>
      <c r="B15" s="2">
        <v>69</v>
      </c>
      <c r="C15" s="3" t="s">
        <v>18</v>
      </c>
    </row>
    <row r="16" spans="1:3" x14ac:dyDescent="0.25">
      <c r="A16" s="2" t="s">
        <v>8</v>
      </c>
      <c r="B16" s="2">
        <v>81</v>
      </c>
      <c r="C16" s="3" t="s">
        <v>19</v>
      </c>
    </row>
    <row r="17" spans="1:3" x14ac:dyDescent="0.25">
      <c r="A17" s="2" t="s">
        <v>8</v>
      </c>
      <c r="B17" s="2">
        <v>69</v>
      </c>
      <c r="C17" s="3" t="s">
        <v>20</v>
      </c>
    </row>
    <row r="18" spans="1:3" x14ac:dyDescent="0.25">
      <c r="A18" s="2" t="s">
        <v>3</v>
      </c>
      <c r="B18" s="2">
        <v>82</v>
      </c>
      <c r="C18" s="3" t="s">
        <v>4</v>
      </c>
    </row>
    <row r="19" spans="1:3" x14ac:dyDescent="0.25">
      <c r="A19" s="2" t="s">
        <v>3</v>
      </c>
      <c r="B19" s="2">
        <v>68</v>
      </c>
      <c r="C19" s="3" t="s">
        <v>5</v>
      </c>
    </row>
    <row r="20" spans="1:3" x14ac:dyDescent="0.25">
      <c r="A20" s="2" t="s">
        <v>3</v>
      </c>
      <c r="B20" s="2">
        <v>97</v>
      </c>
      <c r="C20" s="3" t="s">
        <v>6</v>
      </c>
    </row>
    <row r="21" spans="1:3" x14ac:dyDescent="0.25">
      <c r="A21" s="2" t="s">
        <v>3</v>
      </c>
      <c r="B21" s="2">
        <v>68</v>
      </c>
      <c r="C21" s="3" t="s">
        <v>7</v>
      </c>
    </row>
    <row r="22" spans="1:3" x14ac:dyDescent="0.25">
      <c r="A22" s="2" t="s">
        <v>8</v>
      </c>
      <c r="B22" s="2">
        <v>75</v>
      </c>
      <c r="C22" s="3" t="s">
        <v>9</v>
      </c>
    </row>
    <row r="23" spans="1:3" x14ac:dyDescent="0.25">
      <c r="A23" s="2" t="s">
        <v>8</v>
      </c>
      <c r="B23" s="2">
        <v>68</v>
      </c>
      <c r="C23" s="3" t="s">
        <v>10</v>
      </c>
    </row>
    <row r="24" spans="1:3" x14ac:dyDescent="0.25">
      <c r="A24" s="2" t="s">
        <v>8</v>
      </c>
      <c r="B24" s="2">
        <v>65</v>
      </c>
      <c r="C24" s="3" t="s">
        <v>11</v>
      </c>
    </row>
    <row r="25" spans="1:3" x14ac:dyDescent="0.25">
      <c r="A25" s="2" t="s">
        <v>8</v>
      </c>
      <c r="B25" s="2">
        <v>65</v>
      </c>
      <c r="C25" s="3" t="s">
        <v>12</v>
      </c>
    </row>
    <row r="26" spans="1:3" x14ac:dyDescent="0.25">
      <c r="A26" s="2" t="s">
        <v>8</v>
      </c>
      <c r="B26" s="2">
        <v>74</v>
      </c>
      <c r="C26" s="3" t="s">
        <v>13</v>
      </c>
    </row>
    <row r="27" spans="1:3" x14ac:dyDescent="0.25">
      <c r="A27" s="2" t="s">
        <v>3</v>
      </c>
      <c r="B27" s="2">
        <v>90</v>
      </c>
      <c r="C27" s="3" t="s">
        <v>14</v>
      </c>
    </row>
    <row r="28" spans="1:3" x14ac:dyDescent="0.25">
      <c r="A28" s="2" t="s">
        <v>3</v>
      </c>
      <c r="B28" s="2">
        <v>73</v>
      </c>
      <c r="C28" s="3" t="s">
        <v>15</v>
      </c>
    </row>
    <row r="29" spans="1:3" x14ac:dyDescent="0.25">
      <c r="A29" s="2" t="s">
        <v>3</v>
      </c>
      <c r="B29" s="2">
        <v>94</v>
      </c>
      <c r="C29" s="3" t="s">
        <v>16</v>
      </c>
    </row>
    <row r="30" spans="1:3" x14ac:dyDescent="0.25">
      <c r="A30" s="2" t="s">
        <v>3</v>
      </c>
      <c r="B30" s="2">
        <v>98</v>
      </c>
      <c r="C30" s="3" t="s">
        <v>22</v>
      </c>
    </row>
    <row r="31" spans="1:3" x14ac:dyDescent="0.25">
      <c r="A31" s="2" t="s">
        <v>8</v>
      </c>
      <c r="B31" s="2">
        <v>87</v>
      </c>
      <c r="C31" s="3" t="s">
        <v>18</v>
      </c>
    </row>
    <row r="32" spans="1:3" x14ac:dyDescent="0.25">
      <c r="A32" s="2" t="s">
        <v>8</v>
      </c>
      <c r="B32" s="2">
        <v>76</v>
      </c>
      <c r="C32" s="3" t="s">
        <v>19</v>
      </c>
    </row>
    <row r="33" spans="1:3" x14ac:dyDescent="0.25">
      <c r="A33" s="2" t="s">
        <v>8</v>
      </c>
      <c r="B33" s="2">
        <v>70</v>
      </c>
      <c r="C33" s="3" t="s">
        <v>20</v>
      </c>
    </row>
    <row r="34" spans="1:3" x14ac:dyDescent="0.25">
      <c r="A34" s="2" t="s">
        <v>3</v>
      </c>
      <c r="B34" s="2">
        <v>91</v>
      </c>
      <c r="C34" s="3" t="s">
        <v>4</v>
      </c>
    </row>
    <row r="35" spans="1:3" x14ac:dyDescent="0.25">
      <c r="A35" s="2" t="s">
        <v>3</v>
      </c>
      <c r="B35" s="2">
        <v>88</v>
      </c>
      <c r="C35" s="3" t="s">
        <v>5</v>
      </c>
    </row>
    <row r="36" spans="1:3" x14ac:dyDescent="0.25">
      <c r="A36" s="2" t="s">
        <v>3</v>
      </c>
      <c r="B36" s="2">
        <v>75</v>
      </c>
      <c r="C36" s="3" t="s">
        <v>6</v>
      </c>
    </row>
    <row r="37" spans="1:3" x14ac:dyDescent="0.25">
      <c r="A37" s="2" t="s">
        <v>3</v>
      </c>
      <c r="B37" s="2">
        <v>75</v>
      </c>
      <c r="C37" s="3" t="s">
        <v>7</v>
      </c>
    </row>
    <row r="38" spans="1:3" x14ac:dyDescent="0.25">
      <c r="A38" s="2" t="s">
        <v>8</v>
      </c>
      <c r="B38" s="2">
        <v>87</v>
      </c>
      <c r="C38" s="3" t="s">
        <v>9</v>
      </c>
    </row>
    <row r="39" spans="1:3" x14ac:dyDescent="0.25">
      <c r="A39" s="2" t="s">
        <v>8</v>
      </c>
      <c r="B39" s="2">
        <v>68</v>
      </c>
      <c r="C39" s="3" t="s">
        <v>10</v>
      </c>
    </row>
    <row r="40" spans="1:3" x14ac:dyDescent="0.25">
      <c r="A40" s="2" t="s">
        <v>8</v>
      </c>
      <c r="B40" s="2">
        <v>92</v>
      </c>
      <c r="C40" s="3" t="s">
        <v>11</v>
      </c>
    </row>
    <row r="41" spans="1:3" x14ac:dyDescent="0.25">
      <c r="A41" s="2" t="s">
        <v>8</v>
      </c>
      <c r="B41" s="2">
        <v>78</v>
      </c>
      <c r="C41" s="3" t="s">
        <v>23</v>
      </c>
    </row>
    <row r="42" spans="1:3" x14ac:dyDescent="0.25">
      <c r="A42" s="2" t="s">
        <v>8</v>
      </c>
      <c r="B42" s="2">
        <v>96</v>
      </c>
      <c r="C42" s="3" t="s">
        <v>13</v>
      </c>
    </row>
    <row r="43" spans="1:3" x14ac:dyDescent="0.25">
      <c r="A43" s="2" t="s">
        <v>3</v>
      </c>
      <c r="B43" s="2">
        <v>72</v>
      </c>
      <c r="C43" s="3" t="s">
        <v>14</v>
      </c>
    </row>
    <row r="44" spans="1:3" x14ac:dyDescent="0.25">
      <c r="A44" s="2" t="s">
        <v>3</v>
      </c>
      <c r="B44" s="2">
        <v>84</v>
      </c>
      <c r="C44" s="3" t="s">
        <v>15</v>
      </c>
    </row>
    <row r="45" spans="1:3" x14ac:dyDescent="0.25">
      <c r="A45" s="2" t="s">
        <v>3</v>
      </c>
      <c r="B45" s="2">
        <v>76</v>
      </c>
      <c r="C45" s="3" t="s">
        <v>16</v>
      </c>
    </row>
    <row r="46" spans="1:3" x14ac:dyDescent="0.25">
      <c r="A46" s="2" t="s">
        <v>3</v>
      </c>
      <c r="B46" s="2">
        <v>85</v>
      </c>
      <c r="C46" s="3" t="s">
        <v>24</v>
      </c>
    </row>
    <row r="47" spans="1:3" x14ac:dyDescent="0.25">
      <c r="A47" s="2" t="s">
        <v>8</v>
      </c>
      <c r="B47" s="2">
        <v>93</v>
      </c>
      <c r="C47" s="3" t="s">
        <v>18</v>
      </c>
    </row>
    <row r="48" spans="1:3" x14ac:dyDescent="0.25">
      <c r="A48" s="2" t="s">
        <v>8</v>
      </c>
      <c r="B48" s="2">
        <v>90</v>
      </c>
      <c r="C48" s="3" t="s">
        <v>19</v>
      </c>
    </row>
    <row r="49" spans="1:3" x14ac:dyDescent="0.25">
      <c r="A49" s="2" t="s">
        <v>8</v>
      </c>
      <c r="B49" s="2">
        <v>77</v>
      </c>
      <c r="C49" s="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B01D-A210-468E-BCC0-0E49E412C49C}">
  <dimension ref="A1:R49"/>
  <sheetViews>
    <sheetView showGridLines="0" tabSelected="1" zoomScale="112" zoomScaleNormal="112" workbookViewId="0">
      <selection activeCell="I9" sqref="I9"/>
    </sheetView>
  </sheetViews>
  <sheetFormatPr defaultRowHeight="15" x14ac:dyDescent="0.25"/>
  <cols>
    <col min="1" max="1" width="9.85546875" customWidth="1"/>
    <col min="2" max="2" width="14.5703125" customWidth="1"/>
    <col min="4" max="4" width="20.85546875" bestFit="1" customWidth="1"/>
    <col min="9" max="9" width="18.28515625" bestFit="1" customWidth="1"/>
    <col min="10" max="10" width="19.140625" bestFit="1" customWidth="1"/>
    <col min="12" max="12" width="19.140625" bestFit="1" customWidth="1"/>
    <col min="13" max="13" width="10.28515625" bestFit="1" customWidth="1"/>
  </cols>
  <sheetData>
    <row r="1" spans="1:18" x14ac:dyDescent="0.25">
      <c r="A1" s="4" t="s">
        <v>0</v>
      </c>
      <c r="B1" s="4" t="s">
        <v>1</v>
      </c>
      <c r="C1" s="4" t="s">
        <v>2</v>
      </c>
      <c r="D1" s="4" t="s">
        <v>31</v>
      </c>
      <c r="E1" s="4" t="s">
        <v>33</v>
      </c>
    </row>
    <row r="2" spans="1:18" x14ac:dyDescent="0.25">
      <c r="A2" t="str">
        <f>'Original '!A2</f>
        <v>Male</v>
      </c>
      <c r="B2">
        <f>'Original '!B2</f>
        <v>96</v>
      </c>
      <c r="C2">
        <f>VALUE(SUBSTITUTE(SUBSTITUTE(TRIM('Original '!C2),";","")," ",""))</f>
        <v>25</v>
      </c>
      <c r="D2" t="str">
        <f>IF(tbl_pfrecords[[#This Row],[Performance]]&gt;=70, "High Performance","Low Performing")</f>
        <v>High Performance</v>
      </c>
      <c r="E2">
        <f>IF(tbl_pfrecords[[#This Row],[Performance Status]]="High Performance",1,0)</f>
        <v>1</v>
      </c>
    </row>
    <row r="3" spans="1:18" x14ac:dyDescent="0.25">
      <c r="A3" t="str">
        <f>'Original '!A3</f>
        <v>Male</v>
      </c>
      <c r="B3">
        <f>'Original '!B3</f>
        <v>84</v>
      </c>
      <c r="C3">
        <f>VALUE(SUBSTITUTE(SUBSTITUTE(TRIM('Original '!C3),";","")," ",""))</f>
        <v>26</v>
      </c>
      <c r="D3" t="str">
        <f>IF(tbl_pfrecords[[#This Row],[Performance]]&gt;=70, "High Performance","Low Performing")</f>
        <v>High Performance</v>
      </c>
      <c r="E3">
        <f>IF(tbl_pfrecords[[#This Row],[Performance Status]]="High Performance",1,0)</f>
        <v>1</v>
      </c>
    </row>
    <row r="4" spans="1:18" x14ac:dyDescent="0.25">
      <c r="A4" t="str">
        <f>'Original '!A4</f>
        <v>Male</v>
      </c>
      <c r="B4">
        <f>'Original '!B4</f>
        <v>69</v>
      </c>
      <c r="C4">
        <f>VALUE(SUBSTITUTE(SUBSTITUTE(TRIM('Original '!C4),";","")," ",""))</f>
        <v>27</v>
      </c>
      <c r="D4" t="str">
        <f>IF(tbl_pfrecords[[#This Row],[Performance]]&gt;=70, "High Performance","Low Performing")</f>
        <v>Low Performing</v>
      </c>
      <c r="E4">
        <f>IF(tbl_pfrecords[[#This Row],[Performance Status]]="High Performance",1,0)</f>
        <v>0</v>
      </c>
    </row>
    <row r="5" spans="1:18" ht="18.75" x14ac:dyDescent="0.25">
      <c r="A5" t="str">
        <f>'Original '!A5</f>
        <v>Male</v>
      </c>
      <c r="B5">
        <f>'Original '!B5</f>
        <v>83</v>
      </c>
      <c r="C5">
        <f>VALUE(SUBSTITUTE(SUBSTITUTE(TRIM('Original '!C5),";","")," ",""))</f>
        <v>28</v>
      </c>
      <c r="D5" t="str">
        <f>IF(tbl_pfrecords[[#This Row],[Performance]]&gt;=70, "High Performance","Low Performing")</f>
        <v>High Performance</v>
      </c>
      <c r="E5">
        <f>IF(tbl_pfrecords[[#This Row],[Performance Status]]="High Performance",1,0)</f>
        <v>1</v>
      </c>
      <c r="G5" s="19"/>
      <c r="H5" s="20"/>
      <c r="I5" s="21" t="s">
        <v>26</v>
      </c>
      <c r="J5" s="20"/>
      <c r="K5" s="20"/>
      <c r="L5" s="20"/>
      <c r="M5" s="22" t="s">
        <v>40</v>
      </c>
      <c r="N5" s="6"/>
      <c r="O5" s="6"/>
      <c r="P5" s="6"/>
      <c r="Q5" s="6"/>
      <c r="R5" s="7"/>
    </row>
    <row r="6" spans="1:18" ht="15.75" x14ac:dyDescent="0.25">
      <c r="A6" t="str">
        <f>'Original '!A6</f>
        <v>Female</v>
      </c>
      <c r="B6">
        <f>'Original '!B6</f>
        <v>74</v>
      </c>
      <c r="C6">
        <f>VALUE(SUBSTITUTE(SUBSTITUTE(TRIM('Original '!C6),";","")," ",""))</f>
        <v>29</v>
      </c>
      <c r="D6" t="str">
        <f>IF(tbl_pfrecords[[#This Row],[Performance]]&gt;=70, "High Performance","Low Performing")</f>
        <v>High Performance</v>
      </c>
      <c r="E6">
        <f>IF(tbl_pfrecords[[#This Row],[Performance Status]]="High Performance",1,0)</f>
        <v>1</v>
      </c>
      <c r="G6" s="15" t="s">
        <v>28</v>
      </c>
      <c r="H6" s="15" t="s">
        <v>27</v>
      </c>
      <c r="I6" s="15"/>
      <c r="J6" s="15"/>
      <c r="K6" s="15"/>
      <c r="L6" s="18">
        <f>AVERAGE(Age)</f>
        <v>32.625</v>
      </c>
      <c r="M6" s="2"/>
      <c r="N6" s="9"/>
      <c r="O6" s="9"/>
      <c r="P6" s="9"/>
      <c r="Q6" s="9"/>
      <c r="R6" s="11"/>
    </row>
    <row r="7" spans="1:18" ht="15.75" x14ac:dyDescent="0.25">
      <c r="A7" t="str">
        <f>'Original '!A7</f>
        <v>Female</v>
      </c>
      <c r="B7">
        <f>'Original '!B7</f>
        <v>87</v>
      </c>
      <c r="C7">
        <f>VALUE(SUBSTITUTE(SUBSTITUTE(TRIM('Original '!C7),";","")," ",""))</f>
        <v>30</v>
      </c>
      <c r="D7" t="str">
        <f>IF(tbl_pfrecords[[#This Row],[Performance]]&gt;=70, "High Performance","Low Performing")</f>
        <v>High Performance</v>
      </c>
      <c r="E7">
        <f>IF(tbl_pfrecords[[#This Row],[Performance Status]]="High Performance",1,0)</f>
        <v>1</v>
      </c>
      <c r="G7" s="15" t="s">
        <v>29</v>
      </c>
      <c r="H7" s="15" t="s">
        <v>30</v>
      </c>
      <c r="I7" s="15"/>
      <c r="J7" s="15"/>
      <c r="K7" s="15"/>
      <c r="L7" s="16">
        <f>COUNTA(tbl_pfrecords[Gender])</f>
        <v>48</v>
      </c>
      <c r="M7" s="15"/>
      <c r="N7" s="9"/>
      <c r="O7" s="9"/>
      <c r="P7" s="9"/>
      <c r="Q7" s="9"/>
      <c r="R7" s="11"/>
    </row>
    <row r="8" spans="1:18" ht="15.75" x14ac:dyDescent="0.25">
      <c r="A8" t="str">
        <f>'Original '!A8</f>
        <v>Female</v>
      </c>
      <c r="B8">
        <f>'Original '!B8</f>
        <v>95</v>
      </c>
      <c r="C8">
        <f>VALUE(SUBSTITUTE(SUBSTITUTE(TRIM('Original '!C8),";","")," ",""))</f>
        <v>31</v>
      </c>
      <c r="D8" t="str">
        <f>IF(tbl_pfrecords[[#This Row],[Performance]]&gt;=70, "High Performance","Low Performing")</f>
        <v>High Performance</v>
      </c>
      <c r="E8">
        <f>IF(tbl_pfrecords[[#This Row],[Performance Status]]="High Performance",1,0)</f>
        <v>1</v>
      </c>
      <c r="G8" s="15" t="s">
        <v>34</v>
      </c>
      <c r="H8" s="15" t="s">
        <v>32</v>
      </c>
      <c r="I8" s="15"/>
      <c r="J8" s="15"/>
      <c r="K8" s="15"/>
      <c r="L8" s="16">
        <f>COUNTIF(tbl_pfrecords[Performance Status],"High Performance")</f>
        <v>39</v>
      </c>
      <c r="M8" s="17">
        <f>L8/L7</f>
        <v>0.8125</v>
      </c>
      <c r="N8" s="9"/>
      <c r="O8" s="9"/>
      <c r="P8" s="9"/>
      <c r="Q8" s="9"/>
      <c r="R8" s="11"/>
    </row>
    <row r="9" spans="1:18" ht="15.75" x14ac:dyDescent="0.25">
      <c r="A9" t="str">
        <f>'Original '!A9</f>
        <v>Female</v>
      </c>
      <c r="B9">
        <f>'Original '!B9</f>
        <v>86</v>
      </c>
      <c r="C9">
        <f>VALUE(SUBSTITUTE(SUBSTITUTE(TRIM('Original '!C9),";","")," ",""))</f>
        <v>22</v>
      </c>
      <c r="D9" t="str">
        <f>IF(tbl_pfrecords[[#This Row],[Performance]]&gt;=70, "High Performance","Low Performing")</f>
        <v>High Performance</v>
      </c>
      <c r="E9">
        <f>IF(tbl_pfrecords[[#This Row],[Performance Status]]="High Performance",1,0)</f>
        <v>1</v>
      </c>
      <c r="G9" s="15"/>
      <c r="H9" s="15" t="s">
        <v>35</v>
      </c>
      <c r="I9" s="15"/>
      <c r="J9" s="15"/>
      <c r="K9" s="15"/>
      <c r="L9" s="16">
        <f>COUNTIF(tbl_pfrecords[Performance Status], "Low Performing")</f>
        <v>9</v>
      </c>
      <c r="M9" s="17">
        <f>L9/L7</f>
        <v>0.1875</v>
      </c>
      <c r="N9" s="9"/>
      <c r="O9" s="9"/>
      <c r="P9" s="9"/>
      <c r="Q9" s="9"/>
      <c r="R9" s="11"/>
    </row>
    <row r="10" spans="1:18" ht="15.75" x14ac:dyDescent="0.25">
      <c r="A10" t="str">
        <f>'Original '!A10</f>
        <v>Female</v>
      </c>
      <c r="B10">
        <f>'Original '!B10</f>
        <v>85</v>
      </c>
      <c r="C10">
        <f>VALUE(SUBSTITUTE(SUBSTITUTE(TRIM('Original '!C10),";","")," ",""))</f>
        <v>33</v>
      </c>
      <c r="D10" t="str">
        <f>IF(tbl_pfrecords[[#This Row],[Performance]]&gt;=70, "High Performance","Low Performing")</f>
        <v>High Performance</v>
      </c>
      <c r="E10">
        <f>IF(tbl_pfrecords[[#This Row],[Performance Status]]="High Performance",1,0)</f>
        <v>1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</row>
    <row r="11" spans="1:18" ht="15.75" x14ac:dyDescent="0.25">
      <c r="A11" t="str">
        <f>'Original '!A11</f>
        <v>Male</v>
      </c>
      <c r="B11">
        <f>'Original '!B11</f>
        <v>81</v>
      </c>
      <c r="C11">
        <f>VALUE(SUBSTITUTE(SUBSTITUTE(TRIM('Original '!C11),";","")," ",""))</f>
        <v>34</v>
      </c>
      <c r="D11" t="str">
        <f>IF(tbl_pfrecords[[#This Row],[Performance]]&gt;=70, "High Performance","Low Performing")</f>
        <v>High Performance</v>
      </c>
      <c r="E11">
        <f>IF(tbl_pfrecords[[#This Row],[Performance Status]]="High Performance",1,0)</f>
        <v>1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</row>
    <row r="12" spans="1:18" ht="18.75" x14ac:dyDescent="0.25">
      <c r="A12" t="str">
        <f>'Original '!A12</f>
        <v>Male</v>
      </c>
      <c r="B12">
        <f>'Original '!B12</f>
        <v>94</v>
      </c>
      <c r="C12">
        <f>VALUE(SUBSTITUTE(SUBSTITUTE(TRIM('Original '!C12),";","")," ",""))</f>
        <v>35</v>
      </c>
      <c r="D12" t="str">
        <f>IF(tbl_pfrecords[[#This Row],[Performance]]&gt;=70, "High Performance","Low Performing")</f>
        <v>High Performance</v>
      </c>
      <c r="E12">
        <f>IF(tbl_pfrecords[[#This Row],[Performance Status]]="High Performance",1,0)</f>
        <v>1</v>
      </c>
      <c r="G12" s="23"/>
      <c r="H12" s="24"/>
      <c r="I12" s="25" t="s">
        <v>36</v>
      </c>
      <c r="J12" s="24"/>
      <c r="K12" s="24"/>
      <c r="L12" s="24"/>
      <c r="M12" s="24"/>
      <c r="N12" s="9"/>
      <c r="O12" s="9"/>
      <c r="P12" s="9"/>
      <c r="Q12" s="9"/>
      <c r="R12" s="11"/>
    </row>
    <row r="13" spans="1:18" ht="15.75" x14ac:dyDescent="0.25">
      <c r="A13" t="str">
        <f>'Original '!A13</f>
        <v>Male</v>
      </c>
      <c r="B13">
        <f>'Original '!B13</f>
        <v>88</v>
      </c>
      <c r="C13">
        <f>VALUE(SUBSTITUTE(SUBSTITUTE(TRIM('Original '!C13),";","")," ",""))</f>
        <v>36</v>
      </c>
      <c r="D13" t="str">
        <f>IF(tbl_pfrecords[[#This Row],[Performance]]&gt;=70, "High Performance","Low Performing")</f>
        <v>High Performance</v>
      </c>
      <c r="E13">
        <f>IF(tbl_pfrecords[[#This Row],[Performance Status]]="High Performance",1,0)</f>
        <v>1</v>
      </c>
      <c r="G13" s="8" t="s">
        <v>39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</row>
    <row r="14" spans="1:18" ht="15.75" x14ac:dyDescent="0.25">
      <c r="A14" t="str">
        <f>'Original '!A14</f>
        <v>Male</v>
      </c>
      <c r="B14">
        <f>'Original '!B14</f>
        <v>75</v>
      </c>
      <c r="C14">
        <f>VALUE(SUBSTITUTE(SUBSTITUTE(TRIM('Original '!C14),";","")," ",""))</f>
        <v>37</v>
      </c>
      <c r="D14" t="str">
        <f>IF(tbl_pfrecords[[#This Row],[Performance]]&gt;=70, "High Performance","Low Performing")</f>
        <v>High Performance</v>
      </c>
      <c r="E14">
        <f>IF(tbl_pfrecords[[#This Row],[Performance Status]]="High Performance",1,0)</f>
        <v>1</v>
      </c>
      <c r="G14" s="8" t="s">
        <v>37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</row>
    <row r="15" spans="1:18" ht="15.75" x14ac:dyDescent="0.25">
      <c r="A15" t="str">
        <f>'Original '!A15</f>
        <v>Female</v>
      </c>
      <c r="B15">
        <f>'Original '!B15</f>
        <v>69</v>
      </c>
      <c r="C15">
        <f>VALUE(SUBSTITUTE(SUBSTITUTE(TRIM('Original '!C15),";","")," ",""))</f>
        <v>38</v>
      </c>
      <c r="D15" t="str">
        <f>IF(tbl_pfrecords[[#This Row],[Performance]]&gt;=70, "High Performance","Low Performing")</f>
        <v>Low Performing</v>
      </c>
      <c r="E15">
        <f>IF(tbl_pfrecords[[#This Row],[Performance Status]]="High Performance",1,0)</f>
        <v>0</v>
      </c>
      <c r="G15" s="8" t="s">
        <v>38</v>
      </c>
      <c r="H15" s="9"/>
      <c r="I15" s="9"/>
      <c r="J15" s="10">
        <f>AVERAGE(tbl_pfrecords[Performance])</f>
        <v>81.104166666666671</v>
      </c>
      <c r="K15" s="9"/>
      <c r="L15" s="9"/>
      <c r="M15" s="9"/>
      <c r="N15" s="9"/>
      <c r="O15" s="9"/>
      <c r="P15" s="9"/>
      <c r="Q15" s="9"/>
      <c r="R15" s="11"/>
    </row>
    <row r="16" spans="1:18" ht="15.75" x14ac:dyDescent="0.25">
      <c r="A16" t="str">
        <f>'Original '!A16</f>
        <v>Female</v>
      </c>
      <c r="B16">
        <f>'Original '!B16</f>
        <v>81</v>
      </c>
      <c r="C16">
        <f>VALUE(SUBSTITUTE(SUBSTITUTE(TRIM('Original '!C16),";","")," ",""))</f>
        <v>39</v>
      </c>
      <c r="D16" t="str">
        <f>IF(tbl_pfrecords[[#This Row],[Performance]]&gt;=70, "High Performance","Low Performing")</f>
        <v>High Performance</v>
      </c>
      <c r="E16">
        <f>IF(tbl_pfrecords[[#This Row],[Performance Status]]="High Performance",1,0)</f>
        <v>1</v>
      </c>
      <c r="G16" s="8" t="s">
        <v>41</v>
      </c>
      <c r="H16" s="9"/>
      <c r="I16" s="9"/>
      <c r="J16" s="10">
        <f>MIN(tbl_pfrecords[Performance])</f>
        <v>65</v>
      </c>
      <c r="K16" s="9"/>
      <c r="L16" s="9"/>
      <c r="M16" s="9"/>
      <c r="N16" s="9"/>
      <c r="O16" s="9"/>
      <c r="P16" s="9"/>
      <c r="Q16" s="9"/>
      <c r="R16" s="11"/>
    </row>
    <row r="17" spans="1:18" ht="15.75" x14ac:dyDescent="0.25">
      <c r="A17" t="str">
        <f>'Original '!A17</f>
        <v>Female</v>
      </c>
      <c r="B17">
        <f>'Original '!B17</f>
        <v>69</v>
      </c>
      <c r="C17">
        <f>VALUE(SUBSTITUTE(SUBSTITUTE(TRIM('Original '!C17),";","")," ",""))</f>
        <v>40</v>
      </c>
      <c r="D17" t="str">
        <f>IF(tbl_pfrecords[[#This Row],[Performance]]&gt;=70, "High Performance","Low Performing")</f>
        <v>Low Performing</v>
      </c>
      <c r="E17">
        <f>IF(tbl_pfrecords[[#This Row],[Performance Status]]="High Performance",1,0)</f>
        <v>0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</row>
    <row r="18" spans="1:18" ht="15.75" x14ac:dyDescent="0.25">
      <c r="A18" t="str">
        <f>'Original '!A18</f>
        <v>Male</v>
      </c>
      <c r="B18">
        <f>'Original '!B18</f>
        <v>82</v>
      </c>
      <c r="C18">
        <f>VALUE(SUBSTITUTE(SUBSTITUTE(TRIM('Original '!C18),";","")," ",""))</f>
        <v>25</v>
      </c>
      <c r="D18" t="str">
        <f>IF(tbl_pfrecords[[#This Row],[Performance]]&gt;=70, "High Performance","Low Performing")</f>
        <v>High Performance</v>
      </c>
      <c r="E18">
        <f>IF(tbl_pfrecords[[#This Row],[Performance Status]]="High Performance",1,0)</f>
        <v>1</v>
      </c>
      <c r="G18" s="8" t="s">
        <v>42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</row>
    <row r="19" spans="1:18" ht="15.75" x14ac:dyDescent="0.25">
      <c r="A19" t="str">
        <f>'Original '!A19</f>
        <v>Male</v>
      </c>
      <c r="B19">
        <f>'Original '!B19</f>
        <v>68</v>
      </c>
      <c r="C19">
        <f>VALUE(SUBSTITUTE(SUBSTITUTE(TRIM('Original '!C19),";","")," ",""))</f>
        <v>26</v>
      </c>
      <c r="D19" t="str">
        <f>IF(tbl_pfrecords[[#This Row],[Performance]]&gt;=70, "High Performance","Low Performing")</f>
        <v>Low Performing</v>
      </c>
      <c r="E19">
        <f>IF(tbl_pfrecords[[#This Row],[Performance Status]]="High Performance",1,0)</f>
        <v>0</v>
      </c>
      <c r="G19" s="12" t="s">
        <v>43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4"/>
    </row>
    <row r="20" spans="1:18" ht="15.75" x14ac:dyDescent="0.25">
      <c r="A20" t="str">
        <f>'Original '!A20</f>
        <v>Male</v>
      </c>
      <c r="B20">
        <f>'Original '!B20</f>
        <v>97</v>
      </c>
      <c r="C20">
        <f>VALUE(SUBSTITUTE(SUBSTITUTE(TRIM('Original '!C20),";","")," ",""))</f>
        <v>27</v>
      </c>
      <c r="D20" t="str">
        <f>IF(tbl_pfrecords[[#This Row],[Performance]]&gt;=70, "High Performance","Low Performing")</f>
        <v>High Performance</v>
      </c>
      <c r="E20">
        <f>IF(tbl_pfrecords[[#This Row],[Performance Status]]="High Performance",1,0)</f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8" x14ac:dyDescent="0.25">
      <c r="A21" t="str">
        <f>'Original '!A21</f>
        <v>Male</v>
      </c>
      <c r="B21">
        <f>'Original '!B21</f>
        <v>68</v>
      </c>
      <c r="C21">
        <f>VALUE(SUBSTITUTE(SUBSTITUTE(TRIM('Original '!C21),";","")," ",""))</f>
        <v>28</v>
      </c>
      <c r="D21" t="str">
        <f>IF(tbl_pfrecords[[#This Row],[Performance]]&gt;=70, "High Performance","Low Performing")</f>
        <v>Low Performing</v>
      </c>
      <c r="E21">
        <f>IF(tbl_pfrecords[[#This Row],[Performance Status]]="High Performance",1,0)</f>
        <v>0</v>
      </c>
    </row>
    <row r="22" spans="1:18" x14ac:dyDescent="0.25">
      <c r="A22" t="str">
        <f>'Original '!A22</f>
        <v>Female</v>
      </c>
      <c r="B22">
        <f>'Original '!B22</f>
        <v>75</v>
      </c>
      <c r="C22">
        <f>VALUE(SUBSTITUTE(SUBSTITUTE(TRIM('Original '!C22),";","")," ",""))</f>
        <v>29</v>
      </c>
      <c r="D22" t="str">
        <f>IF(tbl_pfrecords[[#This Row],[Performance]]&gt;=70, "High Performance","Low Performing")</f>
        <v>High Performance</v>
      </c>
      <c r="E22">
        <f>IF(tbl_pfrecords[[#This Row],[Performance Status]]="High Performance",1,0)</f>
        <v>1</v>
      </c>
    </row>
    <row r="23" spans="1:18" x14ac:dyDescent="0.25">
      <c r="A23" t="str">
        <f>'Original '!A23</f>
        <v>Female</v>
      </c>
      <c r="B23">
        <f>'Original '!B23</f>
        <v>68</v>
      </c>
      <c r="C23">
        <f>VALUE(SUBSTITUTE(SUBSTITUTE(TRIM('Original '!C23),";","")," ",""))</f>
        <v>30</v>
      </c>
      <c r="D23" t="str">
        <f>IF(tbl_pfrecords[[#This Row],[Performance]]&gt;=70, "High Performance","Low Performing")</f>
        <v>Low Performing</v>
      </c>
      <c r="E23">
        <f>IF(tbl_pfrecords[[#This Row],[Performance Status]]="High Performance",1,0)</f>
        <v>0</v>
      </c>
    </row>
    <row r="24" spans="1:18" x14ac:dyDescent="0.25">
      <c r="A24" t="str">
        <f>'Original '!A24</f>
        <v>Female</v>
      </c>
      <c r="B24">
        <f>'Original '!B24</f>
        <v>65</v>
      </c>
      <c r="C24">
        <f>VALUE(SUBSTITUTE(SUBSTITUTE(TRIM('Original '!C24),";","")," ",""))</f>
        <v>31</v>
      </c>
      <c r="D24" t="str">
        <f>IF(tbl_pfrecords[[#This Row],[Performance]]&gt;=70, "High Performance","Low Performing")</f>
        <v>Low Performing</v>
      </c>
      <c r="E24">
        <f>IF(tbl_pfrecords[[#This Row],[Performance Status]]="High Performance",1,0)</f>
        <v>0</v>
      </c>
    </row>
    <row r="25" spans="1:18" x14ac:dyDescent="0.25">
      <c r="A25" t="str">
        <f>'Original '!A25</f>
        <v>Female</v>
      </c>
      <c r="B25">
        <f>'Original '!B25</f>
        <v>65</v>
      </c>
      <c r="C25">
        <f>VALUE(SUBSTITUTE(SUBSTITUTE(TRIM('Original '!C25),";","")," ",""))</f>
        <v>32</v>
      </c>
      <c r="D25" t="str">
        <f>IF(tbl_pfrecords[[#This Row],[Performance]]&gt;=70, "High Performance","Low Performing")</f>
        <v>Low Performing</v>
      </c>
      <c r="E25">
        <f>IF(tbl_pfrecords[[#This Row],[Performance Status]]="High Performance",1,0)</f>
        <v>0</v>
      </c>
    </row>
    <row r="26" spans="1:18" x14ac:dyDescent="0.25">
      <c r="A26" t="str">
        <f>'Original '!A26</f>
        <v>Female</v>
      </c>
      <c r="B26">
        <f>'Original '!B26</f>
        <v>74</v>
      </c>
      <c r="C26">
        <f>VALUE(SUBSTITUTE(SUBSTITUTE(TRIM('Original '!C26),";","")," ",""))</f>
        <v>33</v>
      </c>
      <c r="D26" t="str">
        <f>IF(tbl_pfrecords[[#This Row],[Performance]]&gt;=70, "High Performance","Low Performing")</f>
        <v>High Performance</v>
      </c>
      <c r="E26">
        <f>IF(tbl_pfrecords[[#This Row],[Performance Status]]="High Performance",1,0)</f>
        <v>1</v>
      </c>
    </row>
    <row r="27" spans="1:18" x14ac:dyDescent="0.25">
      <c r="A27" t="str">
        <f>'Original '!A27</f>
        <v>Male</v>
      </c>
      <c r="B27">
        <f>'Original '!B27</f>
        <v>90</v>
      </c>
      <c r="C27">
        <f>VALUE(SUBSTITUTE(SUBSTITUTE(TRIM('Original '!C27),";","")," ",""))</f>
        <v>34</v>
      </c>
      <c r="D27" t="str">
        <f>IF(tbl_pfrecords[[#This Row],[Performance]]&gt;=70, "High Performance","Low Performing")</f>
        <v>High Performance</v>
      </c>
      <c r="E27">
        <f>IF(tbl_pfrecords[[#This Row],[Performance Status]]="High Performance",1,0)</f>
        <v>1</v>
      </c>
    </row>
    <row r="28" spans="1:18" x14ac:dyDescent="0.25">
      <c r="A28" t="str">
        <f>'Original '!A28</f>
        <v>Male</v>
      </c>
      <c r="B28">
        <f>'Original '!B28</f>
        <v>73</v>
      </c>
      <c r="C28">
        <f>VALUE(SUBSTITUTE(SUBSTITUTE(TRIM('Original '!C28),";","")," ",""))</f>
        <v>35</v>
      </c>
      <c r="D28" t="str">
        <f>IF(tbl_pfrecords[[#This Row],[Performance]]&gt;=70, "High Performance","Low Performing")</f>
        <v>High Performance</v>
      </c>
      <c r="E28">
        <f>IF(tbl_pfrecords[[#This Row],[Performance Status]]="High Performance",1,0)</f>
        <v>1</v>
      </c>
    </row>
    <row r="29" spans="1:18" x14ac:dyDescent="0.25">
      <c r="A29" t="str">
        <f>'Original '!A29</f>
        <v>Male</v>
      </c>
      <c r="B29">
        <f>'Original '!B29</f>
        <v>94</v>
      </c>
      <c r="C29">
        <f>VALUE(SUBSTITUTE(SUBSTITUTE(TRIM('Original '!C29),";","")," ",""))</f>
        <v>36</v>
      </c>
      <c r="D29" t="str">
        <f>IF(tbl_pfrecords[[#This Row],[Performance]]&gt;=70, "High Performance","Low Performing")</f>
        <v>High Performance</v>
      </c>
      <c r="E29">
        <f>IF(tbl_pfrecords[[#This Row],[Performance Status]]="High Performance",1,0)</f>
        <v>1</v>
      </c>
    </row>
    <row r="30" spans="1:18" x14ac:dyDescent="0.25">
      <c r="A30" t="str">
        <f>'Original '!A30</f>
        <v>Male</v>
      </c>
      <c r="B30">
        <f>'Original '!B30</f>
        <v>98</v>
      </c>
      <c r="C30">
        <f>VALUE(SUBSTITUTE(SUBSTITUTE(TRIM('Original '!C30),";","")," ",""))</f>
        <v>28</v>
      </c>
      <c r="D30" t="str">
        <f>IF(tbl_pfrecords[[#This Row],[Performance]]&gt;=70, "High Performance","Low Performing")</f>
        <v>High Performance</v>
      </c>
      <c r="E30">
        <f>IF(tbl_pfrecords[[#This Row],[Performance Status]]="High Performance",1,0)</f>
        <v>1</v>
      </c>
    </row>
    <row r="31" spans="1:18" x14ac:dyDescent="0.25">
      <c r="A31" t="str">
        <f>'Original '!A31</f>
        <v>Female</v>
      </c>
      <c r="B31">
        <f>'Original '!B31</f>
        <v>87</v>
      </c>
      <c r="C31">
        <f>VALUE(SUBSTITUTE(SUBSTITUTE(TRIM('Original '!C31),";","")," ",""))</f>
        <v>38</v>
      </c>
      <c r="D31" t="str">
        <f>IF(tbl_pfrecords[[#This Row],[Performance]]&gt;=70, "High Performance","Low Performing")</f>
        <v>High Performance</v>
      </c>
      <c r="E31">
        <f>IF(tbl_pfrecords[[#This Row],[Performance Status]]="High Performance",1,0)</f>
        <v>1</v>
      </c>
    </row>
    <row r="32" spans="1:18" x14ac:dyDescent="0.25">
      <c r="A32" t="str">
        <f>'Original '!A32</f>
        <v>Female</v>
      </c>
      <c r="B32">
        <f>'Original '!B32</f>
        <v>76</v>
      </c>
      <c r="C32">
        <f>VALUE(SUBSTITUTE(SUBSTITUTE(TRIM('Original '!C32),";","")," ",""))</f>
        <v>39</v>
      </c>
      <c r="D32" t="str">
        <f>IF(tbl_pfrecords[[#This Row],[Performance]]&gt;=70, "High Performance","Low Performing")</f>
        <v>High Performance</v>
      </c>
      <c r="E32">
        <f>IF(tbl_pfrecords[[#This Row],[Performance Status]]="High Performance",1,0)</f>
        <v>1</v>
      </c>
    </row>
    <row r="33" spans="1:5" x14ac:dyDescent="0.25">
      <c r="A33" t="str">
        <f>'Original '!A33</f>
        <v>Female</v>
      </c>
      <c r="B33">
        <f>'Original '!B33</f>
        <v>70</v>
      </c>
      <c r="C33">
        <f>VALUE(SUBSTITUTE(SUBSTITUTE(TRIM('Original '!C33),";","")," ",""))</f>
        <v>40</v>
      </c>
      <c r="D33" t="str">
        <f>IF(tbl_pfrecords[[#This Row],[Performance]]&gt;=70, "High Performance","Low Performing")</f>
        <v>High Performance</v>
      </c>
      <c r="E33">
        <f>IF(tbl_pfrecords[[#This Row],[Performance Status]]="High Performance",1,0)</f>
        <v>1</v>
      </c>
    </row>
    <row r="34" spans="1:5" x14ac:dyDescent="0.25">
      <c r="A34" t="str">
        <f>'Original '!A34</f>
        <v>Male</v>
      </c>
      <c r="B34">
        <f>'Original '!B34</f>
        <v>91</v>
      </c>
      <c r="C34">
        <f>VALUE(SUBSTITUTE(SUBSTITUTE(TRIM('Original '!C34),";","")," ",""))</f>
        <v>25</v>
      </c>
      <c r="D34" t="str">
        <f>IF(tbl_pfrecords[[#This Row],[Performance]]&gt;=70, "High Performance","Low Performing")</f>
        <v>High Performance</v>
      </c>
      <c r="E34">
        <f>IF(tbl_pfrecords[[#This Row],[Performance Status]]="High Performance",1,0)</f>
        <v>1</v>
      </c>
    </row>
    <row r="35" spans="1:5" x14ac:dyDescent="0.25">
      <c r="A35" t="str">
        <f>'Original '!A35</f>
        <v>Male</v>
      </c>
      <c r="B35">
        <f>'Original '!B35</f>
        <v>88</v>
      </c>
      <c r="C35">
        <f>VALUE(SUBSTITUTE(SUBSTITUTE(TRIM('Original '!C35),";","")," ",""))</f>
        <v>26</v>
      </c>
      <c r="D35" t="str">
        <f>IF(tbl_pfrecords[[#This Row],[Performance]]&gt;=70, "High Performance","Low Performing")</f>
        <v>High Performance</v>
      </c>
      <c r="E35">
        <f>IF(tbl_pfrecords[[#This Row],[Performance Status]]="High Performance",1,0)</f>
        <v>1</v>
      </c>
    </row>
    <row r="36" spans="1:5" x14ac:dyDescent="0.25">
      <c r="A36" t="str">
        <f>'Original '!A36</f>
        <v>Male</v>
      </c>
      <c r="B36">
        <f>'Original '!B36</f>
        <v>75</v>
      </c>
      <c r="C36">
        <f>VALUE(SUBSTITUTE(SUBSTITUTE(TRIM('Original '!C36),";","")," ",""))</f>
        <v>27</v>
      </c>
      <c r="D36" t="str">
        <f>IF(tbl_pfrecords[[#This Row],[Performance]]&gt;=70, "High Performance","Low Performing")</f>
        <v>High Performance</v>
      </c>
      <c r="E36">
        <f>IF(tbl_pfrecords[[#This Row],[Performance Status]]="High Performance",1,0)</f>
        <v>1</v>
      </c>
    </row>
    <row r="37" spans="1:5" x14ac:dyDescent="0.25">
      <c r="A37" t="str">
        <f>'Original '!A37</f>
        <v>Male</v>
      </c>
      <c r="B37">
        <f>'Original '!B37</f>
        <v>75</v>
      </c>
      <c r="C37">
        <f>VALUE(SUBSTITUTE(SUBSTITUTE(TRIM('Original '!C37),";","")," ",""))</f>
        <v>28</v>
      </c>
      <c r="D37" t="str">
        <f>IF(tbl_pfrecords[[#This Row],[Performance]]&gt;=70, "High Performance","Low Performing")</f>
        <v>High Performance</v>
      </c>
      <c r="E37">
        <f>IF(tbl_pfrecords[[#This Row],[Performance Status]]="High Performance",1,0)</f>
        <v>1</v>
      </c>
    </row>
    <row r="38" spans="1:5" x14ac:dyDescent="0.25">
      <c r="A38" t="str">
        <f>'Original '!A38</f>
        <v>Female</v>
      </c>
      <c r="B38">
        <f>'Original '!B38</f>
        <v>87</v>
      </c>
      <c r="C38">
        <f>VALUE(SUBSTITUTE(SUBSTITUTE(TRIM('Original '!C38),";","")," ",""))</f>
        <v>29</v>
      </c>
      <c r="D38" t="str">
        <f>IF(tbl_pfrecords[[#This Row],[Performance]]&gt;=70, "High Performance","Low Performing")</f>
        <v>High Performance</v>
      </c>
      <c r="E38">
        <f>IF(tbl_pfrecords[[#This Row],[Performance Status]]="High Performance",1,0)</f>
        <v>1</v>
      </c>
    </row>
    <row r="39" spans="1:5" x14ac:dyDescent="0.25">
      <c r="A39" t="str">
        <f>'Original '!A39</f>
        <v>Female</v>
      </c>
      <c r="B39">
        <f>'Original '!B39</f>
        <v>68</v>
      </c>
      <c r="C39">
        <f>VALUE(SUBSTITUTE(SUBSTITUTE(TRIM('Original '!C39),";","")," ",""))</f>
        <v>30</v>
      </c>
      <c r="D39" t="str">
        <f>IF(tbl_pfrecords[[#This Row],[Performance]]&gt;=70, "High Performance","Low Performing")</f>
        <v>Low Performing</v>
      </c>
      <c r="E39">
        <f>IF(tbl_pfrecords[[#This Row],[Performance Status]]="High Performance",1,0)</f>
        <v>0</v>
      </c>
    </row>
    <row r="40" spans="1:5" x14ac:dyDescent="0.25">
      <c r="A40" t="str">
        <f>'Original '!A40</f>
        <v>Female</v>
      </c>
      <c r="B40">
        <f>'Original '!B40</f>
        <v>92</v>
      </c>
      <c r="C40">
        <f>VALUE(SUBSTITUTE(SUBSTITUTE(TRIM('Original '!C40),";","")," ",""))</f>
        <v>31</v>
      </c>
      <c r="D40" t="str">
        <f>IF(tbl_pfrecords[[#This Row],[Performance]]&gt;=70, "High Performance","Low Performing")</f>
        <v>High Performance</v>
      </c>
      <c r="E40">
        <f>IF(tbl_pfrecords[[#This Row],[Performance Status]]="High Performance",1,0)</f>
        <v>1</v>
      </c>
    </row>
    <row r="41" spans="1:5" x14ac:dyDescent="0.25">
      <c r="A41" t="str">
        <f>'Original '!A41</f>
        <v>Female</v>
      </c>
      <c r="B41">
        <f>'Original '!B41</f>
        <v>78</v>
      </c>
      <c r="C41">
        <f>VALUE(SUBSTITUTE(SUBSTITUTE(TRIM('Original '!C41),";","")," ",""))</f>
        <v>37</v>
      </c>
      <c r="D41" t="str">
        <f>IF(tbl_pfrecords[[#This Row],[Performance]]&gt;=70, "High Performance","Low Performing")</f>
        <v>High Performance</v>
      </c>
      <c r="E41">
        <f>IF(tbl_pfrecords[[#This Row],[Performance Status]]="High Performance",1,0)</f>
        <v>1</v>
      </c>
    </row>
    <row r="42" spans="1:5" x14ac:dyDescent="0.25">
      <c r="A42" t="str">
        <f>'Original '!A42</f>
        <v>Female</v>
      </c>
      <c r="B42">
        <f>'Original '!B42</f>
        <v>96</v>
      </c>
      <c r="C42">
        <f>VALUE(SUBSTITUTE(SUBSTITUTE(TRIM('Original '!C42),";","")," ",""))</f>
        <v>33</v>
      </c>
      <c r="D42" t="str">
        <f>IF(tbl_pfrecords[[#This Row],[Performance]]&gt;=70, "High Performance","Low Performing")</f>
        <v>High Performance</v>
      </c>
      <c r="E42">
        <f>IF(tbl_pfrecords[[#This Row],[Performance Status]]="High Performance",1,0)</f>
        <v>1</v>
      </c>
    </row>
    <row r="43" spans="1:5" x14ac:dyDescent="0.25">
      <c r="A43" t="str">
        <f>'Original '!A43</f>
        <v>Male</v>
      </c>
      <c r="B43">
        <f>'Original '!B43</f>
        <v>72</v>
      </c>
      <c r="C43">
        <f>VALUE(SUBSTITUTE(SUBSTITUTE(TRIM('Original '!C43),";","")," ",""))</f>
        <v>34</v>
      </c>
      <c r="D43" t="str">
        <f>IF(tbl_pfrecords[[#This Row],[Performance]]&gt;=70, "High Performance","Low Performing")</f>
        <v>High Performance</v>
      </c>
      <c r="E43">
        <f>IF(tbl_pfrecords[[#This Row],[Performance Status]]="High Performance",1,0)</f>
        <v>1</v>
      </c>
    </row>
    <row r="44" spans="1:5" x14ac:dyDescent="0.25">
      <c r="A44" t="str">
        <f>'Original '!A44</f>
        <v>Male</v>
      </c>
      <c r="B44">
        <f>'Original '!B44</f>
        <v>84</v>
      </c>
      <c r="C44">
        <f>VALUE(SUBSTITUTE(SUBSTITUTE(TRIM('Original '!C44),";","")," ",""))</f>
        <v>35</v>
      </c>
      <c r="D44" t="str">
        <f>IF(tbl_pfrecords[[#This Row],[Performance]]&gt;=70, "High Performance","Low Performing")</f>
        <v>High Performance</v>
      </c>
      <c r="E44">
        <f>IF(tbl_pfrecords[[#This Row],[Performance Status]]="High Performance",1,0)</f>
        <v>1</v>
      </c>
    </row>
    <row r="45" spans="1:5" x14ac:dyDescent="0.25">
      <c r="A45" t="str">
        <f>'Original '!A45</f>
        <v>Male</v>
      </c>
      <c r="B45">
        <f>'Original '!B45</f>
        <v>76</v>
      </c>
      <c r="C45">
        <f>VALUE(SUBSTITUTE(SUBSTITUTE(TRIM('Original '!C45),";","")," ",""))</f>
        <v>36</v>
      </c>
      <c r="D45" t="str">
        <f>IF(tbl_pfrecords[[#This Row],[Performance]]&gt;=70, "High Performance","Low Performing")</f>
        <v>High Performance</v>
      </c>
      <c r="E45">
        <f>IF(tbl_pfrecords[[#This Row],[Performance Status]]="High Performance",1,0)</f>
        <v>1</v>
      </c>
    </row>
    <row r="46" spans="1:5" x14ac:dyDescent="0.25">
      <c r="A46" t="str">
        <f>'Original '!A46</f>
        <v>Male</v>
      </c>
      <c r="B46">
        <f>'Original '!B46</f>
        <v>85</v>
      </c>
      <c r="C46">
        <f>VALUE(SUBSTITUTE(SUBSTITUTE(TRIM('Original '!C46),";","")," ",""))</f>
        <v>47</v>
      </c>
      <c r="D46" t="str">
        <f>IF(tbl_pfrecords[[#This Row],[Performance]]&gt;=70, "High Performance","Low Performing")</f>
        <v>High Performance</v>
      </c>
      <c r="E46">
        <f>IF(tbl_pfrecords[[#This Row],[Performance Status]]="High Performance",1,0)</f>
        <v>1</v>
      </c>
    </row>
    <row r="47" spans="1:5" x14ac:dyDescent="0.25">
      <c r="A47" t="str">
        <f>'Original '!A47</f>
        <v>Female</v>
      </c>
      <c r="B47">
        <f>'Original '!B47</f>
        <v>93</v>
      </c>
      <c r="C47">
        <f>VALUE(SUBSTITUTE(SUBSTITUTE(TRIM('Original '!C47),";","")," ",""))</f>
        <v>38</v>
      </c>
      <c r="D47" t="str">
        <f>IF(tbl_pfrecords[[#This Row],[Performance]]&gt;=70, "High Performance","Low Performing")</f>
        <v>High Performance</v>
      </c>
      <c r="E47">
        <f>IF(tbl_pfrecords[[#This Row],[Performance Status]]="High Performance",1,0)</f>
        <v>1</v>
      </c>
    </row>
    <row r="48" spans="1:5" x14ac:dyDescent="0.25">
      <c r="A48" t="str">
        <f>'Original '!A48</f>
        <v>Female</v>
      </c>
      <c r="B48">
        <f>'Original '!B48</f>
        <v>90</v>
      </c>
      <c r="C48">
        <f>VALUE(SUBSTITUTE(SUBSTITUTE(TRIM('Original '!C48),";","")," ",""))</f>
        <v>39</v>
      </c>
      <c r="D48" t="str">
        <f>IF(tbl_pfrecords[[#This Row],[Performance]]&gt;=70, "High Performance","Low Performing")</f>
        <v>High Performance</v>
      </c>
      <c r="E48">
        <f>IF(tbl_pfrecords[[#This Row],[Performance Status]]="High Performance",1,0)</f>
        <v>1</v>
      </c>
    </row>
    <row r="49" spans="1:5" x14ac:dyDescent="0.25">
      <c r="A49" t="str">
        <f>'Original '!A49</f>
        <v>Female</v>
      </c>
      <c r="B49">
        <f>'Original '!B49</f>
        <v>77</v>
      </c>
      <c r="C49">
        <f>VALUE(SUBSTITUTE(SUBSTITUTE(TRIM('Original '!C49),";","")," ",""))</f>
        <v>50</v>
      </c>
      <c r="D49" t="str">
        <f>IF(tbl_pfrecords[[#This Row],[Performance]]&gt;=70, "High Performance","Low Performing")</f>
        <v>High Performance</v>
      </c>
      <c r="E49">
        <f>IF(tbl_pfrecords[[#This Row],[Performance Status]]="High Performance",1,0)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Original </vt:lpstr>
      <vt:lpstr>Analyzed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Adeiza Suleman</dc:creator>
  <cp:lastModifiedBy>USER</cp:lastModifiedBy>
  <dcterms:created xsi:type="dcterms:W3CDTF">2022-03-05T08:50:39Z</dcterms:created>
  <dcterms:modified xsi:type="dcterms:W3CDTF">2022-07-31T12:20:18Z</dcterms:modified>
</cp:coreProperties>
</file>