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YORAPHEAL FARM\Desktop\10 Alytics\"/>
    </mc:Choice>
  </mc:AlternateContent>
  <xr:revisionPtr revIDLastSave="0" documentId="8_{49A5E814-5253-457B-B0E6-457B9D172471}" xr6:coauthVersionLast="47" xr6:coauthVersionMax="47" xr10:uidLastSave="{00000000-0000-0000-0000-000000000000}"/>
  <bookViews>
    <workbookView xWindow="-120" yWindow="-120" windowWidth="20730" windowHeight="11160" activeTab="2" xr2:uid="{A5B223D3-8700-46AD-B2AC-36482CDB68BA}"/>
  </bookViews>
  <sheets>
    <sheet name="Manufacturer" sheetId="1" r:id="rId1"/>
    <sheet name="Location" sheetId="2" r:id="rId2"/>
    <sheet name="Sales" sheetId="3" r:id="rId3"/>
    <sheet name="Product" sheetId="4" r:id="rId4"/>
    <sheet name="KPIs" sheetId="5" r:id="rId5"/>
    <sheet name="Sales Trend" sheetId="6" r:id="rId6"/>
    <sheet name="Top 10 Products" sheetId="7" r:id="rId7"/>
    <sheet name="Top 3 State" sheetId="8" r:id="rId8"/>
    <sheet name="Contr. by Category" sheetId="12" r:id="rId9"/>
    <sheet name="Unit Trend" sheetId="11" r:id="rId10"/>
    <sheet name="Dashboard" sheetId="13" r:id="rId11"/>
  </sheets>
  <definedNames>
    <definedName name="_xlnm._FilterDatabase" localSheetId="1" hidden="1">Location!$A$1:$C$1621</definedName>
    <definedName name="_xlnm._FilterDatabase" localSheetId="3" hidden="1">Product!$A$1:$E$2413</definedName>
    <definedName name="Slicer_Segment">#N/A</definedName>
  </definedNames>
  <calcPr calcId="181029" concurrentCalc="0"/>
  <pivotCaches>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8" i="3" l="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K2" i="3"/>
  <c r="M2" i="3"/>
  <c r="K3" i="3"/>
  <c r="M3" i="3"/>
  <c r="K4" i="3"/>
  <c r="M4" i="3"/>
  <c r="K5" i="3"/>
  <c r="M5" i="3"/>
  <c r="K6" i="3"/>
  <c r="M6" i="3"/>
  <c r="K7" i="3"/>
  <c r="M7" i="3"/>
  <c r="K8" i="3"/>
  <c r="M8" i="3"/>
  <c r="K9" i="3"/>
  <c r="M9" i="3"/>
  <c r="K10" i="3"/>
  <c r="M10" i="3"/>
  <c r="K11" i="3"/>
  <c r="M11" i="3"/>
  <c r="K12" i="3"/>
  <c r="M12" i="3"/>
  <c r="K13" i="3"/>
  <c r="M13" i="3"/>
  <c r="K14" i="3"/>
  <c r="M14" i="3"/>
  <c r="K15" i="3"/>
  <c r="M15" i="3"/>
  <c r="K16" i="3"/>
  <c r="M16" i="3"/>
  <c r="K17" i="3"/>
  <c r="M17" i="3"/>
  <c r="K18" i="3"/>
  <c r="M18" i="3"/>
  <c r="K19" i="3"/>
  <c r="M19" i="3"/>
  <c r="K20" i="3"/>
  <c r="M20" i="3"/>
  <c r="K21" i="3"/>
  <c r="M21" i="3"/>
  <c r="K22" i="3"/>
  <c r="M22" i="3"/>
  <c r="K23" i="3"/>
  <c r="M23" i="3"/>
  <c r="K24" i="3"/>
  <c r="M24" i="3"/>
  <c r="K25" i="3"/>
  <c r="M25" i="3"/>
  <c r="K26" i="3"/>
  <c r="M26" i="3"/>
  <c r="K27" i="3"/>
  <c r="M27" i="3"/>
  <c r="K28" i="3"/>
  <c r="M28" i="3"/>
  <c r="K29" i="3"/>
  <c r="M29" i="3"/>
  <c r="K30" i="3"/>
  <c r="M30" i="3"/>
  <c r="K31" i="3"/>
  <c r="M31" i="3"/>
  <c r="K32" i="3"/>
  <c r="M32" i="3"/>
  <c r="K33" i="3"/>
  <c r="M33" i="3"/>
  <c r="K34" i="3"/>
  <c r="M34" i="3"/>
  <c r="K35" i="3"/>
  <c r="M35" i="3"/>
  <c r="K36" i="3"/>
  <c r="M36" i="3"/>
  <c r="K37" i="3"/>
  <c r="M37" i="3"/>
  <c r="K38" i="3"/>
  <c r="M38" i="3"/>
  <c r="K39" i="3"/>
  <c r="M39" i="3"/>
  <c r="K40" i="3"/>
  <c r="M40" i="3"/>
  <c r="K41" i="3"/>
  <c r="M41" i="3"/>
  <c r="K42" i="3"/>
  <c r="M42" i="3"/>
  <c r="K43" i="3"/>
  <c r="M43" i="3"/>
  <c r="K44" i="3"/>
  <c r="M44" i="3"/>
  <c r="K45" i="3"/>
  <c r="M45" i="3"/>
  <c r="K46" i="3"/>
  <c r="M46" i="3"/>
  <c r="K47" i="3"/>
  <c r="M47" i="3"/>
  <c r="K48" i="3"/>
  <c r="M48" i="3"/>
  <c r="K49" i="3"/>
  <c r="M49" i="3"/>
  <c r="K50" i="3"/>
  <c r="M50" i="3"/>
  <c r="K51" i="3"/>
  <c r="M51" i="3"/>
  <c r="K52" i="3"/>
  <c r="M52" i="3"/>
  <c r="K53" i="3"/>
  <c r="M53" i="3"/>
  <c r="K54" i="3"/>
  <c r="M54" i="3"/>
  <c r="K55" i="3"/>
  <c r="M55" i="3"/>
  <c r="K56" i="3"/>
  <c r="M56" i="3"/>
  <c r="K57" i="3"/>
  <c r="M57" i="3"/>
  <c r="K58" i="3"/>
  <c r="M58" i="3"/>
  <c r="K59" i="3"/>
  <c r="M59" i="3"/>
  <c r="K60" i="3"/>
  <c r="M60" i="3"/>
  <c r="K61" i="3"/>
  <c r="M61" i="3"/>
  <c r="K62" i="3"/>
  <c r="M62" i="3"/>
  <c r="K63" i="3"/>
  <c r="M63" i="3"/>
  <c r="K64" i="3"/>
  <c r="M64" i="3"/>
  <c r="K65" i="3"/>
  <c r="M65" i="3"/>
  <c r="K66" i="3"/>
  <c r="M66" i="3"/>
  <c r="K67" i="3"/>
  <c r="M67" i="3"/>
  <c r="K68" i="3"/>
  <c r="M68" i="3"/>
  <c r="K69" i="3"/>
  <c r="M69" i="3"/>
  <c r="K70" i="3"/>
  <c r="M70" i="3"/>
  <c r="K71" i="3"/>
  <c r="M71" i="3"/>
  <c r="K72" i="3"/>
  <c r="M72" i="3"/>
  <c r="K73" i="3"/>
  <c r="M73" i="3"/>
  <c r="K74" i="3"/>
  <c r="M74" i="3"/>
  <c r="K75" i="3"/>
  <c r="M75" i="3"/>
  <c r="K76" i="3"/>
  <c r="M76" i="3"/>
  <c r="K77" i="3"/>
  <c r="M77" i="3"/>
  <c r="K78" i="3"/>
  <c r="M78" i="3"/>
  <c r="K79" i="3"/>
  <c r="M79" i="3"/>
  <c r="K80" i="3"/>
  <c r="M80" i="3"/>
  <c r="K81" i="3"/>
  <c r="M81" i="3"/>
  <c r="K82" i="3"/>
  <c r="M82" i="3"/>
  <c r="K83" i="3"/>
  <c r="M83" i="3"/>
  <c r="K84" i="3"/>
  <c r="M84" i="3"/>
  <c r="K85" i="3"/>
  <c r="M85" i="3"/>
  <c r="K86" i="3"/>
  <c r="M86" i="3"/>
  <c r="K87" i="3"/>
  <c r="M87" i="3"/>
  <c r="K88" i="3"/>
  <c r="M88" i="3"/>
  <c r="K89" i="3"/>
  <c r="M89" i="3"/>
  <c r="K90" i="3"/>
  <c r="M90" i="3"/>
  <c r="K91" i="3"/>
  <c r="M91" i="3"/>
  <c r="K92" i="3"/>
  <c r="M92" i="3"/>
  <c r="K93" i="3"/>
  <c r="M93" i="3"/>
  <c r="K94" i="3"/>
  <c r="M94" i="3"/>
  <c r="K95" i="3"/>
  <c r="M95" i="3"/>
  <c r="K96" i="3"/>
  <c r="M96" i="3"/>
  <c r="K97" i="3"/>
  <c r="M97" i="3"/>
  <c r="K98" i="3"/>
  <c r="M98" i="3"/>
  <c r="K99" i="3"/>
  <c r="M99" i="3"/>
  <c r="K100" i="3"/>
  <c r="M100" i="3"/>
  <c r="K101" i="3"/>
  <c r="M101" i="3"/>
  <c r="K102" i="3"/>
  <c r="M102" i="3"/>
  <c r="K103" i="3"/>
  <c r="M103" i="3"/>
  <c r="K104" i="3"/>
  <c r="M104" i="3"/>
  <c r="K105" i="3"/>
  <c r="M105" i="3"/>
  <c r="K106" i="3"/>
  <c r="M106" i="3"/>
  <c r="K107" i="3"/>
  <c r="M107" i="3"/>
  <c r="K108" i="3"/>
  <c r="M108" i="3"/>
  <c r="K109" i="3"/>
  <c r="M109" i="3"/>
  <c r="K110" i="3"/>
  <c r="M110" i="3"/>
  <c r="K111" i="3"/>
  <c r="M111" i="3"/>
  <c r="K112" i="3"/>
  <c r="M112" i="3"/>
  <c r="K113" i="3"/>
  <c r="M113" i="3"/>
  <c r="K114" i="3"/>
  <c r="M114" i="3"/>
  <c r="K115" i="3"/>
  <c r="M115" i="3"/>
  <c r="K116" i="3"/>
  <c r="M116" i="3"/>
  <c r="K117" i="3"/>
  <c r="M117" i="3"/>
  <c r="K118" i="3"/>
  <c r="M118" i="3"/>
  <c r="K119" i="3"/>
  <c r="M119" i="3"/>
  <c r="K120" i="3"/>
  <c r="M120" i="3"/>
  <c r="K121" i="3"/>
  <c r="M121" i="3"/>
  <c r="K122" i="3"/>
  <c r="M122" i="3"/>
  <c r="K123" i="3"/>
  <c r="M123" i="3"/>
  <c r="K124" i="3"/>
  <c r="M124" i="3"/>
  <c r="K125" i="3"/>
  <c r="M125" i="3"/>
  <c r="K126" i="3"/>
  <c r="M126" i="3"/>
  <c r="K127" i="3"/>
  <c r="M127" i="3"/>
  <c r="K128" i="3"/>
  <c r="M128" i="3"/>
  <c r="K129" i="3"/>
  <c r="M129" i="3"/>
  <c r="K130" i="3"/>
  <c r="M130" i="3"/>
  <c r="K131" i="3"/>
  <c r="M131" i="3"/>
  <c r="K132" i="3"/>
  <c r="M132" i="3"/>
  <c r="K133" i="3"/>
  <c r="M133" i="3"/>
  <c r="K134" i="3"/>
  <c r="M134" i="3"/>
  <c r="K135" i="3"/>
  <c r="M135" i="3"/>
  <c r="K136" i="3"/>
  <c r="M136" i="3"/>
  <c r="K137" i="3"/>
  <c r="M137" i="3"/>
  <c r="K138" i="3"/>
  <c r="M138" i="3"/>
  <c r="K139" i="3"/>
  <c r="M139" i="3"/>
  <c r="K140" i="3"/>
  <c r="M140" i="3"/>
  <c r="K141" i="3"/>
  <c r="M141" i="3"/>
  <c r="K142" i="3"/>
  <c r="M142" i="3"/>
  <c r="K143" i="3"/>
  <c r="M143" i="3"/>
  <c r="K144" i="3"/>
  <c r="M144" i="3"/>
  <c r="K145" i="3"/>
  <c r="M145" i="3"/>
  <c r="K146" i="3"/>
  <c r="M146" i="3"/>
  <c r="K147" i="3"/>
  <c r="M147" i="3"/>
  <c r="K148" i="3"/>
  <c r="M148" i="3"/>
  <c r="K149" i="3"/>
  <c r="M149" i="3"/>
  <c r="K150" i="3"/>
  <c r="M150" i="3"/>
  <c r="K151" i="3"/>
  <c r="M151" i="3"/>
  <c r="K152" i="3"/>
  <c r="M152" i="3"/>
  <c r="K153" i="3"/>
  <c r="M153" i="3"/>
  <c r="K154" i="3"/>
  <c r="M154" i="3"/>
  <c r="K155" i="3"/>
  <c r="M155" i="3"/>
  <c r="K156" i="3"/>
  <c r="M156" i="3"/>
  <c r="K157" i="3"/>
  <c r="M157" i="3"/>
  <c r="K158" i="3"/>
  <c r="M158" i="3"/>
  <c r="K159" i="3"/>
  <c r="M159" i="3"/>
  <c r="K160" i="3"/>
  <c r="M160" i="3"/>
  <c r="K161" i="3"/>
  <c r="M161" i="3"/>
  <c r="K162" i="3"/>
  <c r="M162" i="3"/>
  <c r="K163" i="3"/>
  <c r="M163" i="3"/>
  <c r="K164" i="3"/>
  <c r="M164" i="3"/>
  <c r="K165" i="3"/>
  <c r="M165" i="3"/>
  <c r="K166" i="3"/>
  <c r="M166" i="3"/>
  <c r="K167" i="3"/>
  <c r="M167" i="3"/>
  <c r="K168" i="3"/>
  <c r="M168" i="3"/>
  <c r="K169" i="3"/>
  <c r="M169" i="3"/>
  <c r="K170" i="3"/>
  <c r="M170" i="3"/>
  <c r="K171" i="3"/>
  <c r="M171" i="3"/>
  <c r="K172" i="3"/>
  <c r="M172" i="3"/>
  <c r="K173" i="3"/>
  <c r="M173" i="3"/>
  <c r="K174" i="3"/>
  <c r="M174" i="3"/>
  <c r="K175" i="3"/>
  <c r="M175" i="3"/>
  <c r="K176" i="3"/>
  <c r="M176" i="3"/>
  <c r="K177" i="3"/>
  <c r="M177" i="3"/>
  <c r="K178" i="3"/>
  <c r="M178" i="3"/>
  <c r="K179" i="3"/>
  <c r="M179" i="3"/>
  <c r="K180" i="3"/>
  <c r="M180" i="3"/>
  <c r="K181" i="3"/>
  <c r="M181" i="3"/>
  <c r="K182" i="3"/>
  <c r="M182" i="3"/>
  <c r="K183" i="3"/>
  <c r="M183" i="3"/>
  <c r="K184" i="3"/>
  <c r="M184" i="3"/>
  <c r="K185" i="3"/>
  <c r="M185" i="3"/>
  <c r="K186" i="3"/>
  <c r="M186" i="3"/>
  <c r="K187" i="3"/>
  <c r="M187" i="3"/>
  <c r="K188" i="3"/>
  <c r="M188" i="3"/>
  <c r="K189" i="3"/>
  <c r="M189" i="3"/>
  <c r="K190" i="3"/>
  <c r="M190" i="3"/>
  <c r="K191" i="3"/>
  <c r="M191" i="3"/>
  <c r="K192" i="3"/>
  <c r="M192" i="3"/>
  <c r="K193" i="3"/>
  <c r="M193" i="3"/>
  <c r="K194" i="3"/>
  <c r="M194" i="3"/>
  <c r="K195" i="3"/>
  <c r="M195" i="3"/>
  <c r="K196" i="3"/>
  <c r="M196" i="3"/>
  <c r="K197" i="3"/>
  <c r="M197" i="3"/>
  <c r="K198" i="3"/>
  <c r="M198" i="3"/>
  <c r="K199" i="3"/>
  <c r="M199" i="3"/>
  <c r="K200" i="3"/>
  <c r="M200" i="3"/>
  <c r="K201" i="3"/>
  <c r="M201" i="3"/>
  <c r="K202" i="3"/>
  <c r="M202" i="3"/>
  <c r="K203" i="3"/>
  <c r="M203" i="3"/>
  <c r="K204" i="3"/>
  <c r="M204" i="3"/>
  <c r="K205" i="3"/>
  <c r="M205" i="3"/>
  <c r="K206" i="3"/>
  <c r="M206" i="3"/>
  <c r="K207" i="3"/>
  <c r="M207" i="3"/>
  <c r="K208" i="3"/>
  <c r="M208" i="3"/>
  <c r="K209" i="3"/>
  <c r="M209" i="3"/>
  <c r="K210" i="3"/>
  <c r="M210" i="3"/>
  <c r="K211" i="3"/>
  <c r="M211" i="3"/>
  <c r="K212" i="3"/>
  <c r="M212" i="3"/>
  <c r="K213" i="3"/>
  <c r="M213" i="3"/>
  <c r="K214" i="3"/>
  <c r="M214" i="3"/>
  <c r="K215" i="3"/>
  <c r="M215" i="3"/>
  <c r="K216" i="3"/>
  <c r="M216" i="3"/>
  <c r="K217" i="3"/>
  <c r="M217" i="3"/>
  <c r="K218" i="3"/>
  <c r="M218" i="3"/>
  <c r="K219" i="3"/>
  <c r="M219" i="3"/>
  <c r="K220" i="3"/>
  <c r="M220" i="3"/>
  <c r="K221" i="3"/>
  <c r="M221" i="3"/>
  <c r="K222" i="3"/>
  <c r="M222" i="3"/>
  <c r="K223" i="3"/>
  <c r="M223" i="3"/>
  <c r="K224" i="3"/>
  <c r="M224" i="3"/>
  <c r="K225" i="3"/>
  <c r="M225" i="3"/>
  <c r="K226" i="3"/>
  <c r="M226" i="3"/>
  <c r="K227" i="3"/>
  <c r="M227" i="3"/>
  <c r="K228" i="3"/>
  <c r="M228" i="3"/>
  <c r="K229" i="3"/>
  <c r="M229" i="3"/>
  <c r="K230" i="3"/>
  <c r="M230" i="3"/>
  <c r="K231" i="3"/>
  <c r="M231" i="3"/>
  <c r="K232" i="3"/>
  <c r="M232" i="3"/>
  <c r="K233" i="3"/>
  <c r="M233" i="3"/>
  <c r="K234" i="3"/>
  <c r="M234" i="3"/>
  <c r="K235" i="3"/>
  <c r="M235" i="3"/>
  <c r="K236" i="3"/>
  <c r="M236" i="3"/>
  <c r="K237" i="3"/>
  <c r="M237" i="3"/>
  <c r="K238" i="3"/>
  <c r="M238" i="3"/>
  <c r="K239" i="3"/>
  <c r="M239" i="3"/>
  <c r="K240" i="3"/>
  <c r="M240" i="3"/>
  <c r="K241" i="3"/>
  <c r="M241" i="3"/>
  <c r="K242" i="3"/>
  <c r="M242" i="3"/>
  <c r="K243" i="3"/>
  <c r="M243" i="3"/>
  <c r="K244" i="3"/>
  <c r="M244" i="3"/>
  <c r="K245" i="3"/>
  <c r="M245" i="3"/>
  <c r="K246" i="3"/>
  <c r="M246" i="3"/>
  <c r="K247" i="3"/>
  <c r="M247" i="3"/>
  <c r="K248" i="3"/>
  <c r="M248" i="3"/>
  <c r="K249" i="3"/>
  <c r="M249" i="3"/>
  <c r="K250" i="3"/>
  <c r="M250" i="3"/>
  <c r="K251" i="3"/>
  <c r="M251" i="3"/>
  <c r="K252" i="3"/>
  <c r="M252" i="3"/>
  <c r="K253" i="3"/>
  <c r="M253" i="3"/>
  <c r="K254" i="3"/>
  <c r="M254" i="3"/>
  <c r="K255" i="3"/>
  <c r="M255" i="3"/>
  <c r="K256" i="3"/>
  <c r="M256" i="3"/>
  <c r="K257" i="3"/>
  <c r="M257" i="3"/>
  <c r="K258" i="3"/>
  <c r="M258" i="3"/>
  <c r="K259" i="3"/>
  <c r="M259" i="3"/>
  <c r="K260" i="3"/>
  <c r="M260" i="3"/>
  <c r="K261" i="3"/>
  <c r="M261" i="3"/>
  <c r="K262" i="3"/>
  <c r="M262" i="3"/>
  <c r="K263" i="3"/>
  <c r="M263" i="3"/>
  <c r="K264" i="3"/>
  <c r="M264" i="3"/>
  <c r="K265" i="3"/>
  <c r="M265" i="3"/>
  <c r="K266" i="3"/>
  <c r="M266" i="3"/>
  <c r="K267" i="3"/>
  <c r="M267" i="3"/>
  <c r="K268" i="3"/>
  <c r="M268" i="3"/>
  <c r="K269" i="3"/>
  <c r="M269" i="3"/>
  <c r="K270" i="3"/>
  <c r="M270" i="3"/>
  <c r="K271" i="3"/>
  <c r="M271" i="3"/>
  <c r="K272" i="3"/>
  <c r="M272" i="3"/>
  <c r="K273" i="3"/>
  <c r="M273" i="3"/>
  <c r="K274" i="3"/>
  <c r="M274" i="3"/>
  <c r="K275" i="3"/>
  <c r="M275" i="3"/>
  <c r="K276" i="3"/>
  <c r="M276" i="3"/>
  <c r="K277" i="3"/>
  <c r="M277" i="3"/>
  <c r="K278" i="3"/>
  <c r="M278" i="3"/>
  <c r="K279" i="3"/>
  <c r="M279" i="3"/>
  <c r="K280" i="3"/>
  <c r="M280" i="3"/>
  <c r="K281" i="3"/>
  <c r="M281" i="3"/>
  <c r="K282" i="3"/>
  <c r="M282" i="3"/>
  <c r="K283" i="3"/>
  <c r="M283" i="3"/>
  <c r="K284" i="3"/>
  <c r="M284" i="3"/>
  <c r="K285" i="3"/>
  <c r="M285" i="3"/>
  <c r="K286" i="3"/>
  <c r="M286" i="3"/>
  <c r="K287" i="3"/>
  <c r="M287" i="3"/>
  <c r="K288" i="3"/>
  <c r="M288" i="3"/>
  <c r="K289" i="3"/>
  <c r="M289" i="3"/>
  <c r="K290" i="3"/>
  <c r="M290" i="3"/>
  <c r="K291" i="3"/>
  <c r="M291" i="3"/>
  <c r="K292" i="3"/>
  <c r="M292" i="3"/>
  <c r="K293" i="3"/>
  <c r="M293" i="3"/>
  <c r="K294" i="3"/>
  <c r="M294" i="3"/>
  <c r="K295" i="3"/>
  <c r="M295" i="3"/>
  <c r="K296" i="3"/>
  <c r="M296" i="3"/>
  <c r="K297" i="3"/>
  <c r="M297" i="3"/>
  <c r="K298" i="3"/>
  <c r="M298" i="3"/>
  <c r="K299" i="3"/>
  <c r="M299" i="3"/>
  <c r="K300" i="3"/>
  <c r="M300" i="3"/>
  <c r="K301" i="3"/>
  <c r="M301" i="3"/>
  <c r="K302" i="3"/>
  <c r="M302" i="3"/>
  <c r="K303" i="3"/>
  <c r="M303" i="3"/>
  <c r="K304" i="3"/>
  <c r="M304" i="3"/>
  <c r="K305" i="3"/>
  <c r="M305" i="3"/>
  <c r="K306" i="3"/>
  <c r="M306" i="3"/>
  <c r="K307" i="3"/>
  <c r="M307" i="3"/>
  <c r="K308" i="3"/>
  <c r="M308" i="3"/>
  <c r="K309" i="3"/>
  <c r="M309" i="3"/>
  <c r="K310" i="3"/>
  <c r="M310" i="3"/>
  <c r="K311" i="3"/>
  <c r="M311" i="3"/>
  <c r="K312" i="3"/>
  <c r="M312" i="3"/>
  <c r="K313" i="3"/>
  <c r="M313" i="3"/>
  <c r="K314" i="3"/>
  <c r="M314" i="3"/>
  <c r="K315" i="3"/>
  <c r="M315" i="3"/>
  <c r="K316" i="3"/>
  <c r="M316" i="3"/>
  <c r="K317" i="3"/>
  <c r="M317" i="3"/>
  <c r="K318" i="3"/>
  <c r="M318" i="3"/>
  <c r="K319" i="3"/>
  <c r="M319" i="3"/>
  <c r="K320" i="3"/>
  <c r="M320" i="3"/>
  <c r="K321" i="3"/>
  <c r="M321" i="3"/>
  <c r="K322" i="3"/>
  <c r="M322" i="3"/>
  <c r="K323" i="3"/>
  <c r="M323" i="3"/>
  <c r="K324" i="3"/>
  <c r="M324" i="3"/>
  <c r="K325" i="3"/>
  <c r="M325" i="3"/>
  <c r="K326" i="3"/>
  <c r="M326" i="3"/>
  <c r="K327" i="3"/>
  <c r="M327" i="3"/>
  <c r="K328" i="3"/>
  <c r="M328" i="3"/>
  <c r="K329" i="3"/>
  <c r="M329" i="3"/>
  <c r="K330" i="3"/>
  <c r="M330" i="3"/>
  <c r="K331" i="3"/>
  <c r="M331" i="3"/>
  <c r="K332" i="3"/>
  <c r="M332" i="3"/>
  <c r="K333" i="3"/>
  <c r="M333" i="3"/>
  <c r="K334" i="3"/>
  <c r="M334" i="3"/>
  <c r="K335" i="3"/>
  <c r="M335" i="3"/>
  <c r="K336" i="3"/>
  <c r="M336" i="3"/>
  <c r="K337" i="3"/>
  <c r="M337" i="3"/>
  <c r="K338" i="3"/>
  <c r="M338" i="3"/>
  <c r="K339" i="3"/>
  <c r="M339" i="3"/>
  <c r="K340" i="3"/>
  <c r="M340" i="3"/>
  <c r="K341" i="3"/>
  <c r="M341" i="3"/>
  <c r="K342" i="3"/>
  <c r="M342" i="3"/>
  <c r="K343" i="3"/>
  <c r="M343" i="3"/>
  <c r="K344" i="3"/>
  <c r="M344" i="3"/>
  <c r="K345" i="3"/>
  <c r="M345" i="3"/>
  <c r="K346" i="3"/>
  <c r="M346" i="3"/>
  <c r="K347" i="3"/>
  <c r="M347" i="3"/>
  <c r="K348" i="3"/>
  <c r="M348" i="3"/>
  <c r="K349" i="3"/>
  <c r="M349" i="3"/>
  <c r="K350" i="3"/>
  <c r="M350" i="3"/>
  <c r="K351" i="3"/>
  <c r="M351" i="3"/>
  <c r="K352" i="3"/>
  <c r="M352" i="3"/>
  <c r="K353" i="3"/>
  <c r="M353" i="3"/>
  <c r="K354" i="3"/>
  <c r="M354" i="3"/>
  <c r="K355" i="3"/>
  <c r="M355" i="3"/>
  <c r="K356" i="3"/>
  <c r="M356" i="3"/>
  <c r="K357" i="3"/>
  <c r="M357" i="3"/>
  <c r="K358" i="3"/>
  <c r="M358" i="3"/>
  <c r="K359" i="3"/>
  <c r="M359" i="3"/>
  <c r="K360" i="3"/>
  <c r="M360" i="3"/>
  <c r="K361" i="3"/>
  <c r="M361" i="3"/>
  <c r="K362" i="3"/>
  <c r="M362" i="3"/>
  <c r="K363" i="3"/>
  <c r="M363" i="3"/>
  <c r="K364" i="3"/>
  <c r="M364" i="3"/>
  <c r="K365" i="3"/>
  <c r="M365" i="3"/>
  <c r="K366" i="3"/>
  <c r="M366" i="3"/>
  <c r="K367" i="3"/>
  <c r="M367" i="3"/>
  <c r="K368" i="3"/>
  <c r="M368" i="3"/>
  <c r="K369" i="3"/>
  <c r="M369" i="3"/>
  <c r="K370" i="3"/>
  <c r="M370" i="3"/>
  <c r="K371" i="3"/>
  <c r="M371" i="3"/>
  <c r="K372" i="3"/>
  <c r="M372" i="3"/>
  <c r="K373" i="3"/>
  <c r="M373" i="3"/>
  <c r="K374" i="3"/>
  <c r="M374" i="3"/>
  <c r="K375" i="3"/>
  <c r="M375" i="3"/>
  <c r="K376" i="3"/>
  <c r="M376" i="3"/>
  <c r="K377" i="3"/>
  <c r="M377" i="3"/>
  <c r="K378" i="3"/>
  <c r="M378" i="3"/>
  <c r="K379" i="3"/>
  <c r="M379" i="3"/>
  <c r="K380" i="3"/>
  <c r="M380" i="3"/>
  <c r="K381" i="3"/>
  <c r="M381" i="3"/>
  <c r="K382" i="3"/>
  <c r="M382" i="3"/>
  <c r="K383" i="3"/>
  <c r="M383" i="3"/>
  <c r="K384" i="3"/>
  <c r="M384" i="3"/>
  <c r="K385" i="3"/>
  <c r="M385" i="3"/>
  <c r="K386" i="3"/>
  <c r="M386" i="3"/>
  <c r="K387" i="3"/>
  <c r="M387" i="3"/>
  <c r="K388" i="3"/>
  <c r="M388" i="3"/>
  <c r="K389" i="3"/>
  <c r="M389" i="3"/>
  <c r="K390" i="3"/>
  <c r="M390" i="3"/>
  <c r="K391" i="3"/>
  <c r="M391" i="3"/>
  <c r="K392" i="3"/>
  <c r="M392" i="3"/>
  <c r="K393" i="3"/>
  <c r="M393" i="3"/>
  <c r="K394" i="3"/>
  <c r="M394" i="3"/>
  <c r="K395" i="3"/>
  <c r="M395" i="3"/>
  <c r="K396" i="3"/>
  <c r="M396" i="3"/>
  <c r="K397" i="3"/>
  <c r="M397" i="3"/>
  <c r="K398" i="3"/>
  <c r="M398" i="3"/>
  <c r="K399" i="3"/>
  <c r="M399" i="3"/>
  <c r="K400" i="3"/>
  <c r="M400" i="3"/>
  <c r="K401" i="3"/>
  <c r="M401" i="3"/>
  <c r="K402" i="3"/>
  <c r="M402" i="3"/>
  <c r="K403" i="3"/>
  <c r="M403" i="3"/>
  <c r="K404" i="3"/>
  <c r="M404" i="3"/>
  <c r="K405" i="3"/>
  <c r="M405" i="3"/>
  <c r="K406" i="3"/>
  <c r="M406" i="3"/>
  <c r="K407" i="3"/>
  <c r="M407" i="3"/>
  <c r="K408" i="3"/>
  <c r="M408" i="3"/>
  <c r="K409" i="3"/>
  <c r="M409" i="3"/>
  <c r="K410" i="3"/>
  <c r="M410" i="3"/>
  <c r="K411" i="3"/>
  <c r="M411" i="3"/>
  <c r="K412" i="3"/>
  <c r="M412" i="3"/>
  <c r="K413" i="3"/>
  <c r="M413" i="3"/>
  <c r="K414" i="3"/>
  <c r="M414" i="3"/>
  <c r="K415" i="3"/>
  <c r="M415" i="3"/>
  <c r="K416" i="3"/>
  <c r="M416" i="3"/>
  <c r="K417" i="3"/>
  <c r="M417" i="3"/>
  <c r="K418" i="3"/>
  <c r="M418" i="3"/>
  <c r="K419" i="3"/>
  <c r="M419" i="3"/>
  <c r="K420" i="3"/>
  <c r="M420" i="3"/>
  <c r="K421" i="3"/>
  <c r="M421" i="3"/>
  <c r="K422" i="3"/>
  <c r="M422" i="3"/>
  <c r="K423" i="3"/>
  <c r="M423" i="3"/>
  <c r="K424" i="3"/>
  <c r="M424" i="3"/>
  <c r="K425" i="3"/>
  <c r="M425" i="3"/>
  <c r="K426" i="3"/>
  <c r="M426" i="3"/>
  <c r="K427" i="3"/>
  <c r="M427" i="3"/>
  <c r="K428" i="3"/>
  <c r="M428" i="3"/>
  <c r="K429" i="3"/>
  <c r="M429" i="3"/>
  <c r="K430" i="3"/>
  <c r="M430" i="3"/>
  <c r="K431" i="3"/>
  <c r="M431" i="3"/>
  <c r="K432" i="3"/>
  <c r="M432" i="3"/>
  <c r="K433" i="3"/>
  <c r="M433" i="3"/>
  <c r="K434" i="3"/>
  <c r="M434" i="3"/>
  <c r="K435" i="3"/>
  <c r="M435" i="3"/>
  <c r="K436" i="3"/>
  <c r="M436" i="3"/>
  <c r="K437" i="3"/>
  <c r="M437" i="3"/>
  <c r="K438" i="3"/>
  <c r="M438" i="3"/>
  <c r="K439" i="3"/>
  <c r="M439" i="3"/>
  <c r="K440" i="3"/>
  <c r="M440" i="3"/>
  <c r="K441" i="3"/>
  <c r="M441" i="3"/>
  <c r="K442" i="3"/>
  <c r="M442" i="3"/>
  <c r="K443" i="3"/>
  <c r="M443" i="3"/>
  <c r="K444" i="3"/>
  <c r="M444" i="3"/>
  <c r="K445" i="3"/>
  <c r="M445" i="3"/>
  <c r="K446" i="3"/>
  <c r="M446" i="3"/>
  <c r="K447" i="3"/>
  <c r="M447" i="3"/>
  <c r="K448" i="3"/>
  <c r="M448" i="3"/>
  <c r="K449" i="3"/>
  <c r="M449" i="3"/>
  <c r="K450" i="3"/>
  <c r="M450" i="3"/>
  <c r="K451" i="3"/>
  <c r="M451" i="3"/>
  <c r="K452" i="3"/>
  <c r="M452" i="3"/>
  <c r="K453" i="3"/>
  <c r="M453" i="3"/>
  <c r="K454" i="3"/>
  <c r="M454" i="3"/>
  <c r="K455" i="3"/>
  <c r="M455" i="3"/>
  <c r="K456" i="3"/>
  <c r="M456" i="3"/>
  <c r="K457" i="3"/>
  <c r="M457" i="3"/>
  <c r="K458" i="3"/>
  <c r="M458" i="3"/>
  <c r="K459" i="3"/>
  <c r="M459" i="3"/>
  <c r="K460" i="3"/>
  <c r="M460" i="3"/>
  <c r="K461" i="3"/>
  <c r="M461" i="3"/>
  <c r="K462" i="3"/>
  <c r="M462" i="3"/>
  <c r="K463" i="3"/>
  <c r="M463" i="3"/>
  <c r="K464" i="3"/>
  <c r="M464" i="3"/>
  <c r="K465" i="3"/>
  <c r="M465" i="3"/>
  <c r="K466" i="3"/>
  <c r="M466" i="3"/>
  <c r="K467" i="3"/>
  <c r="M467" i="3"/>
  <c r="K468" i="3"/>
  <c r="M468" i="3"/>
  <c r="K469" i="3"/>
  <c r="M469" i="3"/>
  <c r="K470" i="3"/>
  <c r="M470" i="3"/>
  <c r="K471" i="3"/>
  <c r="M471" i="3"/>
  <c r="K472" i="3"/>
  <c r="M472" i="3"/>
  <c r="K473" i="3"/>
  <c r="M473" i="3"/>
  <c r="K474" i="3"/>
  <c r="M474" i="3"/>
  <c r="K475" i="3"/>
  <c r="M475" i="3"/>
  <c r="K476" i="3"/>
  <c r="M476" i="3"/>
  <c r="K477" i="3"/>
  <c r="M477" i="3"/>
  <c r="K478" i="3"/>
  <c r="M478" i="3"/>
  <c r="K479" i="3"/>
  <c r="M479" i="3"/>
  <c r="K480" i="3"/>
  <c r="M480" i="3"/>
  <c r="K481" i="3"/>
  <c r="M481" i="3"/>
  <c r="K482" i="3"/>
  <c r="M482" i="3"/>
  <c r="K483" i="3"/>
  <c r="M483" i="3"/>
  <c r="K484" i="3"/>
  <c r="M484" i="3"/>
  <c r="K485" i="3"/>
  <c r="M485" i="3"/>
  <c r="K486" i="3"/>
  <c r="M486" i="3"/>
  <c r="K487" i="3"/>
  <c r="M487" i="3"/>
  <c r="K488" i="3"/>
  <c r="M488" i="3"/>
  <c r="K489" i="3"/>
  <c r="M489" i="3"/>
  <c r="K490" i="3"/>
  <c r="M490" i="3"/>
  <c r="K491" i="3"/>
  <c r="M491" i="3"/>
  <c r="K492" i="3"/>
  <c r="M492" i="3"/>
  <c r="K493" i="3"/>
  <c r="M493" i="3"/>
  <c r="K494" i="3"/>
  <c r="M494" i="3"/>
  <c r="K495" i="3"/>
  <c r="M495" i="3"/>
  <c r="K496" i="3"/>
  <c r="M496" i="3"/>
  <c r="K497" i="3"/>
  <c r="M497" i="3"/>
  <c r="K498" i="3"/>
  <c r="M498" i="3"/>
  <c r="K499" i="3"/>
  <c r="M499" i="3"/>
  <c r="K500" i="3"/>
  <c r="M500" i="3"/>
  <c r="K501" i="3"/>
  <c r="M501" i="3"/>
  <c r="K502" i="3"/>
  <c r="M502" i="3"/>
  <c r="K503" i="3"/>
  <c r="M503" i="3"/>
  <c r="K504" i="3"/>
  <c r="M504" i="3"/>
  <c r="K505" i="3"/>
  <c r="M505" i="3"/>
  <c r="K506" i="3"/>
  <c r="M506" i="3"/>
  <c r="K507" i="3"/>
  <c r="M507" i="3"/>
  <c r="K508" i="3"/>
  <c r="M508" i="3"/>
  <c r="K509" i="3"/>
  <c r="M509" i="3"/>
  <c r="K510" i="3"/>
  <c r="M510" i="3"/>
  <c r="K511" i="3"/>
  <c r="M511" i="3"/>
  <c r="K512" i="3"/>
  <c r="M512" i="3"/>
  <c r="K513" i="3"/>
  <c r="M513" i="3"/>
  <c r="K514" i="3"/>
  <c r="M514" i="3"/>
  <c r="K515" i="3"/>
  <c r="M515" i="3"/>
  <c r="K516" i="3"/>
  <c r="M516" i="3"/>
  <c r="K517" i="3"/>
  <c r="M517" i="3"/>
  <c r="K518" i="3"/>
  <c r="M518" i="3"/>
  <c r="K519" i="3"/>
  <c r="M519" i="3"/>
  <c r="K520" i="3"/>
  <c r="M520" i="3"/>
  <c r="K521" i="3"/>
  <c r="M521" i="3"/>
  <c r="K522" i="3"/>
  <c r="M522" i="3"/>
  <c r="K523" i="3"/>
  <c r="M523" i="3"/>
  <c r="K524" i="3"/>
  <c r="M524" i="3"/>
  <c r="K525" i="3"/>
  <c r="M525" i="3"/>
  <c r="K526" i="3"/>
  <c r="M526" i="3"/>
  <c r="K527" i="3"/>
  <c r="M527" i="3"/>
  <c r="K528" i="3"/>
  <c r="M528" i="3"/>
  <c r="K529" i="3"/>
  <c r="M529" i="3"/>
  <c r="K530" i="3"/>
  <c r="M530" i="3"/>
  <c r="K531" i="3"/>
  <c r="M531" i="3"/>
  <c r="K532" i="3"/>
  <c r="M532" i="3"/>
  <c r="K533" i="3"/>
  <c r="M533" i="3"/>
  <c r="K534" i="3"/>
  <c r="M534" i="3"/>
  <c r="K535" i="3"/>
  <c r="M535" i="3"/>
  <c r="K536" i="3"/>
  <c r="M536" i="3"/>
  <c r="K537" i="3"/>
  <c r="M537" i="3"/>
  <c r="K538" i="3"/>
  <c r="M538" i="3"/>
  <c r="K539" i="3"/>
  <c r="M539" i="3"/>
  <c r="K540" i="3"/>
  <c r="M540" i="3"/>
  <c r="K541" i="3"/>
  <c r="M541" i="3"/>
  <c r="K542" i="3"/>
  <c r="M542" i="3"/>
  <c r="K543" i="3"/>
  <c r="M543" i="3"/>
  <c r="K544" i="3"/>
  <c r="M544" i="3"/>
  <c r="K545" i="3"/>
  <c r="M545" i="3"/>
  <c r="K546" i="3"/>
  <c r="M546" i="3"/>
  <c r="K547" i="3"/>
  <c r="M547" i="3"/>
  <c r="K548" i="3"/>
  <c r="M548" i="3"/>
  <c r="K549" i="3"/>
  <c r="M549" i="3"/>
  <c r="K550" i="3"/>
  <c r="M550" i="3"/>
  <c r="K551" i="3"/>
  <c r="M551" i="3"/>
  <c r="K552" i="3"/>
  <c r="M552" i="3"/>
  <c r="K553" i="3"/>
  <c r="M553" i="3"/>
  <c r="K554" i="3"/>
  <c r="M554" i="3"/>
  <c r="K555" i="3"/>
  <c r="M555" i="3"/>
  <c r="K556" i="3"/>
  <c r="M556" i="3"/>
  <c r="K557" i="3"/>
  <c r="M557" i="3"/>
  <c r="K558" i="3"/>
  <c r="M558" i="3"/>
  <c r="K559" i="3"/>
  <c r="M559" i="3"/>
  <c r="K560" i="3"/>
  <c r="M560" i="3"/>
  <c r="K561" i="3"/>
  <c r="M561" i="3"/>
  <c r="K562" i="3"/>
  <c r="M562" i="3"/>
  <c r="K563" i="3"/>
  <c r="M563" i="3"/>
  <c r="K564" i="3"/>
  <c r="M564" i="3"/>
  <c r="K565" i="3"/>
  <c r="M565" i="3"/>
  <c r="K566" i="3"/>
  <c r="M566" i="3"/>
  <c r="K567" i="3"/>
  <c r="M567" i="3"/>
  <c r="K568" i="3"/>
  <c r="M568" i="3"/>
  <c r="K569" i="3"/>
  <c r="M569" i="3"/>
  <c r="K570" i="3"/>
  <c r="M570" i="3"/>
  <c r="K571" i="3"/>
  <c r="M571" i="3"/>
  <c r="K572" i="3"/>
  <c r="M572" i="3"/>
  <c r="K573" i="3"/>
  <c r="M573" i="3"/>
  <c r="K574" i="3"/>
  <c r="M574" i="3"/>
  <c r="K575" i="3"/>
  <c r="M575" i="3"/>
  <c r="K576" i="3"/>
  <c r="M576" i="3"/>
  <c r="K577" i="3"/>
  <c r="M577" i="3"/>
  <c r="K578" i="3"/>
  <c r="M578" i="3"/>
  <c r="K579" i="3"/>
  <c r="M579" i="3"/>
  <c r="K580" i="3"/>
  <c r="M580" i="3"/>
  <c r="K581" i="3"/>
  <c r="M581" i="3"/>
  <c r="K582" i="3"/>
  <c r="M582" i="3"/>
  <c r="K583" i="3"/>
  <c r="M583" i="3"/>
  <c r="K584" i="3"/>
  <c r="M584" i="3"/>
  <c r="K585" i="3"/>
  <c r="M585" i="3"/>
  <c r="K586" i="3"/>
  <c r="M586" i="3"/>
  <c r="K587" i="3"/>
  <c r="M587" i="3"/>
  <c r="K588" i="3"/>
  <c r="M588" i="3"/>
  <c r="K589" i="3"/>
  <c r="M589" i="3"/>
  <c r="K590" i="3"/>
  <c r="M590" i="3"/>
  <c r="K591" i="3"/>
  <c r="M591" i="3"/>
  <c r="K592" i="3"/>
  <c r="M592" i="3"/>
  <c r="K593" i="3"/>
  <c r="M593" i="3"/>
  <c r="K594" i="3"/>
  <c r="M594" i="3"/>
  <c r="K595" i="3"/>
  <c r="M595" i="3"/>
  <c r="K596" i="3"/>
  <c r="M596" i="3"/>
  <c r="K597" i="3"/>
  <c r="M597" i="3"/>
  <c r="K598" i="3"/>
  <c r="M598" i="3"/>
  <c r="K599" i="3"/>
  <c r="M599" i="3"/>
  <c r="K600" i="3"/>
  <c r="M600" i="3"/>
  <c r="K601" i="3"/>
  <c r="M601" i="3"/>
  <c r="K602" i="3"/>
  <c r="M602" i="3"/>
  <c r="K603" i="3"/>
  <c r="M603" i="3"/>
  <c r="K604" i="3"/>
  <c r="M604" i="3"/>
  <c r="K605" i="3"/>
  <c r="M605" i="3"/>
  <c r="K606" i="3"/>
  <c r="M606" i="3"/>
  <c r="K607" i="3"/>
  <c r="M607" i="3"/>
  <c r="K608" i="3"/>
  <c r="M608" i="3"/>
  <c r="K609" i="3"/>
  <c r="M609" i="3"/>
  <c r="K610" i="3"/>
  <c r="M610" i="3"/>
  <c r="K611" i="3"/>
  <c r="M611" i="3"/>
  <c r="K612" i="3"/>
  <c r="M612" i="3"/>
  <c r="K613" i="3"/>
  <c r="M613" i="3"/>
  <c r="K614" i="3"/>
  <c r="M614" i="3"/>
  <c r="K615" i="3"/>
  <c r="M615" i="3"/>
  <c r="K616" i="3"/>
  <c r="M616" i="3"/>
  <c r="K617" i="3"/>
  <c r="M617" i="3"/>
  <c r="K618" i="3"/>
  <c r="M618" i="3"/>
  <c r="K619" i="3"/>
  <c r="M619" i="3"/>
  <c r="K620" i="3"/>
  <c r="M620" i="3"/>
  <c r="K621" i="3"/>
  <c r="M621" i="3"/>
  <c r="K622" i="3"/>
  <c r="M622" i="3"/>
  <c r="K623" i="3"/>
  <c r="M623" i="3"/>
  <c r="K624" i="3"/>
  <c r="M624" i="3"/>
  <c r="K625" i="3"/>
  <c r="M625" i="3"/>
  <c r="K626" i="3"/>
  <c r="M626" i="3"/>
  <c r="K627" i="3"/>
  <c r="M627" i="3"/>
  <c r="K628" i="3"/>
  <c r="M628" i="3"/>
  <c r="K629" i="3"/>
  <c r="M629" i="3"/>
  <c r="K630" i="3"/>
  <c r="M630" i="3"/>
  <c r="K631" i="3"/>
  <c r="M631" i="3"/>
  <c r="K632" i="3"/>
  <c r="M632" i="3"/>
  <c r="K633" i="3"/>
  <c r="M633" i="3"/>
  <c r="K634" i="3"/>
  <c r="M634" i="3"/>
  <c r="K635" i="3"/>
  <c r="M635" i="3"/>
  <c r="K636" i="3"/>
  <c r="M636" i="3"/>
  <c r="K637" i="3"/>
  <c r="M637" i="3"/>
  <c r="K638" i="3"/>
  <c r="M638" i="3"/>
  <c r="K639" i="3"/>
  <c r="M639" i="3"/>
  <c r="K640" i="3"/>
  <c r="M640" i="3"/>
  <c r="K641" i="3"/>
  <c r="M641" i="3"/>
  <c r="K642" i="3"/>
  <c r="M642" i="3"/>
  <c r="K643" i="3"/>
  <c r="M643" i="3"/>
  <c r="K644" i="3"/>
  <c r="M644" i="3"/>
  <c r="K645" i="3"/>
  <c r="M645" i="3"/>
  <c r="K646" i="3"/>
  <c r="M646" i="3"/>
  <c r="K647" i="3"/>
  <c r="M647" i="3"/>
  <c r="K648" i="3"/>
  <c r="M648" i="3"/>
  <c r="K649" i="3"/>
  <c r="M649" i="3"/>
  <c r="K650" i="3"/>
  <c r="M650" i="3"/>
  <c r="K651" i="3"/>
  <c r="M651" i="3"/>
  <c r="K652" i="3"/>
  <c r="M652" i="3"/>
  <c r="K653" i="3"/>
  <c r="M653" i="3"/>
  <c r="K654" i="3"/>
  <c r="M654" i="3"/>
  <c r="K655" i="3"/>
  <c r="M655" i="3"/>
  <c r="K656" i="3"/>
  <c r="M656" i="3"/>
  <c r="K657" i="3"/>
  <c r="M657" i="3"/>
  <c r="K658" i="3"/>
  <c r="M658" i="3"/>
  <c r="K659" i="3"/>
  <c r="M659" i="3"/>
  <c r="K660" i="3"/>
  <c r="M660" i="3"/>
  <c r="K661" i="3"/>
  <c r="M661" i="3"/>
  <c r="K662" i="3"/>
  <c r="M662" i="3"/>
  <c r="K663" i="3"/>
  <c r="M663" i="3"/>
  <c r="K664" i="3"/>
  <c r="M664" i="3"/>
  <c r="K665" i="3"/>
  <c r="M665" i="3"/>
  <c r="K666" i="3"/>
  <c r="M666" i="3"/>
  <c r="K667" i="3"/>
  <c r="M667" i="3"/>
  <c r="K668" i="3"/>
  <c r="M668" i="3"/>
  <c r="K669" i="3"/>
  <c r="M669" i="3"/>
  <c r="K670" i="3"/>
  <c r="M670" i="3"/>
  <c r="K671" i="3"/>
  <c r="M671" i="3"/>
  <c r="K672" i="3"/>
  <c r="M672" i="3"/>
  <c r="K673" i="3"/>
  <c r="M673" i="3"/>
  <c r="K674" i="3"/>
  <c r="M674" i="3"/>
  <c r="K675" i="3"/>
  <c r="M675" i="3"/>
  <c r="K676" i="3"/>
  <c r="M676" i="3"/>
  <c r="K677" i="3"/>
  <c r="M677" i="3"/>
  <c r="K678" i="3"/>
  <c r="M678" i="3"/>
  <c r="K679" i="3"/>
  <c r="M679" i="3"/>
  <c r="K680" i="3"/>
  <c r="M680" i="3"/>
  <c r="K681" i="3"/>
  <c r="M681" i="3"/>
  <c r="K682" i="3"/>
  <c r="M682" i="3"/>
  <c r="K683" i="3"/>
  <c r="M683" i="3"/>
  <c r="K684" i="3"/>
  <c r="M684" i="3"/>
  <c r="K685" i="3"/>
  <c r="M685" i="3"/>
  <c r="K686" i="3"/>
  <c r="M686" i="3"/>
  <c r="K687" i="3"/>
  <c r="M687" i="3"/>
  <c r="K688" i="3"/>
  <c r="M688" i="3"/>
  <c r="K689" i="3"/>
  <c r="M689" i="3"/>
  <c r="K690" i="3"/>
  <c r="M690" i="3"/>
  <c r="K691" i="3"/>
  <c r="M691" i="3"/>
  <c r="K692" i="3"/>
  <c r="M692" i="3"/>
  <c r="K693" i="3"/>
  <c r="M693" i="3"/>
  <c r="K694" i="3"/>
  <c r="M694" i="3"/>
  <c r="K695" i="3"/>
  <c r="M695" i="3"/>
  <c r="K696" i="3"/>
  <c r="M696" i="3"/>
  <c r="K697" i="3"/>
  <c r="M697" i="3"/>
  <c r="K698" i="3"/>
  <c r="M698" i="3"/>
  <c r="K699" i="3"/>
  <c r="M699" i="3"/>
  <c r="K700" i="3"/>
  <c r="M700" i="3"/>
  <c r="K701" i="3"/>
  <c r="M701" i="3"/>
  <c r="K702" i="3"/>
  <c r="M702" i="3"/>
  <c r="K703" i="3"/>
  <c r="M703" i="3"/>
  <c r="K704" i="3"/>
  <c r="M704" i="3"/>
  <c r="K705" i="3"/>
  <c r="M705" i="3"/>
  <c r="K706" i="3"/>
  <c r="M706" i="3"/>
  <c r="K707" i="3"/>
  <c r="M707" i="3"/>
  <c r="K708" i="3"/>
  <c r="M708" i="3"/>
  <c r="K709" i="3"/>
  <c r="M709" i="3"/>
  <c r="K710" i="3"/>
  <c r="M710" i="3"/>
  <c r="K711" i="3"/>
  <c r="M711" i="3"/>
  <c r="K712" i="3"/>
  <c r="M712" i="3"/>
  <c r="K713" i="3"/>
  <c r="M713" i="3"/>
  <c r="K714" i="3"/>
  <c r="M714" i="3"/>
  <c r="K715" i="3"/>
  <c r="M715" i="3"/>
  <c r="K716" i="3"/>
  <c r="M716" i="3"/>
  <c r="K717" i="3"/>
  <c r="M717" i="3"/>
  <c r="K718" i="3"/>
  <c r="M718" i="3"/>
  <c r="K719" i="3"/>
  <c r="M719" i="3"/>
  <c r="K720" i="3"/>
  <c r="M720" i="3"/>
  <c r="K721" i="3"/>
  <c r="M721" i="3"/>
  <c r="K722" i="3"/>
  <c r="M722" i="3"/>
  <c r="K723" i="3"/>
  <c r="M723" i="3"/>
  <c r="K724" i="3"/>
  <c r="M724" i="3"/>
  <c r="K725" i="3"/>
  <c r="M725" i="3"/>
  <c r="K726" i="3"/>
  <c r="M726" i="3"/>
  <c r="K727" i="3"/>
  <c r="M727" i="3"/>
  <c r="K728" i="3"/>
  <c r="M728" i="3"/>
  <c r="K729" i="3"/>
  <c r="M729" i="3"/>
  <c r="K730" i="3"/>
  <c r="M730" i="3"/>
  <c r="K731" i="3"/>
  <c r="M731" i="3"/>
  <c r="K732" i="3"/>
  <c r="M732" i="3"/>
  <c r="K733" i="3"/>
  <c r="M733" i="3"/>
  <c r="K734" i="3"/>
  <c r="M734" i="3"/>
  <c r="K735" i="3"/>
  <c r="M735" i="3"/>
  <c r="K736" i="3"/>
  <c r="M736" i="3"/>
  <c r="K737" i="3"/>
  <c r="M737" i="3"/>
  <c r="K738" i="3"/>
  <c r="M738" i="3"/>
  <c r="K739" i="3"/>
  <c r="M739" i="3"/>
  <c r="K740" i="3"/>
  <c r="M740" i="3"/>
  <c r="K741" i="3"/>
  <c r="M741" i="3"/>
  <c r="K742" i="3"/>
  <c r="M742" i="3"/>
  <c r="K743" i="3"/>
  <c r="M743" i="3"/>
  <c r="K744" i="3"/>
  <c r="M744" i="3"/>
  <c r="K745" i="3"/>
  <c r="M745" i="3"/>
  <c r="K746" i="3"/>
  <c r="M746" i="3"/>
  <c r="K747" i="3"/>
  <c r="M747" i="3"/>
  <c r="K748" i="3"/>
  <c r="M748" i="3"/>
  <c r="K749" i="3"/>
  <c r="M749" i="3"/>
  <c r="K750" i="3"/>
  <c r="M750" i="3"/>
  <c r="K751" i="3"/>
  <c r="M751" i="3"/>
  <c r="K752" i="3"/>
  <c r="M752" i="3"/>
  <c r="K753" i="3"/>
  <c r="M753" i="3"/>
  <c r="K754" i="3"/>
  <c r="M754" i="3"/>
  <c r="K755" i="3"/>
  <c r="M755" i="3"/>
  <c r="K756" i="3"/>
  <c r="M756" i="3"/>
  <c r="K757" i="3"/>
  <c r="M757" i="3"/>
  <c r="K758" i="3"/>
  <c r="M758" i="3"/>
  <c r="K759" i="3"/>
  <c r="M759" i="3"/>
  <c r="K760" i="3"/>
  <c r="M760" i="3"/>
  <c r="K761" i="3"/>
  <c r="M761" i="3"/>
  <c r="K762" i="3"/>
  <c r="M762" i="3"/>
  <c r="K763" i="3"/>
  <c r="M763" i="3"/>
  <c r="K764" i="3"/>
  <c r="M764" i="3"/>
  <c r="K765" i="3"/>
  <c r="M765" i="3"/>
  <c r="K766" i="3"/>
  <c r="M766" i="3"/>
  <c r="K767" i="3"/>
  <c r="M767" i="3"/>
  <c r="K768" i="3"/>
  <c r="M768" i="3"/>
  <c r="K769" i="3"/>
  <c r="M769" i="3"/>
  <c r="K770" i="3"/>
  <c r="M770" i="3"/>
  <c r="K771" i="3"/>
  <c r="M771" i="3"/>
  <c r="K772" i="3"/>
  <c r="M772" i="3"/>
  <c r="K773" i="3"/>
  <c r="M773" i="3"/>
  <c r="K774" i="3"/>
  <c r="M774" i="3"/>
  <c r="K775" i="3"/>
  <c r="M775" i="3"/>
  <c r="K776" i="3"/>
  <c r="M776" i="3"/>
  <c r="K777" i="3"/>
  <c r="M777" i="3"/>
  <c r="K778" i="3"/>
  <c r="M778" i="3"/>
  <c r="K779" i="3"/>
  <c r="M779" i="3"/>
  <c r="K780" i="3"/>
  <c r="M780" i="3"/>
  <c r="K781" i="3"/>
  <c r="M781" i="3"/>
  <c r="K782" i="3"/>
  <c r="M782" i="3"/>
  <c r="K783" i="3"/>
  <c r="M783" i="3"/>
  <c r="K784" i="3"/>
  <c r="M784" i="3"/>
  <c r="K785" i="3"/>
  <c r="M785" i="3"/>
  <c r="K786" i="3"/>
  <c r="M786" i="3"/>
  <c r="K787" i="3"/>
  <c r="M787" i="3"/>
  <c r="K788" i="3"/>
  <c r="M788" i="3"/>
  <c r="K789" i="3"/>
  <c r="M789" i="3"/>
  <c r="K790" i="3"/>
  <c r="M790" i="3"/>
  <c r="K791" i="3"/>
  <c r="M791" i="3"/>
  <c r="K792" i="3"/>
  <c r="M792" i="3"/>
  <c r="K793" i="3"/>
  <c r="M793" i="3"/>
  <c r="K794" i="3"/>
  <c r="M794" i="3"/>
  <c r="K795" i="3"/>
  <c r="M795" i="3"/>
  <c r="K796" i="3"/>
  <c r="M796" i="3"/>
  <c r="K797" i="3"/>
  <c r="M797" i="3"/>
  <c r="K798" i="3"/>
  <c r="M798" i="3"/>
  <c r="K799" i="3"/>
  <c r="M799" i="3"/>
  <c r="K800" i="3"/>
  <c r="M800" i="3"/>
  <c r="K801" i="3"/>
  <c r="M801" i="3"/>
  <c r="K802" i="3"/>
  <c r="M802" i="3"/>
  <c r="K803" i="3"/>
  <c r="M803" i="3"/>
  <c r="K804" i="3"/>
  <c r="M804" i="3"/>
  <c r="K805" i="3"/>
  <c r="M805" i="3"/>
  <c r="K806" i="3"/>
  <c r="M806" i="3"/>
  <c r="K807" i="3"/>
  <c r="M807" i="3"/>
  <c r="K808" i="3"/>
  <c r="M808" i="3"/>
  <c r="K809" i="3"/>
  <c r="M809" i="3"/>
  <c r="K810" i="3"/>
  <c r="M810" i="3"/>
  <c r="K811" i="3"/>
  <c r="M811" i="3"/>
  <c r="K812" i="3"/>
  <c r="M812" i="3"/>
  <c r="K813" i="3"/>
  <c r="M813" i="3"/>
  <c r="K814" i="3"/>
  <c r="M814" i="3"/>
  <c r="K815" i="3"/>
  <c r="M815" i="3"/>
  <c r="K816" i="3"/>
  <c r="M816" i="3"/>
  <c r="K817" i="3"/>
  <c r="M817" i="3"/>
  <c r="K818" i="3"/>
  <c r="M818" i="3"/>
  <c r="K819" i="3"/>
  <c r="M819" i="3"/>
  <c r="K820" i="3"/>
  <c r="M820" i="3"/>
  <c r="K821" i="3"/>
  <c r="M821" i="3"/>
  <c r="K822" i="3"/>
  <c r="M822" i="3"/>
  <c r="K823" i="3"/>
  <c r="M823" i="3"/>
  <c r="K824" i="3"/>
  <c r="M824" i="3"/>
  <c r="K825" i="3"/>
  <c r="M825" i="3"/>
  <c r="K826" i="3"/>
  <c r="M826" i="3"/>
  <c r="K827" i="3"/>
  <c r="M827" i="3"/>
  <c r="K828" i="3"/>
  <c r="M828" i="3"/>
  <c r="K829" i="3"/>
  <c r="M829" i="3"/>
  <c r="K830" i="3"/>
  <c r="M830" i="3"/>
  <c r="K831" i="3"/>
  <c r="M831" i="3"/>
  <c r="K832" i="3"/>
  <c r="M832" i="3"/>
  <c r="K833" i="3"/>
  <c r="M833" i="3"/>
  <c r="K834" i="3"/>
  <c r="M834" i="3"/>
  <c r="K835" i="3"/>
  <c r="M835" i="3"/>
  <c r="K836" i="3"/>
  <c r="M836" i="3"/>
  <c r="K837" i="3"/>
  <c r="M837" i="3"/>
  <c r="K838" i="3"/>
  <c r="M838" i="3"/>
  <c r="K839" i="3"/>
  <c r="M839" i="3"/>
  <c r="K840" i="3"/>
  <c r="M840" i="3"/>
  <c r="K841" i="3"/>
  <c r="M841" i="3"/>
  <c r="K842" i="3"/>
  <c r="M842" i="3"/>
  <c r="K843" i="3"/>
  <c r="M843" i="3"/>
  <c r="K844" i="3"/>
  <c r="M844" i="3"/>
  <c r="K845" i="3"/>
  <c r="M845" i="3"/>
  <c r="K846" i="3"/>
  <c r="M846" i="3"/>
  <c r="K847" i="3"/>
  <c r="M847" i="3"/>
  <c r="K848" i="3"/>
  <c r="M848" i="3"/>
  <c r="K849" i="3"/>
  <c r="M849" i="3"/>
  <c r="K850" i="3"/>
  <c r="M850" i="3"/>
  <c r="K851" i="3"/>
  <c r="M851" i="3"/>
  <c r="K852" i="3"/>
  <c r="M852" i="3"/>
  <c r="K853" i="3"/>
  <c r="M853" i="3"/>
  <c r="K854" i="3"/>
  <c r="M854" i="3"/>
  <c r="K855" i="3"/>
  <c r="M855" i="3"/>
  <c r="K856" i="3"/>
  <c r="M856" i="3"/>
  <c r="K857" i="3"/>
  <c r="M857" i="3"/>
  <c r="K858" i="3"/>
  <c r="M858" i="3"/>
  <c r="K859" i="3"/>
  <c r="M859" i="3"/>
  <c r="K860" i="3"/>
  <c r="M860" i="3"/>
  <c r="K861" i="3"/>
  <c r="M861" i="3"/>
  <c r="K862" i="3"/>
  <c r="M862" i="3"/>
  <c r="K863" i="3"/>
  <c r="M863" i="3"/>
  <c r="K864" i="3"/>
  <c r="M864" i="3"/>
  <c r="K865" i="3"/>
  <c r="M865" i="3"/>
  <c r="K866" i="3"/>
  <c r="M866" i="3"/>
  <c r="K867" i="3"/>
  <c r="M867" i="3"/>
  <c r="K868" i="3"/>
  <c r="M868" i="3"/>
  <c r="K869" i="3"/>
  <c r="M869" i="3"/>
  <c r="K870" i="3"/>
  <c r="M870" i="3"/>
  <c r="K871" i="3"/>
  <c r="M871" i="3"/>
  <c r="K872" i="3"/>
  <c r="M872" i="3"/>
  <c r="K873" i="3"/>
  <c r="M873" i="3"/>
  <c r="K874" i="3"/>
  <c r="M874" i="3"/>
  <c r="K875" i="3"/>
  <c r="M875" i="3"/>
  <c r="K876" i="3"/>
  <c r="M876" i="3"/>
  <c r="K877" i="3"/>
  <c r="M877" i="3"/>
  <c r="K878" i="3"/>
  <c r="M878" i="3"/>
  <c r="K879" i="3"/>
  <c r="M879" i="3"/>
  <c r="K880" i="3"/>
  <c r="M880" i="3"/>
  <c r="K881" i="3"/>
  <c r="M881" i="3"/>
  <c r="K882" i="3"/>
  <c r="M882" i="3"/>
  <c r="K883" i="3"/>
  <c r="M883" i="3"/>
  <c r="K884" i="3"/>
  <c r="M884" i="3"/>
  <c r="K885" i="3"/>
  <c r="M885" i="3"/>
  <c r="K886" i="3"/>
  <c r="M886" i="3"/>
  <c r="K887" i="3"/>
  <c r="M887" i="3"/>
  <c r="K888" i="3"/>
  <c r="M888" i="3"/>
  <c r="K889" i="3"/>
  <c r="M889" i="3"/>
  <c r="K890" i="3"/>
  <c r="M890" i="3"/>
  <c r="K891" i="3"/>
  <c r="M891" i="3"/>
  <c r="K892" i="3"/>
  <c r="M892" i="3"/>
  <c r="K893" i="3"/>
  <c r="M893" i="3"/>
  <c r="K894" i="3"/>
  <c r="M894" i="3"/>
  <c r="K895" i="3"/>
  <c r="M895" i="3"/>
  <c r="K896" i="3"/>
  <c r="M896" i="3"/>
  <c r="K897" i="3"/>
  <c r="M897" i="3"/>
  <c r="K898" i="3"/>
  <c r="M898" i="3"/>
  <c r="K899" i="3"/>
  <c r="M899" i="3"/>
  <c r="K900" i="3"/>
  <c r="M900" i="3"/>
  <c r="K901" i="3"/>
  <c r="M901" i="3"/>
  <c r="K902" i="3"/>
  <c r="M902" i="3"/>
  <c r="K903" i="3"/>
  <c r="M903" i="3"/>
  <c r="K904" i="3"/>
  <c r="M904" i="3"/>
  <c r="K905" i="3"/>
  <c r="M905" i="3"/>
  <c r="K906" i="3"/>
  <c r="M906" i="3"/>
  <c r="K907" i="3"/>
  <c r="M907" i="3"/>
  <c r="K908" i="3"/>
  <c r="M908" i="3"/>
  <c r="K909" i="3"/>
  <c r="M909" i="3"/>
  <c r="K910" i="3"/>
  <c r="M910" i="3"/>
  <c r="K911" i="3"/>
  <c r="M911" i="3"/>
  <c r="K912" i="3"/>
  <c r="M912" i="3"/>
  <c r="K913" i="3"/>
  <c r="M913" i="3"/>
  <c r="K914" i="3"/>
  <c r="M914" i="3"/>
  <c r="K915" i="3"/>
  <c r="M915" i="3"/>
  <c r="K916" i="3"/>
  <c r="M916" i="3"/>
  <c r="K917" i="3"/>
  <c r="M917" i="3"/>
  <c r="K918" i="3"/>
  <c r="M918" i="3"/>
  <c r="K919" i="3"/>
  <c r="M919" i="3"/>
  <c r="K920" i="3"/>
  <c r="M920" i="3"/>
  <c r="K921" i="3"/>
  <c r="M921" i="3"/>
  <c r="K922" i="3"/>
  <c r="M922" i="3"/>
  <c r="K923" i="3"/>
  <c r="M923" i="3"/>
  <c r="K924" i="3"/>
  <c r="M924" i="3"/>
  <c r="K925" i="3"/>
  <c r="M925" i="3"/>
  <c r="K926" i="3"/>
  <c r="M926" i="3"/>
  <c r="K927" i="3"/>
  <c r="M927" i="3"/>
  <c r="K928" i="3"/>
  <c r="M928" i="3"/>
  <c r="K929" i="3"/>
  <c r="M929" i="3"/>
  <c r="K930" i="3"/>
  <c r="M930" i="3"/>
  <c r="K931" i="3"/>
  <c r="M931" i="3"/>
  <c r="K932" i="3"/>
  <c r="M932" i="3"/>
  <c r="K933" i="3"/>
  <c r="M933" i="3"/>
  <c r="K934" i="3"/>
  <c r="M934" i="3"/>
  <c r="K935" i="3"/>
  <c r="M935" i="3"/>
  <c r="K936" i="3"/>
  <c r="M936" i="3"/>
  <c r="K937" i="3"/>
  <c r="M937" i="3"/>
  <c r="K938" i="3"/>
  <c r="M938" i="3"/>
  <c r="K939" i="3"/>
  <c r="M939" i="3"/>
  <c r="K940" i="3"/>
  <c r="M940" i="3"/>
  <c r="K941" i="3"/>
  <c r="M941" i="3"/>
  <c r="K942" i="3"/>
  <c r="M942" i="3"/>
  <c r="K943" i="3"/>
  <c r="M943" i="3"/>
  <c r="K944" i="3"/>
  <c r="M944" i="3"/>
  <c r="K945" i="3"/>
  <c r="M945" i="3"/>
  <c r="K946" i="3"/>
  <c r="M946" i="3"/>
  <c r="K947" i="3"/>
  <c r="M947" i="3"/>
  <c r="K948" i="3"/>
  <c r="M948" i="3"/>
  <c r="K949" i="3"/>
  <c r="M949" i="3"/>
  <c r="K950" i="3"/>
  <c r="M950" i="3"/>
  <c r="K951" i="3"/>
  <c r="M951" i="3"/>
  <c r="K952" i="3"/>
  <c r="M952" i="3"/>
  <c r="K953" i="3"/>
  <c r="M953" i="3"/>
  <c r="K954" i="3"/>
  <c r="M954" i="3"/>
  <c r="K955" i="3"/>
  <c r="M955" i="3"/>
  <c r="K956" i="3"/>
  <c r="M956" i="3"/>
  <c r="K957" i="3"/>
  <c r="M957" i="3"/>
  <c r="K958" i="3"/>
  <c r="M958" i="3"/>
  <c r="K959" i="3"/>
  <c r="M959" i="3"/>
  <c r="K960" i="3"/>
  <c r="M960" i="3"/>
  <c r="K961" i="3"/>
  <c r="M961" i="3"/>
  <c r="K962" i="3"/>
  <c r="M962" i="3"/>
  <c r="K963" i="3"/>
  <c r="M963" i="3"/>
  <c r="K964" i="3"/>
  <c r="M964" i="3"/>
  <c r="K965" i="3"/>
  <c r="M965" i="3"/>
  <c r="K966" i="3"/>
  <c r="M966" i="3"/>
  <c r="K967" i="3"/>
  <c r="M967" i="3"/>
  <c r="K968" i="3"/>
  <c r="M968" i="3"/>
  <c r="K969" i="3"/>
  <c r="M969" i="3"/>
  <c r="K970" i="3"/>
  <c r="M970" i="3"/>
  <c r="K971" i="3"/>
  <c r="M971" i="3"/>
  <c r="K972" i="3"/>
  <c r="M972" i="3"/>
  <c r="K973" i="3"/>
  <c r="M973" i="3"/>
  <c r="K974" i="3"/>
  <c r="M974" i="3"/>
  <c r="K975" i="3"/>
  <c r="M975" i="3"/>
  <c r="K976" i="3"/>
  <c r="M976" i="3"/>
  <c r="K977" i="3"/>
  <c r="M977" i="3"/>
  <c r="K978" i="3"/>
  <c r="M978" i="3"/>
  <c r="K979" i="3"/>
  <c r="M979" i="3"/>
  <c r="K980" i="3"/>
  <c r="M980" i="3"/>
  <c r="K981" i="3"/>
  <c r="M981" i="3"/>
  <c r="K982" i="3"/>
  <c r="M982" i="3"/>
  <c r="K983" i="3"/>
  <c r="M983" i="3"/>
  <c r="K984" i="3"/>
  <c r="M984" i="3"/>
  <c r="K985" i="3"/>
  <c r="M985" i="3"/>
  <c r="K986" i="3"/>
  <c r="M986" i="3"/>
  <c r="K987" i="3"/>
  <c r="M987" i="3"/>
  <c r="K988" i="3"/>
  <c r="M988" i="3"/>
  <c r="K989" i="3"/>
  <c r="M989" i="3"/>
  <c r="K990" i="3"/>
  <c r="M990" i="3"/>
  <c r="K991" i="3"/>
  <c r="M991" i="3"/>
  <c r="K992" i="3"/>
  <c r="M992" i="3"/>
  <c r="K993" i="3"/>
  <c r="M993" i="3"/>
  <c r="K994" i="3"/>
  <c r="M994" i="3"/>
  <c r="K995" i="3"/>
  <c r="M995" i="3"/>
  <c r="K996" i="3"/>
  <c r="M996" i="3"/>
  <c r="K997" i="3"/>
  <c r="M997" i="3"/>
  <c r="K998" i="3"/>
  <c r="M998" i="3"/>
  <c r="K999" i="3"/>
  <c r="M999" i="3"/>
  <c r="K1000" i="3"/>
  <c r="M1000" i="3"/>
  <c r="K1001" i="3"/>
  <c r="M1001" i="3"/>
  <c r="K1002" i="3"/>
  <c r="M1002" i="3"/>
  <c r="K1003" i="3"/>
  <c r="M1003" i="3"/>
  <c r="K1004" i="3"/>
  <c r="M1004" i="3"/>
  <c r="K1005" i="3"/>
  <c r="M1005" i="3"/>
  <c r="K1006" i="3"/>
  <c r="M1006" i="3"/>
  <c r="K1007" i="3"/>
  <c r="M1007" i="3"/>
  <c r="K1008" i="3"/>
  <c r="M1008" i="3"/>
  <c r="K1009" i="3"/>
  <c r="M1009" i="3"/>
  <c r="K1010" i="3"/>
  <c r="M1010" i="3"/>
  <c r="K1011" i="3"/>
  <c r="M1011" i="3"/>
  <c r="K1012" i="3"/>
  <c r="M1012" i="3"/>
  <c r="K1013" i="3"/>
  <c r="M1013" i="3"/>
  <c r="K1014" i="3"/>
  <c r="M1014" i="3"/>
  <c r="K1015" i="3"/>
  <c r="M1015" i="3"/>
  <c r="K1016" i="3"/>
  <c r="M1016" i="3"/>
  <c r="K1017" i="3"/>
  <c r="M1017" i="3"/>
  <c r="K1018" i="3"/>
  <c r="M1018" i="3"/>
  <c r="K1019" i="3"/>
  <c r="M1019" i="3"/>
  <c r="K1020" i="3"/>
  <c r="M1020" i="3"/>
  <c r="K1021" i="3"/>
  <c r="M1021" i="3"/>
  <c r="K1022" i="3"/>
  <c r="M1022" i="3"/>
  <c r="K1023" i="3"/>
  <c r="M1023" i="3"/>
  <c r="K1024" i="3"/>
  <c r="M1024" i="3"/>
  <c r="K1025" i="3"/>
  <c r="M1025" i="3"/>
  <c r="K1026" i="3"/>
  <c r="M1026" i="3"/>
  <c r="K1027" i="3"/>
  <c r="M1027" i="3"/>
  <c r="K1028" i="3"/>
  <c r="M1028" i="3"/>
  <c r="K1029" i="3"/>
  <c r="M1029" i="3"/>
  <c r="K1030" i="3"/>
  <c r="M1030" i="3"/>
  <c r="K1031" i="3"/>
  <c r="M1031" i="3"/>
  <c r="K1032" i="3"/>
  <c r="M1032" i="3"/>
  <c r="K1033" i="3"/>
  <c r="M1033" i="3"/>
  <c r="K1034" i="3"/>
  <c r="M1034" i="3"/>
  <c r="K1035" i="3"/>
  <c r="M1035" i="3"/>
  <c r="K1036" i="3"/>
  <c r="M1036" i="3"/>
  <c r="K1037" i="3"/>
  <c r="M1037" i="3"/>
  <c r="K1038" i="3"/>
  <c r="M1038" i="3"/>
  <c r="K1039" i="3"/>
  <c r="M1039" i="3"/>
  <c r="K1040" i="3"/>
  <c r="M1040" i="3"/>
  <c r="K1041" i="3"/>
  <c r="M1041" i="3"/>
  <c r="K1042" i="3"/>
  <c r="M1042" i="3"/>
  <c r="K1043" i="3"/>
  <c r="M1043" i="3"/>
  <c r="K1044" i="3"/>
  <c r="M1044" i="3"/>
  <c r="K1045" i="3"/>
  <c r="M1045" i="3"/>
  <c r="K1046" i="3"/>
  <c r="M1046" i="3"/>
  <c r="K1047" i="3"/>
  <c r="M1047" i="3"/>
  <c r="K1048" i="3"/>
  <c r="M1048" i="3"/>
  <c r="K1049" i="3"/>
  <c r="M1049" i="3"/>
  <c r="K1050" i="3"/>
  <c r="M1050" i="3"/>
  <c r="K1051" i="3"/>
  <c r="M1051" i="3"/>
  <c r="K1052" i="3"/>
  <c r="M1052" i="3"/>
  <c r="K1053" i="3"/>
  <c r="M1053" i="3"/>
  <c r="K1054" i="3"/>
  <c r="M1054" i="3"/>
  <c r="K1055" i="3"/>
  <c r="M1055" i="3"/>
  <c r="K1056" i="3"/>
  <c r="M1056" i="3"/>
  <c r="K1057" i="3"/>
  <c r="M1057" i="3"/>
  <c r="K1058" i="3"/>
  <c r="M1058" i="3"/>
  <c r="K1059" i="3"/>
  <c r="M1059" i="3"/>
  <c r="K1060" i="3"/>
  <c r="M1060" i="3"/>
  <c r="K1061" i="3"/>
  <c r="M1061" i="3"/>
  <c r="K1062" i="3"/>
  <c r="M1062" i="3"/>
  <c r="K1063" i="3"/>
  <c r="M1063" i="3"/>
  <c r="K1064" i="3"/>
  <c r="M1064" i="3"/>
  <c r="K1065" i="3"/>
  <c r="M1065" i="3"/>
  <c r="K1066" i="3"/>
  <c r="M1066" i="3"/>
  <c r="K1067" i="3"/>
  <c r="M1067" i="3"/>
  <c r="K1068" i="3"/>
  <c r="M1068" i="3"/>
  <c r="K1069" i="3"/>
  <c r="M1069" i="3"/>
  <c r="K1070" i="3"/>
  <c r="M1070" i="3"/>
  <c r="K1071" i="3"/>
  <c r="M1071" i="3"/>
  <c r="K1072" i="3"/>
  <c r="M1072" i="3"/>
  <c r="K1073" i="3"/>
  <c r="M1073" i="3"/>
  <c r="K1074" i="3"/>
  <c r="M1074" i="3"/>
  <c r="K1075" i="3"/>
  <c r="M1075" i="3"/>
  <c r="K1076" i="3"/>
  <c r="M1076" i="3"/>
  <c r="K1077" i="3"/>
  <c r="M1077" i="3"/>
  <c r="K1078" i="3"/>
  <c r="M1078" i="3"/>
  <c r="K1079" i="3"/>
  <c r="M1079" i="3"/>
  <c r="K1080" i="3"/>
  <c r="M1080" i="3"/>
  <c r="K1081" i="3"/>
  <c r="M1081" i="3"/>
  <c r="K1082" i="3"/>
  <c r="M1082" i="3"/>
  <c r="K1083" i="3"/>
  <c r="M1083" i="3"/>
  <c r="K1084" i="3"/>
  <c r="M1084" i="3"/>
  <c r="K1085" i="3"/>
  <c r="M1085" i="3"/>
  <c r="K1086" i="3"/>
  <c r="M1086" i="3"/>
  <c r="K1087" i="3"/>
  <c r="M1087" i="3"/>
  <c r="K1088" i="3"/>
  <c r="M1088" i="3"/>
  <c r="K1089" i="3"/>
  <c r="M1089" i="3"/>
  <c r="K1090" i="3"/>
  <c r="M1090" i="3"/>
  <c r="K1091" i="3"/>
  <c r="M1091" i="3"/>
  <c r="K1092" i="3"/>
  <c r="M1092" i="3"/>
  <c r="K1093" i="3"/>
  <c r="M1093" i="3"/>
  <c r="K1094" i="3"/>
  <c r="M1094" i="3"/>
  <c r="K1095" i="3"/>
  <c r="M1095" i="3"/>
  <c r="K1096" i="3"/>
  <c r="M1096" i="3"/>
  <c r="K1097" i="3"/>
  <c r="M1097" i="3"/>
  <c r="K1098" i="3"/>
  <c r="M1098" i="3"/>
  <c r="K1099" i="3"/>
  <c r="M1099" i="3"/>
  <c r="K1100" i="3"/>
  <c r="M1100" i="3"/>
  <c r="K1101" i="3"/>
  <c r="M1101" i="3"/>
  <c r="K1102" i="3"/>
  <c r="M1102" i="3"/>
  <c r="K1103" i="3"/>
  <c r="M1103" i="3"/>
  <c r="K1104" i="3"/>
  <c r="M1104" i="3"/>
  <c r="K1105" i="3"/>
  <c r="M1105" i="3"/>
  <c r="K1106" i="3"/>
  <c r="M1106" i="3"/>
  <c r="K1107" i="3"/>
  <c r="M1107" i="3"/>
  <c r="K1108" i="3"/>
  <c r="M1108" i="3"/>
  <c r="K1109" i="3"/>
  <c r="M1109" i="3"/>
  <c r="K1110" i="3"/>
  <c r="M1110" i="3"/>
  <c r="K1111" i="3"/>
  <c r="M1111" i="3"/>
  <c r="K1112" i="3"/>
  <c r="M1112" i="3"/>
  <c r="K1113" i="3"/>
  <c r="M1113" i="3"/>
  <c r="K1114" i="3"/>
  <c r="M1114" i="3"/>
  <c r="K1115" i="3"/>
  <c r="M1115" i="3"/>
  <c r="K1116" i="3"/>
  <c r="M1116" i="3"/>
  <c r="K1117" i="3"/>
  <c r="M1117" i="3"/>
  <c r="K1118" i="3"/>
  <c r="M1118" i="3"/>
  <c r="K1119" i="3"/>
  <c r="M1119" i="3"/>
  <c r="K1120" i="3"/>
  <c r="M1120" i="3"/>
  <c r="K1121" i="3"/>
  <c r="M1121" i="3"/>
  <c r="K1122" i="3"/>
  <c r="M1122" i="3"/>
  <c r="K1123" i="3"/>
  <c r="M1123" i="3"/>
  <c r="K1124" i="3"/>
  <c r="M1124" i="3"/>
  <c r="K1125" i="3"/>
  <c r="M1125" i="3"/>
  <c r="K1126" i="3"/>
  <c r="M1126" i="3"/>
  <c r="K1127" i="3"/>
  <c r="M1127" i="3"/>
  <c r="K1128" i="3"/>
  <c r="M1128" i="3"/>
  <c r="K1129" i="3"/>
  <c r="M1129" i="3"/>
  <c r="K1130" i="3"/>
  <c r="M1130" i="3"/>
  <c r="K1131" i="3"/>
  <c r="M1131" i="3"/>
  <c r="K1132" i="3"/>
  <c r="M1132" i="3"/>
  <c r="K1133" i="3"/>
  <c r="M1133" i="3"/>
  <c r="K1134" i="3"/>
  <c r="M1134" i="3"/>
  <c r="K1135" i="3"/>
  <c r="M1135" i="3"/>
  <c r="K1136" i="3"/>
  <c r="M1136" i="3"/>
  <c r="K1137" i="3"/>
  <c r="M1137" i="3"/>
  <c r="K1138" i="3"/>
  <c r="M1138" i="3"/>
  <c r="K1139" i="3"/>
  <c r="M1139" i="3"/>
  <c r="K1140" i="3"/>
  <c r="M1140" i="3"/>
  <c r="K1141" i="3"/>
  <c r="M1141" i="3"/>
  <c r="K1142" i="3"/>
  <c r="M1142" i="3"/>
  <c r="K1143" i="3"/>
  <c r="M1143" i="3"/>
  <c r="K1144" i="3"/>
  <c r="M1144" i="3"/>
  <c r="K1145" i="3"/>
  <c r="M1145" i="3"/>
  <c r="K1146" i="3"/>
  <c r="M1146" i="3"/>
  <c r="K1147" i="3"/>
  <c r="M1147" i="3"/>
  <c r="K1148" i="3"/>
  <c r="M1148" i="3"/>
  <c r="K1149" i="3"/>
  <c r="M1149" i="3"/>
  <c r="K1150" i="3"/>
  <c r="M1150" i="3"/>
  <c r="K1151" i="3"/>
  <c r="M1151" i="3"/>
  <c r="K1152" i="3"/>
  <c r="M1152" i="3"/>
  <c r="K1153" i="3"/>
  <c r="M1153" i="3"/>
  <c r="K1154" i="3"/>
  <c r="M1154" i="3"/>
  <c r="K1155" i="3"/>
  <c r="M1155" i="3"/>
  <c r="K1156" i="3"/>
  <c r="M1156" i="3"/>
  <c r="K1157" i="3"/>
  <c r="M1157" i="3"/>
  <c r="K1158" i="3"/>
  <c r="M1158" i="3"/>
  <c r="K1159" i="3"/>
  <c r="M1159" i="3"/>
  <c r="K1160" i="3"/>
  <c r="M1160" i="3"/>
  <c r="K1161" i="3"/>
  <c r="M1161" i="3"/>
  <c r="K1162" i="3"/>
  <c r="M1162" i="3"/>
  <c r="K1163" i="3"/>
  <c r="M1163" i="3"/>
  <c r="K1164" i="3"/>
  <c r="M1164" i="3"/>
  <c r="K1165" i="3"/>
  <c r="M1165" i="3"/>
  <c r="K1166" i="3"/>
  <c r="M1166" i="3"/>
  <c r="K1167" i="3"/>
  <c r="M1167" i="3"/>
  <c r="K1168" i="3"/>
  <c r="M1168" i="3"/>
  <c r="K1169" i="3"/>
  <c r="M1169" i="3"/>
  <c r="K1170" i="3"/>
  <c r="M1170" i="3"/>
  <c r="K1171" i="3"/>
  <c r="M1171" i="3"/>
  <c r="K1172" i="3"/>
  <c r="M1172" i="3"/>
  <c r="K1173" i="3"/>
  <c r="M1173" i="3"/>
  <c r="K1174" i="3"/>
  <c r="M1174" i="3"/>
  <c r="K1175" i="3"/>
  <c r="M1175" i="3"/>
  <c r="K1176" i="3"/>
  <c r="M1176" i="3"/>
  <c r="K1177" i="3"/>
  <c r="M1177" i="3"/>
  <c r="K1178" i="3"/>
  <c r="M1178" i="3"/>
  <c r="K1179" i="3"/>
  <c r="M1179" i="3"/>
  <c r="K1180" i="3"/>
  <c r="M1180" i="3"/>
  <c r="K1181" i="3"/>
  <c r="M1181" i="3"/>
  <c r="K1182" i="3"/>
  <c r="M1182" i="3"/>
  <c r="K1183" i="3"/>
  <c r="M1183" i="3"/>
  <c r="K1184" i="3"/>
  <c r="M1184" i="3"/>
  <c r="K1185" i="3"/>
  <c r="M1185" i="3"/>
  <c r="K1186" i="3"/>
  <c r="M1186" i="3"/>
  <c r="K1187" i="3"/>
  <c r="M1187" i="3"/>
  <c r="K1188" i="3"/>
  <c r="M1188" i="3"/>
  <c r="K1189" i="3"/>
  <c r="M1189" i="3"/>
  <c r="K1190" i="3"/>
  <c r="M1190" i="3"/>
  <c r="K1191" i="3"/>
  <c r="M1191" i="3"/>
  <c r="K1192" i="3"/>
  <c r="M1192" i="3"/>
  <c r="K1193" i="3"/>
  <c r="M1193" i="3"/>
  <c r="K1194" i="3"/>
  <c r="M1194" i="3"/>
  <c r="K1195" i="3"/>
  <c r="M1195" i="3"/>
  <c r="K1196" i="3"/>
  <c r="M1196" i="3"/>
  <c r="K1197" i="3"/>
  <c r="M1197" i="3"/>
  <c r="K1198" i="3"/>
  <c r="M1198" i="3"/>
  <c r="K1199" i="3"/>
  <c r="M1199" i="3"/>
  <c r="K1200" i="3"/>
  <c r="M1200" i="3"/>
  <c r="K1201" i="3"/>
  <c r="M1201" i="3"/>
  <c r="K1202" i="3"/>
  <c r="M1202" i="3"/>
  <c r="K1203" i="3"/>
  <c r="M1203" i="3"/>
  <c r="K1204" i="3"/>
  <c r="M1204" i="3"/>
  <c r="K1205" i="3"/>
  <c r="M1205" i="3"/>
  <c r="K1206" i="3"/>
  <c r="M1206" i="3"/>
  <c r="K1207" i="3"/>
  <c r="M1207" i="3"/>
  <c r="K1208" i="3"/>
  <c r="M1208" i="3"/>
  <c r="K1209" i="3"/>
  <c r="M1209" i="3"/>
  <c r="K1210" i="3"/>
  <c r="M1210" i="3"/>
  <c r="K1211" i="3"/>
  <c r="M1211" i="3"/>
  <c r="K1212" i="3"/>
  <c r="M1212" i="3"/>
  <c r="K1213" i="3"/>
  <c r="M1213" i="3"/>
  <c r="K1214" i="3"/>
  <c r="M1214" i="3"/>
  <c r="K1215" i="3"/>
  <c r="M1215" i="3"/>
  <c r="K1216" i="3"/>
  <c r="M1216" i="3"/>
  <c r="K1217" i="3"/>
  <c r="M1217" i="3"/>
  <c r="K1218" i="3"/>
  <c r="M1218" i="3"/>
  <c r="K1219" i="3"/>
  <c r="M1219" i="3"/>
  <c r="K1220" i="3"/>
  <c r="M1220" i="3"/>
  <c r="K1221" i="3"/>
  <c r="M1221" i="3"/>
  <c r="K1222" i="3"/>
  <c r="M1222" i="3"/>
  <c r="K1223" i="3"/>
  <c r="M1223" i="3"/>
  <c r="K1224" i="3"/>
  <c r="M1224" i="3"/>
  <c r="K1225" i="3"/>
  <c r="M1225" i="3"/>
  <c r="K1226" i="3"/>
  <c r="M1226" i="3"/>
  <c r="K1227" i="3"/>
  <c r="M1227" i="3"/>
  <c r="K1228" i="3"/>
  <c r="M1228" i="3"/>
  <c r="K1229" i="3"/>
  <c r="M1229" i="3"/>
  <c r="K1230" i="3"/>
  <c r="M1230" i="3"/>
  <c r="K1231" i="3"/>
  <c r="M1231" i="3"/>
  <c r="K1232" i="3"/>
  <c r="M1232" i="3"/>
  <c r="K1233" i="3"/>
  <c r="M1233" i="3"/>
  <c r="K1234" i="3"/>
  <c r="M1234" i="3"/>
  <c r="K1235" i="3"/>
  <c r="M1235" i="3"/>
  <c r="K1236" i="3"/>
  <c r="M1236" i="3"/>
  <c r="K1237" i="3"/>
  <c r="M1237" i="3"/>
  <c r="K1238" i="3"/>
  <c r="M1238" i="3"/>
  <c r="K1239" i="3"/>
  <c r="M1239" i="3"/>
  <c r="K1240" i="3"/>
  <c r="M1240" i="3"/>
  <c r="K1241" i="3"/>
  <c r="M1241" i="3"/>
  <c r="K1242" i="3"/>
  <c r="M1242" i="3"/>
  <c r="K1243" i="3"/>
  <c r="M1243" i="3"/>
  <c r="K1244" i="3"/>
  <c r="M1244" i="3"/>
  <c r="K1245" i="3"/>
  <c r="M1245" i="3"/>
  <c r="K1246" i="3"/>
  <c r="M1246" i="3"/>
  <c r="K1247" i="3"/>
  <c r="M1247" i="3"/>
  <c r="K1248" i="3"/>
  <c r="M1248" i="3"/>
  <c r="K1249" i="3"/>
  <c r="M1249" i="3"/>
  <c r="K1250" i="3"/>
  <c r="M1250" i="3"/>
  <c r="K1251" i="3"/>
  <c r="M1251" i="3"/>
  <c r="K1252" i="3"/>
  <c r="M1252" i="3"/>
  <c r="K1253" i="3"/>
  <c r="M1253" i="3"/>
  <c r="K1254" i="3"/>
  <c r="M1254" i="3"/>
  <c r="K1255" i="3"/>
  <c r="M1255" i="3"/>
  <c r="K1256" i="3"/>
  <c r="M1256" i="3"/>
  <c r="K1257" i="3"/>
  <c r="M1257" i="3"/>
  <c r="K1258" i="3"/>
  <c r="M1258" i="3"/>
  <c r="K1259" i="3"/>
  <c r="M1259" i="3"/>
  <c r="K1260" i="3"/>
  <c r="M1260" i="3"/>
  <c r="K1261" i="3"/>
  <c r="M1261" i="3"/>
  <c r="K1262" i="3"/>
  <c r="M1262" i="3"/>
  <c r="K1263" i="3"/>
  <c r="M1263" i="3"/>
  <c r="K1264" i="3"/>
  <c r="M1264" i="3"/>
  <c r="K1265" i="3"/>
  <c r="M1265" i="3"/>
  <c r="K1266" i="3"/>
  <c r="M1266" i="3"/>
  <c r="K1267" i="3"/>
  <c r="M1267" i="3"/>
  <c r="K1268" i="3"/>
  <c r="M1268" i="3"/>
  <c r="K1269" i="3"/>
  <c r="M1269" i="3"/>
  <c r="K1270" i="3"/>
  <c r="M1270" i="3"/>
  <c r="K1271" i="3"/>
  <c r="M1271" i="3"/>
  <c r="K1272" i="3"/>
  <c r="M1272" i="3"/>
  <c r="K1273" i="3"/>
  <c r="M1273" i="3"/>
  <c r="K1274" i="3"/>
  <c r="M1274" i="3"/>
  <c r="K1275" i="3"/>
  <c r="M1275" i="3"/>
  <c r="K1276" i="3"/>
  <c r="M1276" i="3"/>
  <c r="K1277" i="3"/>
  <c r="M1277" i="3"/>
  <c r="K1278" i="3"/>
  <c r="M1278" i="3"/>
  <c r="K1279" i="3"/>
  <c r="M1279" i="3"/>
  <c r="K1280" i="3"/>
  <c r="M1280" i="3"/>
  <c r="K1281" i="3"/>
  <c r="M1281" i="3"/>
  <c r="K1282" i="3"/>
  <c r="M1282" i="3"/>
  <c r="K1283" i="3"/>
  <c r="M1283" i="3"/>
  <c r="K1284" i="3"/>
  <c r="M1284" i="3"/>
  <c r="K1285" i="3"/>
  <c r="M1285" i="3"/>
  <c r="K1286" i="3"/>
  <c r="M1286" i="3"/>
  <c r="K1287" i="3"/>
  <c r="M1287" i="3"/>
  <c r="K1288" i="3"/>
  <c r="M1288" i="3"/>
  <c r="K1289" i="3"/>
  <c r="M1289" i="3"/>
  <c r="K1290" i="3"/>
  <c r="M1290" i="3"/>
  <c r="K1291" i="3"/>
  <c r="M1291" i="3"/>
  <c r="K1292" i="3"/>
  <c r="M1292" i="3"/>
  <c r="K1293" i="3"/>
  <c r="M1293" i="3"/>
  <c r="K1294" i="3"/>
  <c r="M1294" i="3"/>
  <c r="K1295" i="3"/>
  <c r="M1295" i="3"/>
  <c r="K1296" i="3"/>
  <c r="M1296" i="3"/>
  <c r="K1297" i="3"/>
  <c r="M1297" i="3"/>
  <c r="K1298" i="3"/>
  <c r="M1298" i="3"/>
  <c r="K1299" i="3"/>
  <c r="M1299" i="3"/>
  <c r="K1300" i="3"/>
  <c r="M1300" i="3"/>
  <c r="K1301" i="3"/>
  <c r="M1301" i="3"/>
  <c r="K1302" i="3"/>
  <c r="M1302" i="3"/>
  <c r="K1303" i="3"/>
  <c r="M1303" i="3"/>
  <c r="K1304" i="3"/>
  <c r="M1304" i="3"/>
  <c r="K1305" i="3"/>
  <c r="M1305" i="3"/>
  <c r="K1306" i="3"/>
  <c r="M1306" i="3"/>
  <c r="K1307" i="3"/>
  <c r="M1307" i="3"/>
  <c r="K1308" i="3"/>
  <c r="M1308" i="3"/>
  <c r="K1309" i="3"/>
  <c r="M1309" i="3"/>
  <c r="K1310" i="3"/>
  <c r="M1310" i="3"/>
  <c r="K1311" i="3"/>
  <c r="M1311" i="3"/>
  <c r="K1312" i="3"/>
  <c r="M1312" i="3"/>
  <c r="K1313" i="3"/>
  <c r="M1313" i="3"/>
  <c r="K1314" i="3"/>
  <c r="M1314" i="3"/>
  <c r="K1315" i="3"/>
  <c r="M1315" i="3"/>
  <c r="K1316" i="3"/>
  <c r="M1316" i="3"/>
  <c r="K1317" i="3"/>
  <c r="M1317" i="3"/>
  <c r="K1318" i="3"/>
  <c r="M1318" i="3"/>
  <c r="K1319" i="3"/>
  <c r="M1319" i="3"/>
  <c r="K1320" i="3"/>
  <c r="M1320" i="3"/>
  <c r="K1321" i="3"/>
  <c r="M1321" i="3"/>
  <c r="K1322" i="3"/>
  <c r="M1322" i="3"/>
  <c r="K1323" i="3"/>
  <c r="M1323" i="3"/>
  <c r="K1324" i="3"/>
  <c r="M1324" i="3"/>
  <c r="K1325" i="3"/>
  <c r="M1325" i="3"/>
  <c r="K1326" i="3"/>
  <c r="M1326" i="3"/>
  <c r="K1327" i="3"/>
  <c r="M1327" i="3"/>
  <c r="K1328" i="3"/>
  <c r="M1328" i="3"/>
  <c r="K1329" i="3"/>
  <c r="M1329" i="3"/>
  <c r="K1330" i="3"/>
  <c r="M1330" i="3"/>
  <c r="K1331" i="3"/>
  <c r="M1331" i="3"/>
  <c r="K1332" i="3"/>
  <c r="M1332" i="3"/>
  <c r="K1333" i="3"/>
  <c r="M1333" i="3"/>
  <c r="K1334" i="3"/>
  <c r="M1334" i="3"/>
  <c r="K1335" i="3"/>
  <c r="M1335" i="3"/>
  <c r="K1336" i="3"/>
  <c r="M1336" i="3"/>
  <c r="K1337" i="3"/>
  <c r="M1337" i="3"/>
  <c r="K1338" i="3"/>
  <c r="M1338" i="3"/>
  <c r="K1339" i="3"/>
  <c r="M1339" i="3"/>
  <c r="K1340" i="3"/>
  <c r="M1340" i="3"/>
  <c r="K1341" i="3"/>
  <c r="M1341" i="3"/>
  <c r="K1342" i="3"/>
  <c r="M1342" i="3"/>
  <c r="K1343" i="3"/>
  <c r="M1343" i="3"/>
  <c r="K1344" i="3"/>
  <c r="M1344" i="3"/>
  <c r="K1345" i="3"/>
  <c r="M1345" i="3"/>
  <c r="K1346" i="3"/>
  <c r="M1346" i="3"/>
  <c r="K1347" i="3"/>
  <c r="M1347" i="3"/>
  <c r="K1348" i="3"/>
  <c r="M1348" i="3"/>
  <c r="K1349" i="3"/>
  <c r="M1349" i="3"/>
  <c r="K1350" i="3"/>
  <c r="M1350" i="3"/>
  <c r="K1351" i="3"/>
  <c r="M1351" i="3"/>
  <c r="K1352" i="3"/>
  <c r="M1352" i="3"/>
  <c r="K1353" i="3"/>
  <c r="M1353" i="3"/>
  <c r="K1354" i="3"/>
  <c r="M1354" i="3"/>
  <c r="K1355" i="3"/>
  <c r="M1355" i="3"/>
  <c r="K1356" i="3"/>
  <c r="M1356" i="3"/>
  <c r="K1357" i="3"/>
  <c r="M1357" i="3"/>
  <c r="K1358" i="3"/>
  <c r="M1358" i="3"/>
  <c r="K1359" i="3"/>
  <c r="M1359" i="3"/>
  <c r="K1360" i="3"/>
  <c r="M1360" i="3"/>
  <c r="K1361" i="3"/>
  <c r="M1361" i="3"/>
  <c r="K1362" i="3"/>
  <c r="M1362" i="3"/>
  <c r="K1363" i="3"/>
  <c r="M1363" i="3"/>
  <c r="K1364" i="3"/>
  <c r="M1364" i="3"/>
  <c r="K1365" i="3"/>
  <c r="M1365" i="3"/>
  <c r="K1366" i="3"/>
  <c r="M1366" i="3"/>
  <c r="K1367" i="3"/>
  <c r="M1367" i="3"/>
  <c r="K1368" i="3"/>
  <c r="M1368" i="3"/>
  <c r="K1369" i="3"/>
  <c r="M1369" i="3"/>
  <c r="K1370" i="3"/>
  <c r="M1370" i="3"/>
  <c r="K1371" i="3"/>
  <c r="M1371" i="3"/>
  <c r="K1372" i="3"/>
  <c r="M1372" i="3"/>
  <c r="K1373" i="3"/>
  <c r="M1373" i="3"/>
  <c r="K1374" i="3"/>
  <c r="M1374" i="3"/>
  <c r="K1375" i="3"/>
  <c r="M1375" i="3"/>
  <c r="K1376" i="3"/>
  <c r="M1376" i="3"/>
  <c r="K1377" i="3"/>
  <c r="M1377" i="3"/>
  <c r="K1378" i="3"/>
  <c r="M1378" i="3"/>
  <c r="K1379" i="3"/>
  <c r="M1379" i="3"/>
  <c r="K1380" i="3"/>
  <c r="M1380" i="3"/>
  <c r="K1381" i="3"/>
  <c r="M1381" i="3"/>
  <c r="K1382" i="3"/>
  <c r="M1382" i="3"/>
  <c r="K1383" i="3"/>
  <c r="M1383" i="3"/>
  <c r="K1384" i="3"/>
  <c r="M1384" i="3"/>
  <c r="K1385" i="3"/>
  <c r="M1385" i="3"/>
  <c r="K1386" i="3"/>
  <c r="M1386" i="3"/>
  <c r="K1387" i="3"/>
  <c r="M1387" i="3"/>
  <c r="K1388" i="3"/>
  <c r="M1388" i="3"/>
  <c r="K1389" i="3"/>
  <c r="M1389" i="3"/>
  <c r="K1390" i="3"/>
  <c r="M1390" i="3"/>
  <c r="K1391" i="3"/>
  <c r="M1391" i="3"/>
  <c r="K1392" i="3"/>
  <c r="M1392" i="3"/>
  <c r="K1393" i="3"/>
  <c r="M1393" i="3"/>
  <c r="K1394" i="3"/>
  <c r="M1394" i="3"/>
  <c r="K1395" i="3"/>
  <c r="M1395" i="3"/>
  <c r="K1396" i="3"/>
  <c r="M1396" i="3"/>
  <c r="K1397" i="3"/>
  <c r="M1397" i="3"/>
  <c r="K1398" i="3"/>
  <c r="M1398" i="3"/>
  <c r="K1399" i="3"/>
  <c r="M1399" i="3"/>
  <c r="K1400" i="3"/>
  <c r="M1400" i="3"/>
  <c r="K1401" i="3"/>
  <c r="M1401" i="3"/>
  <c r="K1402" i="3"/>
  <c r="M1402" i="3"/>
  <c r="K1403" i="3"/>
  <c r="M1403" i="3"/>
  <c r="K1404" i="3"/>
  <c r="M1404" i="3"/>
  <c r="K1405" i="3"/>
  <c r="M1405" i="3"/>
  <c r="K1406" i="3"/>
  <c r="M1406" i="3"/>
  <c r="K1407" i="3"/>
  <c r="M1407" i="3"/>
  <c r="K1408" i="3"/>
  <c r="M1408" i="3"/>
  <c r="K1409" i="3"/>
  <c r="M1409" i="3"/>
  <c r="K1410" i="3"/>
  <c r="M1410" i="3"/>
  <c r="K1411" i="3"/>
  <c r="M1411" i="3"/>
  <c r="K1412" i="3"/>
  <c r="M1412" i="3"/>
  <c r="K1413" i="3"/>
  <c r="M1413" i="3"/>
  <c r="N2" i="3"/>
  <c r="N3" i="3"/>
  <c r="N4" i="3"/>
  <c r="N5" i="3"/>
  <c r="N6" i="3"/>
  <c r="N7"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2" i="3"/>
</calcChain>
</file>

<file path=xl/sharedStrings.xml><?xml version="1.0" encoding="utf-8"?>
<sst xmlns="http://schemas.openxmlformats.org/spreadsheetml/2006/main" count="15007" uniqueCount="3858">
  <si>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</si>
  <si>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</si>
  <si>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</si>
  <si>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</si>
  <si>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</si>
  <si>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</si>
  <si>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</si>
  <si>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</si>
  <si>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</si>
  <si>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</si>
  <si>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</si>
  <si>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</si>
  <si>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</si>
  <si>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</si>
  <si>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</si>
  <si>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</si>
  <si>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</si>
  <si>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</si>
  <si>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</si>
  <si>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</si>
  <si>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</si>
  <si>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</si>
  <si>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</si>
  <si>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</si>
  <si>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</si>
  <si>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</si>
  <si>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</si>
  <si>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</si>
  <si>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</si>
  <si>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</si>
  <si>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</si>
  <si>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</si>
  <si>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</si>
  <si>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</si>
  <si>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</si>
  <si>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</si>
  <si>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</si>
  <si>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</si>
  <si>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</si>
  <si>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</si>
  <si>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</si>
  <si>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</si>
  <si>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</si>
  <si>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</si>
  <si>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</si>
  <si>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</si>
  <si>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</si>
  <si>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</si>
  <si>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</si>
  <si>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</si>
  <si>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</si>
  <si>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</si>
  <si>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</si>
  <si>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</si>
  <si>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</si>
  <si>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</si>
  <si>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</si>
  <si>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</si>
  <si>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</si>
  <si>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</si>
  <si>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</si>
  <si>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</si>
  <si>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</si>
  <si>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</si>
  <si>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</si>
  <si>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</si>
  <si>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</si>
  <si>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</si>
  <si>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</si>
  <si>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</si>
  <si>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</si>
  <si>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</si>
  <si>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</si>
  <si>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</si>
  <si>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</si>
  <si>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</si>
  <si>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</si>
  <si>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</si>
  <si>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</si>
  <si>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</si>
  <si>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</si>
  <si>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</si>
  <si>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</si>
  <si>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</si>
  <si>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</si>
  <si>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</si>
  <si>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</si>
  <si>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</si>
  <si>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</si>
  <si>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</si>
  <si>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</si>
  <si>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</si>
  <si>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</si>
  <si>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</si>
  <si>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</si>
  <si>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</si>
  <si>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</si>
  <si>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</si>
  <si>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</si>
  <si>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</si>
  <si>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</si>
  <si>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</si>
  <si>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</si>
  <si>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</si>
  <si>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</si>
  <si>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</si>
  <si>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</si>
  <si>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</si>
  <si>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</si>
  <si>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</si>
  <si>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</si>
  <si>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</si>
  <si>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</si>
  <si>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</si>
  <si>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</si>
  <si>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</si>
  <si>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</si>
  <si>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</si>
  <si>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</si>
  <si>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</si>
  <si>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</si>
  <si>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</si>
  <si>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</si>
  <si>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</si>
  <si>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</si>
  <si>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</si>
  <si>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</si>
  <si>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</si>
  <si>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</si>
  <si>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</si>
  <si>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</si>
  <si>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</si>
  <si>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</si>
  <si>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</si>
  <si>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</si>
  <si>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</si>
  <si>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</si>
  <si>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</si>
  <si>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</si>
  <si>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</si>
  <si>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</si>
  <si>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</si>
  <si>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</si>
  <si>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</si>
  <si>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</si>
  <si>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</si>
  <si>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</si>
  <si>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</si>
  <si>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</si>
  <si>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</si>
  <si>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</si>
  <si>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</si>
  <si>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</si>
  <si>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</si>
  <si>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</si>
  <si>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</si>
  <si>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</si>
  <si>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</si>
  <si>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</si>
  <si>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</si>
  <si>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</si>
  <si>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</si>
  <si>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</si>
  <si>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</si>
  <si>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</si>
  <si>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</si>
  <si>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</si>
  <si>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</si>
  <si>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</si>
  <si>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</si>
  <si>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</si>
  <si>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</si>
  <si>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</si>
  <si>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</si>
  <si>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</si>
  <si>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</si>
  <si>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</si>
  <si>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</si>
  <si>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</si>
  <si>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</si>
  <si>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</si>
  <si>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</si>
  <si>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</si>
  <si>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</si>
  <si>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</si>
  <si>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</si>
  <si>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</si>
  <si>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</si>
  <si>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</si>
  <si>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</si>
  <si>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</si>
  <si>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</si>
  <si>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</si>
  <si>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</si>
  <si>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</si>
  <si>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</si>
  <si>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</si>
  <si>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</si>
  <si>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</si>
  <si>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</si>
  <si>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</si>
  <si>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</si>
  <si>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</si>
  <si>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</si>
  <si>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</si>
  <si>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</si>
  <si>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</si>
  <si>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</si>
  <si>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</si>
  <si>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</si>
  <si>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</si>
  <si>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</si>
  <si>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</si>
  <si>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</si>
  <si>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</si>
  <si>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</si>
  <si>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</si>
  <si>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</si>
  <si>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</si>
  <si>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</si>
  <si>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</si>
  <si>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</si>
  <si>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</si>
  <si>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</si>
  <si>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</si>
  <si>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</si>
  <si>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</si>
  <si>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</si>
  <si>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</si>
  <si>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</si>
  <si>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</si>
  <si>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</si>
  <si>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</si>
  <si>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</si>
  <si>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</si>
  <si>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</si>
  <si>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</si>
  <si>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</si>
  <si>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</si>
  <si>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</si>
  <si>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</si>
  <si>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</si>
  <si>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</si>
  <si>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</si>
  <si>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</si>
  <si>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</si>
  <si>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</si>
  <si>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</si>
  <si>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</si>
  <si>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</si>
  <si>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</si>
  <si>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</si>
  <si>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</si>
  <si>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</si>
  <si>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</si>
  <si>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</si>
  <si>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</si>
  <si>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</si>
  <si>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</si>
  <si>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</si>
  <si>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</si>
  <si>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</si>
  <si>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</si>
  <si>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</si>
  <si>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</si>
  <si>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</si>
  <si>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</si>
  <si>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</si>
  <si>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</si>
  <si>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</si>
  <si>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</si>
  <si>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</si>
  <si>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</si>
  <si>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</si>
  <si>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</si>
  <si>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</si>
  <si>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</si>
  <si>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</si>
  <si>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</si>
  <si>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</si>
  <si>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</si>
  <si>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</si>
  <si>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</si>
  <si>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</si>
  <si>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</si>
  <si>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</si>
  <si>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</si>
  <si>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</si>
  <si>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</si>
  <si>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</si>
  <si>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</si>
  <si>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</si>
  <si>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</si>
  <si>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</si>
  <si>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</si>
  <si>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</si>
  <si>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</si>
  <si>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</si>
  <si>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</si>
  <si>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</si>
  <si>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</si>
  <si>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</si>
  <si>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</si>
  <si>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</si>
  <si>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</si>
  <si>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</si>
  <si>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</si>
  <si>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</si>
  <si>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</si>
  <si>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</si>
  <si>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</si>
  <si>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</si>
  <si>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</si>
  <si>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</si>
  <si>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</si>
  <si>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</si>
  <si>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</si>
  <si>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</si>
  <si>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</si>
  <si>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</si>
  <si>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</si>
  <si>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</si>
  <si>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</si>
  <si>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</si>
  <si>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</si>
  <si>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</si>
  <si>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</si>
  <si>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</si>
  <si>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</si>
  <si>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</si>
  <si>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</si>
  <si>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</si>
  <si>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</si>
  <si>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</si>
  <si>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</si>
  <si>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</si>
  <si>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</si>
  <si>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</si>
  <si>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</si>
  <si>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</si>
  <si>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</si>
  <si>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</si>
  <si>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</si>
  <si>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</si>
  <si>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</si>
  <si>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</si>
  <si>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</si>
  <si>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</si>
  <si>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</si>
  <si>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</si>
  <si>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</si>
  <si>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</si>
  <si>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</si>
  <si>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</si>
  <si>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</si>
  <si>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</si>
  <si>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</si>
  <si>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</si>
  <si>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</si>
  <si>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</si>
  <si>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</si>
  <si>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</si>
  <si>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</si>
  <si>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</si>
  <si>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</si>
  <si>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</si>
  <si>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</si>
  <si>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</si>
  <si>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</si>
  <si>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</si>
  <si>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</si>
  <si>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</si>
  <si>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</si>
  <si>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</si>
  <si>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</si>
  <si>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</si>
  <si>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</si>
  <si>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</si>
  <si>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</si>
  <si>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</si>
  <si>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</si>
  <si>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</si>
  <si>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</si>
  <si>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</si>
  <si>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</si>
  <si>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</si>
  <si>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</si>
  <si>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</si>
  <si>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</si>
  <si>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</si>
  <si>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</si>
  <si>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</si>
  <si>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</si>
  <si>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</si>
  <si>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</si>
  <si>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</si>
  <si>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</si>
  <si>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</si>
  <si>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</si>
  <si>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</si>
  <si>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</si>
  <si>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</si>
  <si>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</si>
  <si>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</si>
  <si>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</si>
  <si>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</si>
  <si>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</si>
  <si>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</si>
  <si>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</si>
  <si>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</si>
  <si>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</si>
  <si>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</si>
  <si>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</si>
  <si>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</si>
  <si>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</si>
  <si>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</si>
  <si>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</si>
  <si>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</si>
  <si>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</si>
  <si>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</si>
  <si>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</si>
  <si>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</si>
  <si>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</si>
  <si>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</si>
  <si>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</si>
  <si>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</si>
  <si>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</si>
  <si>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</si>
  <si>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</si>
  <si>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</si>
  <si>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</si>
  <si>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</si>
  <si>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</si>
  <si>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</si>
  <si>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</si>
  <si>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</si>
  <si>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</si>
  <si>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</si>
  <si>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</si>
  <si>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</si>
  <si>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</si>
  <si>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</si>
  <si>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</si>
  <si>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</si>
  <si>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</si>
  <si>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</si>
  <si>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</si>
  <si>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</si>
  <si>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</si>
  <si>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</si>
  <si>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</si>
  <si>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</si>
  <si>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</si>
  <si>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</si>
  <si>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</si>
  <si>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</si>
  <si>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</si>
  <si>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</si>
  <si>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</si>
  <si>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</si>
  <si>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</si>
  <si>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</si>
  <si>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</si>
  <si>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</si>
  <si>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</si>
  <si>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</si>
  <si>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</si>
  <si>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</si>
  <si>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</si>
  <si>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</si>
  <si>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</si>
  <si>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</si>
  <si>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</si>
  <si>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</si>
  <si>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</si>
  <si>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</si>
  <si>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</si>
  <si>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</si>
  <si>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</si>
  <si>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</si>
  <si>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</si>
  <si>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</si>
  <si>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</si>
  <si>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</si>
  <si>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</si>
  <si>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</si>
  <si>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</si>
  <si>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</si>
  <si>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</si>
  <si>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</si>
  <si>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</si>
  <si>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</si>
  <si>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</si>
  <si>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</si>
  <si>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</si>
  <si>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</si>
  <si>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</si>
  <si>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</si>
  <si>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</si>
  <si>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</si>
  <si>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</si>
  <si>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</si>
  <si>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</si>
  <si>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</si>
  <si>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</si>
  <si>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</si>
  <si>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</si>
  <si>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</si>
  <si>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</si>
  <si>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</si>
  <si>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</si>
  <si>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</si>
  <si>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</si>
  <si>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</si>
  <si>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</si>
  <si>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</si>
  <si>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</si>
  <si>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</si>
  <si>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</si>
  <si>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</si>
  <si>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</si>
  <si>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</si>
  <si>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</si>
  <si>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</si>
  <si>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</si>
  <si>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</si>
  <si>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</si>
  <si>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</si>
  <si>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</si>
  <si>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</si>
  <si>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</si>
  <si>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</si>
  <si>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</si>
  <si>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</si>
  <si>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</si>
  <si>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</si>
  <si>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</si>
  <si>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</si>
  <si>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</si>
  <si>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</si>
  <si>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</si>
  <si>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</si>
  <si>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</si>
  <si>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</si>
  <si>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</si>
  <si>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</si>
  <si>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</si>
  <si>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</si>
  <si>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</si>
  <si>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</si>
  <si>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</si>
  <si>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</si>
  <si>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</si>
  <si>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</si>
  <si>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</si>
  <si>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</si>
  <si>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</si>
  <si>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</si>
  <si>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</si>
  <si>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</si>
  <si>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</si>
  <si>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</si>
  <si>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</si>
  <si>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</si>
  <si>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</si>
  <si>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</si>
  <si>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</si>
  <si>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</si>
  <si>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</si>
  <si>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</si>
  <si>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</si>
  <si>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</si>
  <si>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</si>
  <si>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</si>
  <si>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</si>
  <si>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</si>
  <si>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</si>
  <si>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</si>
  <si>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</si>
  <si>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</si>
  <si>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</si>
  <si>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</si>
  <si>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</si>
  <si>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</si>
  <si>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</si>
  <si>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</si>
  <si>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</si>
  <si>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</si>
  <si>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</si>
  <si>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</si>
  <si>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</si>
  <si>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</si>
  <si>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</si>
  <si>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</si>
  <si>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</si>
  <si>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</si>
  <si>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</si>
  <si>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</si>
  <si>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</si>
  <si>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</si>
  <si>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</si>
  <si>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</si>
  <si>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</si>
  <si>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</si>
  <si>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</si>
  <si>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</si>
  <si>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</si>
  <si>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</si>
  <si>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</si>
  <si>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</si>
  <si>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</si>
  <si>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</si>
  <si>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</si>
  <si>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</si>
  <si>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</si>
  <si>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</si>
  <si>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</si>
  <si>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</si>
  <si>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</si>
  <si>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</si>
  <si>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</si>
  <si>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</si>
  <si>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</si>
  <si>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</si>
  <si>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</si>
  <si>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</si>
  <si>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</si>
  <si>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</si>
  <si>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</si>
  <si>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</si>
  <si>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</si>
  <si>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</si>
  <si>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</si>
  <si>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</si>
  <si>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</si>
  <si>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</si>
  <si>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</si>
  <si>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</si>
  <si>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</si>
  <si>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</si>
  <si>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</si>
  <si>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</si>
  <si>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</si>
  <si>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</si>
  <si>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</si>
  <si>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</si>
  <si>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</si>
  <si>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</si>
  <si>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</si>
  <si>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</si>
  <si>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</si>
  <si>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</si>
  <si>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</si>
  <si>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</si>
  <si>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</si>
  <si>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</si>
  <si>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</si>
  <si>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</si>
  <si>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</si>
  <si>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</si>
  <si>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</si>
  <si>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</si>
  <si>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</si>
  <si>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</si>
  <si>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</si>
  <si>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</si>
  <si>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</si>
  <si>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</si>
  <si>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</si>
  <si>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</si>
  <si>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</si>
  <si>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</si>
  <si>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</si>
  <si>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</si>
  <si>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</si>
  <si>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</si>
  <si>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</si>
  <si>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</si>
  <si>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</si>
  <si>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</si>
  <si>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</si>
  <si>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</si>
  <si>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</si>
  <si>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</si>
  <si>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</si>
  <si>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</si>
  <si>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</si>
  <si>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</si>
  <si>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</si>
  <si>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</si>
  <si>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</si>
  <si>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</si>
  <si>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</si>
  <si>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</si>
  <si>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</si>
  <si>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</si>
  <si>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</si>
  <si>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</si>
  <si>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</si>
  <si>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</si>
  <si>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</si>
  <si>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</si>
  <si>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</si>
  <si>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</si>
  <si>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</si>
  <si>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</si>
  <si>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</si>
  <si>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</si>
  <si>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</si>
  <si>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</si>
  <si>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</si>
  <si>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</si>
  <si>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</si>
  <si>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</si>
  <si>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</si>
  <si>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</si>
  <si>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</si>
  <si>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</si>
  <si>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</si>
  <si>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</si>
  <si>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</si>
  <si>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</si>
  <si>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</si>
  <si>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</si>
  <si>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</si>
  <si>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</si>
  <si>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</si>
  <si>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</si>
  <si>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</si>
  <si>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</si>
  <si>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</si>
  <si>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</si>
  <si>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</si>
  <si>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</si>
  <si>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</si>
  <si>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</si>
  <si>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</si>
  <si>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</si>
  <si>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</si>
  <si>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</si>
  <si>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</si>
  <si>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</si>
  <si>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</si>
  <si>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</si>
  <si>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</si>
  <si>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</si>
  <si>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</si>
  <si>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</si>
  <si>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</si>
  <si>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</si>
  <si>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</si>
  <si>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</si>
  <si>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</si>
  <si>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</si>
  <si>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</si>
  <si>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</si>
  <si>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</si>
  <si>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</si>
  <si>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</si>
  <si>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</si>
  <si>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</si>
  <si>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</si>
  <si>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</si>
  <si>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</si>
  <si>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</si>
  <si>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</si>
  <si>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</si>
  <si>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</si>
  <si>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</si>
  <si>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</si>
  <si>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</si>
  <si>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</si>
  <si>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</si>
  <si>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</si>
  <si>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</si>
  <si>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</si>
  <si>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</si>
  <si>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</si>
  <si>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</si>
  <si>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</si>
  <si>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</si>
  <si>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</si>
  <si>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</si>
  <si>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</si>
  <si>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</si>
  <si>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</si>
  <si>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</si>
  <si>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</si>
  <si>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</si>
  <si>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</si>
  <si>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</si>
  <si>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</si>
  <si>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</si>
  <si>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</si>
  <si>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</si>
  <si>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</si>
  <si>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</si>
  <si>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</si>
  <si>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</si>
  <si>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</si>
  <si>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</si>
  <si>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</si>
  <si>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</si>
  <si>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</si>
  <si>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</si>
  <si>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</si>
  <si>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</si>
  <si>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</si>
  <si>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</si>
  <si>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</si>
  <si>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</si>
  <si>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</si>
  <si>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</si>
  <si>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</si>
  <si>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</si>
  <si>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</si>
  <si>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</si>
  <si>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</si>
  <si>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</si>
  <si>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</si>
  <si>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</si>
  <si>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</si>
  <si>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</si>
  <si>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</si>
  <si>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</si>
  <si>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</si>
  <si>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</si>
  <si>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</si>
  <si>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</si>
  <si>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</si>
  <si>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</si>
  <si>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</si>
  <si>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</si>
  <si>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</si>
  <si>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</si>
  <si>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</si>
  <si>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</si>
  <si>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</si>
  <si>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</si>
  <si>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</si>
  <si>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</si>
  <si>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</si>
  <si>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</si>
  <si>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</si>
  <si>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</si>
  <si>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</si>
  <si>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</si>
  <si>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</si>
  <si>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</si>
  <si>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</si>
  <si>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</si>
  <si>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</si>
  <si>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</si>
  <si>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</si>
  <si>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</si>
  <si>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</si>
  <si>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</si>
  <si>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</si>
  <si>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</si>
  <si>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</si>
  <si>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</si>
  <si>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</si>
  <si>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</si>
  <si>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</si>
  <si>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</si>
  <si>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</si>
  <si>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</si>
  <si>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</si>
  <si>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</si>
  <si>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</si>
  <si>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</si>
  <si>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</si>
  <si>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</si>
  <si>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</si>
  <si>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</si>
  <si>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</si>
  <si>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</si>
  <si>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</si>
  <si>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</si>
  <si>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</si>
  <si>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</si>
  <si>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</si>
  <si>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</si>
  <si>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</si>
  <si>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</si>
  <si>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</si>
  <si>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</si>
  <si>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</si>
  <si>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</si>
  <si>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</si>
  <si>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</si>
  <si>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</si>
  <si>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</si>
  <si>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</si>
  <si>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</si>
  <si>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</si>
  <si>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</si>
  <si>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</si>
  <si>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</si>
  <si>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</si>
  <si>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</si>
  <si>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</si>
  <si>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</si>
  <si>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</si>
  <si>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</si>
  <si>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</si>
  <si>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</si>
  <si>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</si>
  <si>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</si>
  <si>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</si>
  <si>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</si>
  <si>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</si>
  <si>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</si>
  <si>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</si>
  <si>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</si>
  <si>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</si>
  <si>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</si>
  <si>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</si>
  <si>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</si>
  <si>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</si>
  <si>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</si>
  <si>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</si>
  <si>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</si>
  <si>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</si>
  <si>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</si>
  <si>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</si>
  <si>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</si>
  <si>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</si>
  <si>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</si>
  <si>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</si>
  <si>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</si>
  <si>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</si>
  <si>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</si>
  <si>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</si>
  <si>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</si>
  <si>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</si>
  <si>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</si>
  <si>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</si>
  <si>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</si>
  <si>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</si>
  <si>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</si>
  <si>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</si>
  <si>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</si>
  <si>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</si>
  <si>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</si>
  <si>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</si>
  <si>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</si>
  <si>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</si>
  <si>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</si>
  <si>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</si>
  <si>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</si>
  <si>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</si>
  <si>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</si>
  <si>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</si>
  <si>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</si>
  <si>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</si>
  <si>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</si>
  <si>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</si>
  <si>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</si>
  <si>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</si>
  <si>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</si>
  <si>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</si>
  <si>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</si>
  <si>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</si>
  <si>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</si>
  <si>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</si>
  <si>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</si>
  <si>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</si>
  <si>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</si>
  <si>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</si>
  <si>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</si>
  <si>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</si>
  <si>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</si>
  <si>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</si>
  <si>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</si>
  <si>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</si>
  <si>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</si>
  <si>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</si>
  <si>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</si>
  <si>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</si>
  <si>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</si>
  <si>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</si>
  <si>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</si>
  <si>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</si>
  <si>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</si>
  <si>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</si>
  <si>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</si>
  <si>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</si>
  <si>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</si>
  <si>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</si>
  <si>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</si>
  <si>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</si>
  <si>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</si>
  <si>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</si>
  <si>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</si>
  <si>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</si>
  <si>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</si>
  <si>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</si>
  <si>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</si>
  <si>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</si>
  <si>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</si>
  <si>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</si>
  <si>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</si>
  <si>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</si>
  <si>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</si>
  <si>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</si>
  <si>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</si>
  <si>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</si>
  <si>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</si>
  <si>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</si>
  <si>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</si>
  <si>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</si>
  <si>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</si>
  <si>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</si>
  <si>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</si>
  <si>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</si>
  <si>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</si>
  <si>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</si>
  <si>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</si>
  <si>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</si>
  <si>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</si>
  <si>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</si>
  <si>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</si>
  <si>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</si>
  <si>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</si>
  <si>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</si>
  <si>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</si>
  <si>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</si>
  <si>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</si>
  <si>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</si>
  <si>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</si>
  <si>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</si>
  <si>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</si>
  <si>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</si>
  <si>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</si>
  <si>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</si>
  <si>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</si>
  <si>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</si>
  <si>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</si>
  <si>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</si>
  <si>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</si>
  <si>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</si>
  <si>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</si>
  <si>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</si>
  <si>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</si>
  <si>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</si>
  <si>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</si>
  <si>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</si>
  <si>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</si>
  <si>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</si>
  <si>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</si>
  <si>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</si>
  <si>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</si>
  <si>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</si>
  <si>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</si>
  <si>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</si>
  <si>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</si>
  <si>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</si>
  <si>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</si>
  <si>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</si>
  <si>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</si>
  <si>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</si>
  <si>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</si>
  <si>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</si>
  <si>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</si>
  <si>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</si>
  <si>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</si>
  <si>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</si>
  <si>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</si>
  <si>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</si>
  <si>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</si>
  <si>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</si>
  <si>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</si>
  <si>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</si>
  <si>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</si>
  <si>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</si>
  <si>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</si>
  <si>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</si>
  <si>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</si>
  <si>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</si>
  <si>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</si>
  <si>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</si>
  <si>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</si>
  <si>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</si>
  <si>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</si>
  <si>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</si>
  <si>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</si>
  <si>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</si>
  <si>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</si>
  <si>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</si>
  <si>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</si>
  <si>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</si>
  <si>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</si>
  <si>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</si>
  <si>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</si>
  <si>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</si>
  <si>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</si>
  <si>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</si>
  <si>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</si>
  <si>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</si>
  <si>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</si>
  <si>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</si>
  <si>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</si>
  <si>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</si>
  <si>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</si>
  <si>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</si>
  <si>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</si>
  <si>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</si>
  <si>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</si>
  <si>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</si>
  <si>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</si>
  <si>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</si>
  <si>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</si>
  <si>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</si>
  <si>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</si>
  <si>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</si>
  <si>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</si>
  <si>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</si>
  <si>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</si>
  <si>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</si>
  <si>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</si>
  <si>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</si>
  <si>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</si>
  <si>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</si>
  <si>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</si>
  <si>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</si>
  <si>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</si>
  <si>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</si>
  <si>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</si>
  <si>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</si>
  <si>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</si>
  <si>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</si>
  <si>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</si>
  <si>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</si>
  <si>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</si>
  <si>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</si>
  <si>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</si>
  <si>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</si>
  <si>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</si>
  <si>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</si>
  <si>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</si>
  <si>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</si>
  <si>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</si>
  <si>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</si>
  <si>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</si>
  <si>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</si>
  <si>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</si>
  <si>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</si>
  <si>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</si>
  <si>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</si>
  <si>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</si>
  <si>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</si>
  <si>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</si>
  <si>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</si>
  <si>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</si>
  <si>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</si>
  <si>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</si>
  <si>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</si>
  <si>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</si>
  <si>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</si>
  <si>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</si>
  <si>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</si>
  <si>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</si>
  <si>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</si>
  <si>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</si>
  <si>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</si>
  <si>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</si>
  <si>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</si>
  <si>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</si>
  <si>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</si>
  <si>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</si>
  <si>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</si>
  <si>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</si>
  <si>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</si>
  <si>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</si>
  <si>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</si>
  <si>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</si>
  <si>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</si>
  <si>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</si>
  <si>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</si>
  <si>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</si>
  <si>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</si>
  <si>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</si>
  <si>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</si>
  <si>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</si>
  <si>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</si>
  <si>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</si>
  <si>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</si>
  <si>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</si>
  <si>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</si>
  <si>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</si>
  <si>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</si>
  <si>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</si>
  <si>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</si>
  <si>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</si>
  <si>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</si>
  <si>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</si>
  <si>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</si>
  <si>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</si>
  <si>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</si>
  <si>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</si>
  <si>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</si>
  <si>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</si>
  <si>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</si>
  <si>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</si>
  <si>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</si>
  <si>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</si>
  <si>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</si>
  <si>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</si>
  <si>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</si>
  <si>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</si>
  <si>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</si>
  <si>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</si>
  <si>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</si>
  <si>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</si>
  <si>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</si>
  <si>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</si>
  <si>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</si>
  <si>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</si>
  <si>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</si>
  <si>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</si>
  <si>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</si>
  <si>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</si>
  <si>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</si>
  <si>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</si>
  <si>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</si>
  <si>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</si>
  <si>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</si>
  <si>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</si>
  <si>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</si>
  <si>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</si>
  <si>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</si>
  <si>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</si>
  <si>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</si>
  <si>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</si>
  <si>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</si>
  <si>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</si>
  <si>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</si>
  <si>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</si>
  <si>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</si>
  <si>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</si>
  <si>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</si>
  <si>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</si>
  <si>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</si>
  <si>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</si>
  <si>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</si>
  <si>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</si>
  <si>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</si>
  <si>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</si>
  <si>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</si>
  <si>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</si>
  <si>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</si>
  <si>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</si>
  <si>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</si>
  <si>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</si>
  <si>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</si>
  <si>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</si>
  <si>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</si>
  <si>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</si>
  <si>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</si>
  <si>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</si>
  <si>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</si>
  <si>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</si>
  <si>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</si>
  <si>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</si>
  <si>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</si>
  <si>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</si>
  <si>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</si>
  <si>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</si>
  <si>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</si>
  <si>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</si>
  <si>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</si>
  <si>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</si>
  <si>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</si>
  <si>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</si>
  <si>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</si>
  <si>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</si>
  <si>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</si>
  <si>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</si>
  <si>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</si>
  <si>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</si>
  <si>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</si>
  <si>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</si>
  <si>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</si>
  <si>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</si>
  <si>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</si>
  <si>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</si>
  <si>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</si>
  <si>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</si>
  <si>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</si>
  <si>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</si>
  <si>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</si>
  <si>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</si>
  <si>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</si>
  <si>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</si>
  <si>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</si>
  <si>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</si>
  <si>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</si>
  <si>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</si>
  <si>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</si>
  <si>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</si>
  <si>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</si>
  <si>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</si>
  <si>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</si>
  <si>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</si>
  <si>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</si>
  <si>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</si>
  <si>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</si>
  <si>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</si>
  <si>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</si>
  <si>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</si>
  <si>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</si>
  <si>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</si>
  <si>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</si>
  <si>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</si>
  <si>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</si>
  <si>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</si>
  <si>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</si>
  <si>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</si>
  <si>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</si>
  <si>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</si>
  <si>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</si>
  <si>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</si>
  <si>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</si>
  <si>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</si>
  <si>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</si>
  <si>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</si>
  <si>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</si>
  <si>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</si>
  <si>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</si>
  <si>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</si>
  <si>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</si>
  <si>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</si>
  <si>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</si>
  <si>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</si>
  <si>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</si>
  <si>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</si>
  <si>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</si>
  <si>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</si>
  <si>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</si>
  <si>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</si>
  <si>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</si>
  <si>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</si>
  <si>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</si>
  <si>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</si>
  <si>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</si>
  <si>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</si>
  <si>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</si>
  <si>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</si>
  <si>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</si>
  <si>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</si>
  <si>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</si>
  <si>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</si>
  <si>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</si>
  <si>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</si>
  <si>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</si>
  <si>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</si>
  <si>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</si>
  <si>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</si>
  <si>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</si>
  <si>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</si>
  <si>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</si>
  <si>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</si>
  <si>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</si>
  <si>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</si>
  <si>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</si>
  <si>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</si>
  <si>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</si>
  <si>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</si>
  <si>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</si>
  <si>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</si>
  <si>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</si>
  <si>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</si>
  <si>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</si>
  <si>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</si>
  <si>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</si>
  <si>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</si>
  <si>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</si>
  <si>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</si>
  <si>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</si>
  <si>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</si>
  <si>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</si>
  <si>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</si>
  <si>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</si>
  <si>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</si>
  <si>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</si>
  <si>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</si>
  <si>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</si>
  <si>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</si>
  <si>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</si>
  <si>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</si>
  <si>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</si>
  <si>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</si>
  <si>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</si>
  <si>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</si>
  <si>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</si>
  <si>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</si>
  <si>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</si>
  <si>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</si>
  <si>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</si>
  <si>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</si>
  <si>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</si>
  <si>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</si>
  <si>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</si>
  <si>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</si>
  <si>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</si>
  <si>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</si>
  <si>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</si>
  <si>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</si>
  <si>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</si>
  <si>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</si>
  <si>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</si>
  <si>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</si>
  <si>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</si>
  <si>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</si>
  <si>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</si>
  <si>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</si>
  <si>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</si>
  <si>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</si>
  <si>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</si>
  <si>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</si>
  <si>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</si>
  <si>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</si>
  <si>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</si>
  <si>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</si>
  <si>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</si>
  <si>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</si>
  <si>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</si>
  <si>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</si>
  <si>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</si>
  <si>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</si>
  <si>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</si>
  <si>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</si>
  <si>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</si>
  <si>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</si>
  <si>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</si>
  <si>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</si>
  <si>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</si>
  <si>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</si>
  <si>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</si>
  <si>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</si>
  <si>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</si>
  <si>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</si>
  <si>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</si>
  <si>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</si>
  <si>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</si>
  <si>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</si>
  <si>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</si>
  <si>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</si>
  <si>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</si>
  <si>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</si>
  <si>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</si>
  <si>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</si>
  <si>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</si>
  <si>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</si>
  <si>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</si>
  <si>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</si>
  <si>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</si>
  <si>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</si>
  <si>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</si>
  <si>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</si>
  <si>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</si>
  <si>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</si>
  <si>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</si>
  <si>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</si>
  <si>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</si>
  <si>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</si>
  <si>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</si>
  <si>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</si>
  <si>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</si>
  <si>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</si>
  <si>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</si>
  <si>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</si>
  <si>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</si>
  <si>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</si>
  <si>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</si>
  <si>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</si>
  <si>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</si>
  <si>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</si>
  <si>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</si>
  <si>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</si>
  <si>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</si>
  <si>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</si>
  <si>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</si>
  <si>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</si>
  <si>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</si>
  <si>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</si>
  <si>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</si>
  <si>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</si>
  <si>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</si>
  <si>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</si>
  <si>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</si>
  <si>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</si>
  <si>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</si>
  <si>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</si>
  <si>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</si>
  <si>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</si>
  <si>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</si>
  <si>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</si>
  <si>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</si>
  <si>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</si>
  <si>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</si>
  <si>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</si>
  <si>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</si>
  <si>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</si>
  <si>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</si>
  <si>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</si>
  <si>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</si>
  <si>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</si>
  <si>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</si>
  <si>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</si>
  <si>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</si>
  <si>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</si>
  <si>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</si>
  <si>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</si>
  <si>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</si>
  <si>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</si>
  <si>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</si>
  <si>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</si>
  <si>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</si>
  <si>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</si>
  <si>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</si>
  <si>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</si>
  <si>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</si>
  <si>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</si>
  <si>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</si>
  <si>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</si>
  <si>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</si>
  <si>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</si>
  <si>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</si>
  <si>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</si>
  <si>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</si>
  <si>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</si>
  <si>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</si>
  <si>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</si>
  <si>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</si>
  <si>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</si>
  <si>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</si>
  <si>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</si>
  <si>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</si>
  <si>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</si>
  <si>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</si>
  <si>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</si>
  <si>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</si>
  <si>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</si>
  <si>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</si>
  <si>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</si>
  <si>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</si>
  <si>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</si>
  <si>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</si>
  <si>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</si>
  <si>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</si>
  <si>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</si>
  <si>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</si>
  <si>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</si>
  <si>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</si>
  <si>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</si>
  <si>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</si>
  <si>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</si>
  <si>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</si>
  <si>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</si>
  <si>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</si>
  <si>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</si>
  <si>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</si>
  <si>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</si>
  <si>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</si>
  <si>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</si>
  <si>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</si>
  <si>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</si>
  <si>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</si>
  <si>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</si>
  <si>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</si>
  <si>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</si>
  <si>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</si>
  <si>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</si>
  <si>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</si>
  <si>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</si>
  <si>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</si>
  <si>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</si>
  <si>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</si>
  <si>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</si>
  <si>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</si>
  <si>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</si>
  <si>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</si>
  <si>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</si>
  <si>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</si>
  <si>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</si>
  <si>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</si>
  <si>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</si>
  <si>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</si>
  <si>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</si>
  <si>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</si>
  <si>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</si>
  <si>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</si>
  <si>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</si>
  <si>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</si>
  <si>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</si>
  <si>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</si>
  <si>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</si>
  <si>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</si>
  <si>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</si>
  <si>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</si>
  <si>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</si>
  <si>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</si>
  <si>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</si>
  <si>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</si>
  <si>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</si>
  <si>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</si>
  <si>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</si>
  <si>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</si>
  <si>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</si>
  <si>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</si>
  <si>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</si>
  <si>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</si>
  <si>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</si>
  <si>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</si>
  <si>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</si>
  <si>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</si>
  <si>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</si>
  <si>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</si>
  <si>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</si>
  <si>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</si>
  <si>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</si>
  <si>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</si>
  <si>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</si>
  <si>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</si>
  <si>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</si>
  <si>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</si>
  <si>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</si>
  <si>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</si>
  <si>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</si>
  <si>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</si>
  <si>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</si>
  <si>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</si>
  <si>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</si>
  <si>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</si>
  <si>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</si>
  <si>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</si>
  <si>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</si>
  <si>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</si>
  <si>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</si>
  <si>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</si>
  <si>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</si>
  <si>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</si>
  <si>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</si>
  <si>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</si>
  <si>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</si>
  <si>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</si>
  <si>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</si>
  <si>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</si>
  <si>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</si>
  <si>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</si>
  <si>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</si>
  <si>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</si>
  <si>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</si>
  <si>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</si>
  <si>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</si>
  <si>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</si>
  <si>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</si>
  <si>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</si>
  <si>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</si>
  <si>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</si>
  <si>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</si>
  <si>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</si>
  <si>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</si>
  <si>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</si>
  <si>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</si>
  <si>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</si>
  <si>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</si>
  <si>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</si>
  <si>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</si>
  <si>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</si>
  <si>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</si>
  <si>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</si>
  <si>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</si>
  <si>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</si>
  <si>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</si>
  <si>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</si>
  <si>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</si>
  <si>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</si>
  <si>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</si>
  <si>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</si>
  <si>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</si>
  <si>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</si>
  <si>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</si>
  <si>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</si>
  <si>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</si>
  <si>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</si>
  <si>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</si>
  <si>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</si>
  <si>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</si>
  <si>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</si>
  <si>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</si>
  <si>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</si>
  <si>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</si>
  <si>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</si>
  <si>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</si>
  <si>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</si>
  <si>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</si>
  <si>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</si>
  <si>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</si>
  <si>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</si>
  <si>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</si>
  <si>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</si>
  <si>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</si>
  <si>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</si>
  <si>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</si>
  <si>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</si>
  <si>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</si>
  <si>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</si>
  <si>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</si>
  <si>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</si>
  <si>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</si>
  <si>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</si>
  <si>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</si>
  <si>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</si>
  <si>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</si>
  <si>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</si>
  <si>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</si>
  <si>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</si>
  <si>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</si>
  <si>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</si>
  <si>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</si>
  <si>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</si>
  <si>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</si>
  <si>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</si>
  <si>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</si>
  <si>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</si>
  <si>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</si>
  <si>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</si>
  <si>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</si>
  <si>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</si>
  <si>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</si>
  <si>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</si>
  <si>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</si>
  <si>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</si>
  <si>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</si>
  <si>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</si>
  <si>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</si>
  <si>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</si>
  <si>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</si>
  <si>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</si>
  <si>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</si>
  <si>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</si>
  <si>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</si>
  <si>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</si>
  <si>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</si>
  <si>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</si>
  <si>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</si>
  <si>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</si>
  <si>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</si>
  <si>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</si>
  <si>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</si>
  <si>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</si>
  <si>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</si>
  <si>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</si>
  <si>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</si>
  <si>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</si>
  <si>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</si>
  <si>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</si>
  <si>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</si>
  <si>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</si>
  <si>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</si>
  <si>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</si>
  <si>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</si>
  <si>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</si>
  <si>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</si>
  <si>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</si>
  <si>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</si>
  <si>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</si>
  <si>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</si>
  <si>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</si>
  <si>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</si>
  <si>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</si>
  <si>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</si>
  <si>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</si>
  <si>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</si>
  <si>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</si>
  <si>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</si>
  <si>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</si>
  <si>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</si>
  <si>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</si>
  <si>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</si>
  <si>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</si>
  <si>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</si>
  <si>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</si>
  <si>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</si>
  <si>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</si>
  <si>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</si>
  <si>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</si>
  <si>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</si>
  <si>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</si>
  <si>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</si>
  <si>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</si>
  <si>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</si>
  <si>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</si>
  <si>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</si>
  <si>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</si>
  <si>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</si>
  <si>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</si>
  <si>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</si>
  <si>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</si>
  <si>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</si>
  <si>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</si>
  <si>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</si>
  <si>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</si>
  <si>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</si>
  <si>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</si>
  <si>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</si>
  <si>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</si>
  <si>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</si>
  <si>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</si>
  <si>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</si>
  <si>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</si>
  <si>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</si>
  <si>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</si>
  <si>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</si>
  <si>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</si>
  <si>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</si>
  <si>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</si>
  <si>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</si>
  <si>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</si>
  <si>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</si>
  <si>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</si>
  <si>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</si>
  <si>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</si>
  <si>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</si>
  <si>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</si>
  <si>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</si>
  <si>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</si>
  <si>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</si>
  <si>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</si>
  <si>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</si>
  <si>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</si>
  <si>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</si>
  <si>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</si>
  <si>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</si>
  <si>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</si>
  <si>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</si>
  <si>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</si>
  <si>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</si>
  <si>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</si>
  <si>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</si>
  <si>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</si>
  <si>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</si>
  <si>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</si>
  <si>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</si>
  <si>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</si>
  <si>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</si>
  <si>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</si>
  <si>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</si>
  <si>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</si>
  <si>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</si>
  <si>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</si>
  <si>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</si>
  <si>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</si>
  <si>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</si>
  <si>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</si>
  <si>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</si>
  <si>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</si>
  <si>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</si>
  <si>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</si>
  <si>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</si>
  <si>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</si>
  <si>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</si>
  <si>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</si>
  <si>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</si>
  <si>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</si>
  <si>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</si>
  <si>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</si>
  <si>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</si>
  <si>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</si>
  <si>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</si>
  <si>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</si>
  <si>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</si>
  <si>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</si>
  <si>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</si>
  <si>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</si>
  <si>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</si>
  <si>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</si>
  <si>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</si>
  <si>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</si>
  <si>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</si>
  <si>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</si>
  <si>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</si>
  <si>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</si>
  <si>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</si>
  <si>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</si>
  <si>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</si>
  <si>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</si>
  <si>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</si>
  <si>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</si>
  <si>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</si>
  <si>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</si>
  <si>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</si>
  <si>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</si>
  <si>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</si>
  <si>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</si>
  <si>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</si>
  <si>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</si>
  <si>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</si>
  <si>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</si>
  <si>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</si>
  <si>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</si>
  <si>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</si>
  <si>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</si>
  <si>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</si>
  <si>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</si>
  <si>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</si>
  <si>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</si>
  <si>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</si>
  <si>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</si>
  <si>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</si>
  <si>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</si>
  <si>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</si>
  <si>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</si>
  <si>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</si>
  <si>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</si>
  <si>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</si>
  <si>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</si>
  <si>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</si>
  <si>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</si>
  <si>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</si>
  <si>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</si>
  <si>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</si>
  <si>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</si>
  <si>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</si>
  <si>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</si>
  <si>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</si>
  <si>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</si>
  <si>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</si>
  <si>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</si>
  <si>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</si>
  <si>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</si>
  <si>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</si>
  <si>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</si>
  <si>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</si>
  <si>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</si>
  <si>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</si>
  <si>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</si>
  <si>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</si>
  <si>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</si>
  <si>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</si>
  <si>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</si>
  <si>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</si>
  <si>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</si>
  <si>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</si>
  <si>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</si>
  <si>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</si>
  <si>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</si>
  <si>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</si>
  <si>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</si>
  <si>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</si>
  <si>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</si>
  <si>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</si>
  <si>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</si>
  <si>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</si>
  <si>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</si>
  <si>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</si>
  <si>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</si>
  <si>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</si>
  <si>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</si>
  <si>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</si>
  <si>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</si>
  <si>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</si>
  <si>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</si>
  <si>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</si>
  <si>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</si>
  <si>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</si>
  <si>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</si>
  <si>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</si>
  <si>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</si>
  <si>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</si>
  <si>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</si>
  <si>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</si>
  <si>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</si>
  <si>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</si>
  <si>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</si>
  <si>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</si>
  <si>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</si>
  <si>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</si>
  <si>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</si>
  <si>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</si>
  <si>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</si>
  <si>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</si>
  <si>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</si>
  <si>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</si>
  <si>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</si>
  <si>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</si>
  <si>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</si>
  <si>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</si>
  <si>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</si>
  <si>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</si>
  <si>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</si>
  <si>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</si>
  <si>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</si>
  <si>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</si>
  <si>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</si>
  <si>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</si>
  <si>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</si>
  <si>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</si>
  <si>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</si>
  <si>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</si>
  <si>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</si>
  <si>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</si>
  <si>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</si>
  <si>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</si>
  <si>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</si>
  <si>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</si>
  <si>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</si>
  <si>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</si>
  <si>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</si>
  <si>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</si>
  <si>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</si>
  <si>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</si>
  <si>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</si>
  <si>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</si>
  <si>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</si>
  <si>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</si>
  <si>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</si>
  <si>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</si>
  <si>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</si>
  <si>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</si>
  <si>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</si>
  <si>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</si>
  <si>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</si>
  <si>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</si>
  <si>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</si>
  <si>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</si>
  <si>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</si>
  <si>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</si>
  <si>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</si>
  <si>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</si>
  <si>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</si>
  <si>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</si>
  <si>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</si>
  <si>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</si>
  <si>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</si>
  <si>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</si>
  <si>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</si>
  <si>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</si>
  <si>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</si>
  <si>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</si>
  <si>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</si>
  <si>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</si>
  <si>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</si>
  <si>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</si>
  <si>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</si>
  <si>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</si>
  <si>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</si>
  <si>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</si>
  <si>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</si>
  <si>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</si>
  <si>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</si>
  <si>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</si>
  <si>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</si>
  <si>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</si>
  <si>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</si>
  <si>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</si>
  <si>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</si>
  <si>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</si>
  <si>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</si>
  <si>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</si>
  <si>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</si>
  <si>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</si>
  <si>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</si>
  <si>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</si>
  <si>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</si>
  <si>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</si>
  <si>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</si>
  <si>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</si>
  <si>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</si>
  <si>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</si>
  <si>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</si>
  <si>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</si>
  <si>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</si>
  <si>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</si>
  <si>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</si>
  <si>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</si>
  <si>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</si>
  <si>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</si>
  <si>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</si>
  <si>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</si>
  <si>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</si>
  <si>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</si>
  <si>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</si>
  <si>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</si>
  <si>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</si>
  <si>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</si>
  <si>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</si>
  <si>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</si>
  <si>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</si>
  <si>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</si>
  <si>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</si>
  <si>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</si>
  <si>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</si>
  <si>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</si>
  <si>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</si>
  <si>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</si>
  <si>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</si>
  <si>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</si>
  <si>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</si>
  <si>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</si>
  <si>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</si>
  <si>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</si>
  <si>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</si>
  <si>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</si>
  <si>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</si>
  <si>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</si>
  <si>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</si>
  <si>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</si>
  <si>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</si>
  <si>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</si>
  <si>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</si>
  <si>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</si>
  <si>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</si>
  <si>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</si>
  <si>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</si>
  <si>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</si>
  <si>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</si>
  <si>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</si>
  <si>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</si>
  <si>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</si>
  <si>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</si>
  <si>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</si>
  <si>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</si>
  <si>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</si>
  <si>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</si>
  <si>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</si>
  <si>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</si>
  <si>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</si>
  <si>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</si>
  <si>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</si>
  <si>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</si>
  <si>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</si>
  <si>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</si>
  <si>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</si>
  <si>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</si>
  <si>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</si>
  <si>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</si>
  <si>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</si>
  <si>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</si>
  <si>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</si>
  <si>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</si>
  <si>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</si>
  <si>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</si>
  <si>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</si>
  <si>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</si>
  <si>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</si>
  <si>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</si>
  <si>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</si>
  <si>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</si>
  <si>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</si>
  <si>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</si>
  <si>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</si>
  <si>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</si>
  <si>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</si>
  <si>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</si>
  <si>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</si>
  <si>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</si>
  <si>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</si>
  <si>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</si>
  <si>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</si>
  <si>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</si>
  <si>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</si>
  <si>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</si>
  <si>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</si>
  <si>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</si>
  <si>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</si>
  <si>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</si>
  <si>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</si>
  <si>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</si>
  <si>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</si>
  <si>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</si>
  <si>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</si>
  <si>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</si>
  <si>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</si>
  <si>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</si>
  <si>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</si>
  <si>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</si>
  <si>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</si>
  <si>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</si>
  <si>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</si>
  <si>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</si>
  <si>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</si>
  <si>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</si>
  <si>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</si>
  <si>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</si>
  <si>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</si>
  <si>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</si>
  <si>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</si>
  <si>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</si>
  <si>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</si>
  <si>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</si>
  <si>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</si>
  <si>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</si>
  <si>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</si>
  <si>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</si>
  <si>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</si>
  <si>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</si>
  <si>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</si>
  <si>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</si>
  <si>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</si>
  <si>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</si>
  <si>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</si>
  <si>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</si>
  <si>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</si>
  <si>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</si>
  <si>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</si>
  <si>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</si>
  <si>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</si>
  <si>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</si>
  <si>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</si>
  <si>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</si>
  <si>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</si>
  <si>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</si>
  <si>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</si>
  <si>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</si>
  <si>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</si>
  <si>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</si>
  <si>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</si>
  <si>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</si>
  <si>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</si>
  <si>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</si>
  <si>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</si>
  <si>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</si>
  <si>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</si>
  <si>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</si>
  <si>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</si>
  <si>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</si>
  <si>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</si>
  <si>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</si>
  <si>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</si>
  <si>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</si>
  <si>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</si>
  <si>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</si>
  <si>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</si>
  <si>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</si>
  <si>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</si>
  <si>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</si>
  <si>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</si>
  <si>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</si>
  <si>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</si>
  <si>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</si>
  <si>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</si>
  <si>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</si>
  <si>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</si>
  <si>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</si>
  <si>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</si>
  <si>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</si>
  <si>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</si>
  <si>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</si>
  <si>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</si>
  <si>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</si>
  <si>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</si>
  <si>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</si>
  <si>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</si>
  <si>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</si>
  <si>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</si>
  <si>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</si>
  <si>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</si>
  <si>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</si>
  <si>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</si>
  <si>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</si>
  <si>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</si>
  <si>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</si>
  <si>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</si>
  <si>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</si>
  <si>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</si>
  <si>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</si>
  <si>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</si>
  <si>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</si>
  <si>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</si>
  <si>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</si>
  <si>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</si>
  <si>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</si>
  <si>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</si>
  <si>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</si>
  <si>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</si>
  <si>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</si>
  <si>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</si>
  <si>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</si>
  <si>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</si>
  <si>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</si>
  <si>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</si>
  <si>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</si>
  <si>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</si>
  <si>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</si>
  <si>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</si>
  <si>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</si>
  <si>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</si>
  <si>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</si>
  <si>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</si>
  <si>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</si>
  <si>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</si>
  <si>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</si>
  <si>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</si>
  <si>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</si>
  <si>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</si>
  <si>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</si>
  <si>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</si>
  <si>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</si>
  <si>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</si>
  <si>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</si>
  <si>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</si>
  <si>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</si>
  <si>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</si>
  <si>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</si>
  <si>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</si>
  <si>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</si>
  <si>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</si>
  <si>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</si>
  <si>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</si>
  <si>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</si>
  <si>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</si>
  <si>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</si>
  <si>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</si>
  <si>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</si>
  <si>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</si>
  <si>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</si>
  <si>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</si>
  <si>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</si>
  <si>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</si>
  <si>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</si>
  <si>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</si>
  <si>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</si>
  <si>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</si>
  <si>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</si>
  <si>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</si>
  <si>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</si>
  <si>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</si>
  <si>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</si>
  <si>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</si>
  <si>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</si>
  <si>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</si>
  <si>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</si>
  <si>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</si>
  <si>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</si>
  <si>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</si>
  <si>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</si>
  <si>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</si>
  <si>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</si>
  <si>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</si>
  <si>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</si>
  <si>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</si>
  <si>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</si>
  <si>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</si>
  <si>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</si>
  <si>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</si>
  <si>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</si>
  <si>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</si>
  <si>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</si>
  <si>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</si>
  <si>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</si>
  <si>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</si>
  <si>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</si>
  <si>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</si>
  <si>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</si>
  <si>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</si>
  <si>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</si>
  <si>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</si>
  <si>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</si>
  <si>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</si>
  <si>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</si>
  <si>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</si>
  <si>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</si>
  <si>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</si>
  <si>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</si>
  <si>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</si>
  <si>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</si>
  <si>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</si>
  <si>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</si>
  <si>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</si>
  <si>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</si>
  <si>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</si>
  <si>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</si>
  <si>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</si>
  <si>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</si>
  <si>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</si>
  <si>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</si>
  <si>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</si>
  <si>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</si>
  <si>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</si>
  <si>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</si>
  <si>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</si>
  <si>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</si>
  <si>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</si>
  <si>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</si>
  <si>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</si>
  <si>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</si>
  <si>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</si>
  <si>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</si>
  <si>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</si>
  <si>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</si>
  <si>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</si>
  <si>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</si>
  <si>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</si>
  <si>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</si>
  <si>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</si>
  <si>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</si>
  <si>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</si>
  <si>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</si>
  <si>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</si>
  <si>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</si>
  <si>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</si>
  <si>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</si>
  <si>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</si>
  <si>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</si>
  <si>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</si>
  <si>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</si>
  <si>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</si>
  <si>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</si>
  <si>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</si>
  <si>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</si>
  <si>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</si>
  <si>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</si>
  <si>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</si>
  <si>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</si>
  <si>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</si>
  <si>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</si>
  <si>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</si>
  <si>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</si>
  <si>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</si>
  <si>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</si>
  <si>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</si>
  <si>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</si>
  <si>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</si>
  <si>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</si>
  <si>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</si>
  <si>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</si>
  <si>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</si>
  <si>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</si>
  <si>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</si>
  <si>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</si>
  <si>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</si>
  <si>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</si>
  <si>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</si>
  <si>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</si>
  <si>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</si>
  <si>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</si>
  <si>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</si>
  <si>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</si>
  <si>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</si>
  <si>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</si>
  <si>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</si>
  <si>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</si>
  <si>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</si>
  <si>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</si>
  <si>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</si>
  <si>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</si>
  <si>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</si>
  <si>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</si>
  <si>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</si>
  <si>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</si>
  <si>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</si>
  <si>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</si>
  <si>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</si>
  <si>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</si>
  <si>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</si>
  <si>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</si>
  <si>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</si>
  <si>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</si>
  <si>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</si>
  <si>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</si>
  <si>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</si>
  <si>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</si>
  <si>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</si>
  <si>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</si>
  <si>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</si>
  <si>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</si>
  <si>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</si>
  <si>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</si>
  <si>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</si>
  <si>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</si>
  <si>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</si>
  <si>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</si>
  <si>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</si>
  <si>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</si>
  <si>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</si>
  <si>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</si>
  <si>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</si>
  <si>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</si>
  <si>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</si>
  <si>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</si>
  <si>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</si>
  <si>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</si>
  <si>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</si>
  <si>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</si>
  <si>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</si>
  <si>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</si>
  <si>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</si>
  <si>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</si>
  <si>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</si>
  <si>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</si>
  <si>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</si>
  <si>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</si>
  <si>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</si>
  <si>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</si>
  <si>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</si>
  <si>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</si>
  <si>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</si>
  <si>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</si>
  <si>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</si>
  <si>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</si>
  <si>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</si>
  <si>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</si>
  <si>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</si>
  <si>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</si>
  <si>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</si>
  <si>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</si>
  <si>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</si>
  <si>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</si>
  <si>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</si>
  <si>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</si>
  <si>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</si>
  <si>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</si>
  <si>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</si>
  <si>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</si>
  <si>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</si>
  <si>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</si>
  <si>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</si>
  <si>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</si>
  <si>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</si>
  <si>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</si>
  <si>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</si>
  <si>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</si>
  <si>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</si>
  <si>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</si>
  <si>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</si>
  <si>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</si>
  <si>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</si>
  <si>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</si>
  <si>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</si>
  <si>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</si>
  <si>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</si>
  <si>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</si>
  <si>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</si>
  <si>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</si>
  <si>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</si>
  <si>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</si>
  <si>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</si>
  <si>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</si>
  <si>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</si>
  <si>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</si>
  <si>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</si>
  <si>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</si>
  <si>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</si>
  <si>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</si>
  <si>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</si>
  <si>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</si>
  <si>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</si>
  <si>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</si>
  <si>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</si>
  <si>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</si>
  <si>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</si>
  <si>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</si>
  <si>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</si>
  <si>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</si>
  <si>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</si>
  <si>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</si>
  <si>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</si>
  <si>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</si>
  <si>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</si>
  <si>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</si>
  <si>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</si>
  <si>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</si>
  <si>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</si>
  <si>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</si>
  <si>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</si>
  <si>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</si>
  <si>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</si>
  <si>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</si>
  <si>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</si>
  <si>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</si>
  <si>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</si>
  <si>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</si>
  <si>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</si>
  <si>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</si>
  <si>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</si>
  <si>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</si>
  <si>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</si>
  <si>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</si>
  <si>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</si>
  <si>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</si>
  <si>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</si>
  <si>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</si>
  <si>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</si>
  <si>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</si>
  <si>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</si>
  <si>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</si>
  <si>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</si>
  <si>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</si>
  <si>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</si>
  <si>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</si>
  <si>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</si>
  <si>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</si>
  <si>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</si>
  <si>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</si>
  <si>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</si>
  <si>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</si>
  <si>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</si>
  <si>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</si>
  <si>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</si>
  <si>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</si>
  <si>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</si>
  <si>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</si>
  <si>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</si>
  <si>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</si>
  <si>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</si>
  <si>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</si>
  <si>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</si>
  <si>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</si>
  <si>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</si>
  <si>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</si>
  <si>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</si>
  <si>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</si>
  <si>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</si>
  <si>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</si>
  <si>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</si>
  <si>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</si>
  <si>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</si>
  <si>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</si>
  <si>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</si>
  <si>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</si>
  <si>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</si>
  <si>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</si>
  <si>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</si>
  <si>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</si>
  <si>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</si>
  <si>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</si>
  <si>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</si>
  <si>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</si>
  <si>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</si>
  <si>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</si>
  <si>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</si>
  <si>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</si>
  <si>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</si>
  <si>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</si>
  <si>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</si>
  <si>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</si>
  <si>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</si>
  <si>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</si>
  <si>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</si>
  <si>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</si>
  <si>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</si>
  <si>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</si>
  <si>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</si>
  <si>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</si>
  <si>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</si>
  <si>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</si>
  <si>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</si>
  <si>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</si>
  <si>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</si>
  <si>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</si>
  <si>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</si>
  <si>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</si>
  <si>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</si>
  <si>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</si>
  <si>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</si>
  <si>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</si>
  <si>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</si>
  <si>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</si>
  <si>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</si>
  <si>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</si>
  <si>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</si>
  <si>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</si>
  <si>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</si>
  <si>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</si>
  <si>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</si>
  <si>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</si>
  <si>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</si>
  <si>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</si>
  <si>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</si>
  <si>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</si>
  <si>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</si>
  <si>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</si>
  <si>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</si>
  <si>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</si>
  <si>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</si>
  <si>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</si>
  <si>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</si>
  <si>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</si>
  <si>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</si>
  <si>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</si>
  <si>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</si>
  <si>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</si>
  <si>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</si>
  <si>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</si>
  <si>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</si>
  <si>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</si>
  <si>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</si>
  <si>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</si>
  <si>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</si>
  <si>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</si>
  <si>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</si>
  <si>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</si>
  <si>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</si>
  <si>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</si>
  <si>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</si>
  <si>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</si>
  <si>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</si>
  <si>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</si>
  <si>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</si>
  <si>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</si>
  <si>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</si>
  <si>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</si>
  <si>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</si>
  <si>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</si>
  <si>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</si>
  <si>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</si>
  <si>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</si>
  <si>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</si>
  <si>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</si>
  <si>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</si>
  <si>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</si>
  <si>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</si>
  <si>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</si>
  <si>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</si>
  <si>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</si>
  <si>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</si>
  <si>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</si>
  <si>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</si>
  <si>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</si>
  <si>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</si>
  <si>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</si>
  <si>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</si>
  <si>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</si>
  <si>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</si>
  <si>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</si>
  <si>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</si>
  <si>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</si>
  <si>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</si>
  <si>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</si>
  <si>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</si>
  <si>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</si>
  <si>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</si>
  <si>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</si>
  <si>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</si>
  <si>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</si>
  <si>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</si>
  <si>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</si>
  <si>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</si>
  <si>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</si>
  <si>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</si>
  <si>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</si>
  <si>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</si>
  <si>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</si>
  <si>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</si>
  <si>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</si>
  <si>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</si>
  <si>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</si>
  <si>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</si>
  <si>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</si>
  <si>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</si>
  <si>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</si>
  <si>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</si>
  <si>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</si>
  <si>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</si>
  <si>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</si>
  <si>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</si>
  <si>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</si>
  <si>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</si>
  <si>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</si>
  <si>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</si>
  <si>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</si>
  <si>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</si>
  <si>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</si>
  <si>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</si>
  <si>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</si>
  <si>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</si>
  <si>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</si>
  <si>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</si>
  <si>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</si>
  <si>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</si>
  <si>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</si>
  <si>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</si>
  <si>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</si>
  <si>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</si>
  <si>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</si>
  <si>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</si>
  <si>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</si>
  <si>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</si>
  <si>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</si>
  <si>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</si>
  <si>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</si>
  <si>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</si>
  <si>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</si>
  <si>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</si>
  <si>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</si>
  <si>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</si>
  <si>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</si>
  <si>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</si>
  <si>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</si>
  <si>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</si>
  <si>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</si>
  <si>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</si>
  <si>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</si>
  <si>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</si>
  <si>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</si>
  <si>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</si>
  <si>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</si>
  <si>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</si>
  <si>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</si>
  <si>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</si>
  <si>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</si>
  <si>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</si>
  <si>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</si>
  <si>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</si>
  <si>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</si>
  <si>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</si>
  <si>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</si>
  <si>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</si>
  <si>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</si>
  <si>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</si>
  <si>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</si>
  <si>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</si>
  <si>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</si>
  <si>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</si>
  <si>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</si>
  <si>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</si>
  <si>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</si>
  <si>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</si>
  <si>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</si>
  <si>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</si>
  <si>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</si>
  <si>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</si>
  <si>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</si>
  <si>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</si>
  <si>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</si>
  <si>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</si>
  <si>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</si>
  <si>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</si>
  <si>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</si>
  <si>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</si>
  <si>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</si>
  <si>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</si>
  <si>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</si>
  <si>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</si>
  <si>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</si>
  <si>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</si>
  <si>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</si>
  <si>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</si>
  <si>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</si>
  <si>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</si>
  <si>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</si>
  <si>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</si>
  <si>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</si>
  <si>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</si>
  <si>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</si>
  <si>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</si>
  <si>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</si>
  <si>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</si>
  <si>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</si>
  <si>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</si>
  <si>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</si>
  <si>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</si>
  <si>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</si>
  <si>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</si>
  <si>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</si>
  <si>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</si>
  <si>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</si>
  <si>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</si>
  <si>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</si>
  <si>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</si>
  <si>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</si>
  <si>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</si>
  <si>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</si>
  <si>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</si>
  <si>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</si>
  <si>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</si>
  <si>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</si>
  <si>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</si>
  <si>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</si>
  <si>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</si>
  <si>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</si>
  <si>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</si>
  <si>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</si>
  <si>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</si>
  <si>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</si>
  <si>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</si>
  <si>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</si>
  <si>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</si>
  <si>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</si>
  <si>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</si>
  <si>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</si>
  <si>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</si>
  <si>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</si>
  <si>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</si>
  <si>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</si>
  <si>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</si>
  <si>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</si>
  <si>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</si>
  <si>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</si>
  <si>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</si>
  <si>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</si>
  <si>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</si>
  <si>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</si>
  <si>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</si>
  <si>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</si>
  <si>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</si>
  <si>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</si>
  <si>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</si>
  <si>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</si>
  <si>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</si>
  <si>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</si>
  <si>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</si>
  <si>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</si>
  <si>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</si>
  <si>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</si>
  <si>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</si>
  <si>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</si>
  <si>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</si>
  <si>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</si>
  <si>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</si>
  <si>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</si>
  <si>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</si>
  <si>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</si>
  <si>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</si>
  <si>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</si>
  <si>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</si>
  <si>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</si>
  <si>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</si>
  <si>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</si>
  <si>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</si>
  <si>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</si>
  <si>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</si>
  <si>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</si>
  <si>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</si>
  <si>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</si>
  <si>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</si>
  <si>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</si>
  <si>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</si>
  <si>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</si>
  <si>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</si>
  <si>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</si>
  <si>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</si>
  <si>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</si>
  <si>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</si>
  <si>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</si>
  <si>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</si>
  <si>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</si>
  <si>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</si>
  <si>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</si>
  <si>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</si>
  <si>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</si>
  <si>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</si>
  <si>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</si>
  <si>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</si>
  <si>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</si>
  <si>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</si>
  <si>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</si>
  <si>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</si>
  <si>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</si>
  <si>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</si>
  <si>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</si>
  <si>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</si>
  <si>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</si>
  <si>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</si>
  <si>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</si>
  <si>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</si>
  <si>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</si>
  <si>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</si>
  <si>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</si>
  <si>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</si>
  <si>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</si>
  <si>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</si>
  <si>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</si>
  <si>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</si>
  <si>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</si>
  <si>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</si>
  <si>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</si>
  <si>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</si>
  <si>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</si>
  <si>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</si>
  <si>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</si>
  <si>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</si>
  <si>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</si>
  <si>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</si>
  <si>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</si>
  <si>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</si>
  <si>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</si>
  <si>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</si>
  <si>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</si>
  <si>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</si>
  <si>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</si>
  <si>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</si>
  <si>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</si>
  <si>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</si>
  <si>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</si>
  <si>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</si>
  <si>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</si>
  <si>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</si>
  <si>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</si>
  <si>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</si>
  <si>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</si>
  <si>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</si>
  <si>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</si>
  <si>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</si>
  <si>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</si>
  <si>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</si>
  <si>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</si>
  <si>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</si>
  <si>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</si>
  <si>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</si>
  <si>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</si>
  <si>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</si>
  <si>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</si>
  <si>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</si>
  <si>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</si>
  <si>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</si>
  <si>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</si>
  <si>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</si>
  <si>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</si>
  <si>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</si>
  <si>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</si>
  <si>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</si>
  <si>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</si>
  <si>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</si>
  <si>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</si>
  <si>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</si>
  <si>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</si>
  <si>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</si>
  <si>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</si>
  <si>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</si>
  <si>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</si>
  <si>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</si>
  <si>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</si>
  <si>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</si>
  <si>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</si>
  <si>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</si>
  <si>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</si>
  <si>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</si>
  <si>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</si>
  <si>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</si>
  <si>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</si>
  <si>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</si>
  <si>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</si>
  <si>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</si>
  <si>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</si>
  <si>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</si>
  <si>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</si>
  <si>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</si>
  <si>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</si>
  <si>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</si>
  <si>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</si>
  <si>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</si>
  <si>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</si>
  <si>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</si>
  <si>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</si>
  <si>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</si>
  <si>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</si>
  <si>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</si>
  <si>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</si>
  <si>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</si>
  <si>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</si>
  <si>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</si>
  <si>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</si>
  <si>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</si>
  <si>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</si>
  <si>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</si>
  <si>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</si>
  <si>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</si>
  <si>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</si>
  <si>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</si>
  <si>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</si>
  <si>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</si>
  <si>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</si>
  <si>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</si>
  <si>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</si>
  <si>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</si>
  <si>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</si>
  <si>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</si>
  <si>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</si>
  <si>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</si>
  <si>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</si>
  <si>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</si>
  <si>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</si>
  <si>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</si>
  <si>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</si>
  <si>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</si>
  <si>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</si>
  <si>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</si>
  <si>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</si>
  <si>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</si>
  <si>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</si>
  <si>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</si>
  <si>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</si>
  <si>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</si>
  <si>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</si>
  <si>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</si>
  <si>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</si>
  <si>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</si>
  <si>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</si>
  <si>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</si>
  <si>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</si>
  <si>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</si>
  <si>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</si>
  <si>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</si>
  <si>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</si>
  <si>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</si>
  <si>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</si>
  <si>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</si>
  <si>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</si>
  <si>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</si>
  <si>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</si>
  <si>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</si>
  <si>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</si>
  <si>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</si>
  <si>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</si>
  <si>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</si>
  <si>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</si>
  <si>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</si>
  <si>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</si>
  <si>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</si>
  <si>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</si>
  <si>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</si>
  <si>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</si>
  <si>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</si>
  <si>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</si>
  <si>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</si>
  <si>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</si>
  <si>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</si>
  <si>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</si>
  <si>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</si>
  <si>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</si>
  <si>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</si>
  <si>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</si>
  <si>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</si>
  <si>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</si>
  <si>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</si>
  <si>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</si>
  <si>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</si>
  <si>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</si>
  <si>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</si>
  <si>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</si>
  <si>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</si>
  <si>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</si>
  <si>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</si>
  <si>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</si>
  <si>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</si>
  <si>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</si>
  <si>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</si>
  <si>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</si>
  <si>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</si>
  <si>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</si>
  <si>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</si>
  <si>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</si>
  <si>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</si>
  <si>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</si>
  <si>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</si>
  <si>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</si>
  <si>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</si>
  <si>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</si>
  <si>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</si>
  <si>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</si>
  <si>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</si>
  <si>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</si>
  <si>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</si>
  <si>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</si>
  <si>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</si>
  <si>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</si>
  <si>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</si>
  <si>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</si>
  <si>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</si>
  <si>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</si>
  <si>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</si>
  <si>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</si>
  <si>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</si>
  <si>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</si>
  <si>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</si>
  <si>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</si>
  <si>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</si>
  <si>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</si>
  <si>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</si>
  <si>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</si>
  <si>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</si>
  <si>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</si>
  <si>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</si>
  <si>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</si>
  <si>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</si>
  <si>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</si>
  <si>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</si>
  <si>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</si>
  <si>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</si>
  <si>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</si>
  <si>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</si>
  <si>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</si>
  <si>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</si>
  <si>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</si>
  <si>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</si>
  <si>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</si>
  <si>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</si>
  <si>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</si>
  <si>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</si>
  <si>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</si>
  <si>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</si>
  <si>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</si>
  <si>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</si>
  <si>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</si>
  <si>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</si>
  <si>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</si>
  <si>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</si>
  <si>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</si>
  <si>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</si>
  <si>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</si>
  <si>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</si>
  <si>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</si>
  <si>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</si>
  <si>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</si>
  <si>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</si>
  <si>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</si>
  <si>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</si>
  <si>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</si>
  <si>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</si>
  <si>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</si>
  <si>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</si>
  <si>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</si>
  <si>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</si>
  <si>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</si>
  <si>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</si>
  <si>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</si>
  <si>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</si>
  <si>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</si>
  <si>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</si>
  <si>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</si>
  <si>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</si>
  <si>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</si>
  <si>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</si>
  <si>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</si>
  <si>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</si>
  <si>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</si>
  <si>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</si>
  <si>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</si>
  <si>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</si>
  <si>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</si>
  <si>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</si>
  <si>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</si>
  <si>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</si>
  <si>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</si>
  <si>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</si>
  <si>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</si>
  <si>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</si>
  <si>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</si>
  <si>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</si>
  <si>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</si>
  <si>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</si>
  <si>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</si>
  <si>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</si>
  <si>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</si>
  <si>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</si>
  <si>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</si>
  <si>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</si>
  <si>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</si>
  <si>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</si>
  <si>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</si>
  <si>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</si>
  <si>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</si>
  <si>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</si>
  <si>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</si>
  <si>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</si>
  <si>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</si>
  <si>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</si>
  <si>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</si>
  <si>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</si>
  <si>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</si>
  <si>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</si>
  <si>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</si>
  <si>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</si>
  <si>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</si>
  <si>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</si>
  <si>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</si>
  <si>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</si>
  <si>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</si>
  <si>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</si>
  <si>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</si>
  <si>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</si>
  <si>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</si>
  <si>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</si>
  <si>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</si>
  <si>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</si>
  <si>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</si>
  <si>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</si>
  <si>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</si>
  <si>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</si>
  <si>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</si>
  <si>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</si>
  <si>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</si>
  <si>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</si>
  <si>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</si>
  <si>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</si>
  <si>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</si>
  <si>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</si>
  <si>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</si>
  <si>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</si>
  <si>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</si>
  <si>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</si>
  <si>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</si>
  <si>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</si>
  <si>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</si>
  <si>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</si>
  <si>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</si>
  <si>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</si>
  <si>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</si>
  <si>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</si>
  <si>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</si>
  <si>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</si>
  <si>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</si>
  <si>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</si>
  <si>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</si>
  <si>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</si>
  <si>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</si>
  <si>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</si>
  <si>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</si>
  <si>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</si>
  <si>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</si>
  <si>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</si>
  <si>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</si>
  <si>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</si>
  <si>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</si>
  <si>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</si>
  <si>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</si>
  <si>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</si>
  <si>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</si>
  <si>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</si>
  <si>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</si>
  <si>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</si>
  <si>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</si>
  <si>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</si>
  <si>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</si>
  <si>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</si>
  <si>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</si>
  <si>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</si>
  <si>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</si>
  <si>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</si>
  <si>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</si>
  <si>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</si>
  <si>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</si>
  <si>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</si>
  <si>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</si>
  <si>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</si>
  <si>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</si>
  <si>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</si>
  <si>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</si>
  <si>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</si>
  <si>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</si>
  <si>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</si>
  <si>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</si>
  <si>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</si>
  <si>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</si>
  <si>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</si>
  <si>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</si>
  <si>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</si>
  <si>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</si>
  <si>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</si>
  <si>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</si>
  <si>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</si>
  <si>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</si>
  <si>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</si>
  <si>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</si>
  <si>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</si>
  <si>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</si>
  <si>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</si>
  <si>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</si>
  <si>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</si>
  <si>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</si>
  <si>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</si>
  <si>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</si>
  <si>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</si>
  <si>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</si>
  <si>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</si>
  <si>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</si>
  <si>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</si>
  <si>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</si>
  <si>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</si>
  <si>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</si>
  <si>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</si>
  <si>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</si>
  <si>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</si>
  <si>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</si>
  <si>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</si>
  <si>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</si>
  <si>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</si>
  <si>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</si>
  <si>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</si>
  <si>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</si>
  <si>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</si>
  <si>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</si>
  <si>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</si>
  <si>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</si>
  <si>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</si>
  <si>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</si>
  <si>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</si>
  <si>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</si>
  <si>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</si>
  <si>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</si>
  <si>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</si>
  <si>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</si>
  <si>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</si>
  <si>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</si>
  <si>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</si>
  <si>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</si>
  <si>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</si>
  <si>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</si>
  <si>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</si>
  <si>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</si>
  <si>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</si>
  <si>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</si>
  <si>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</si>
  <si>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</si>
  <si>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</si>
  <si>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</si>
  <si>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</si>
  <si>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</si>
  <si>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</si>
  <si>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</si>
  <si>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</si>
  <si>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</si>
  <si>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</si>
  <si>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</si>
  <si>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</si>
  <si>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</si>
  <si>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</si>
  <si>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</si>
  <si>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</si>
  <si>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</si>
  <si>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</si>
  <si>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</si>
  <si>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</si>
  <si>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</si>
  <si>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</si>
  <si>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</si>
  <si>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</si>
  <si>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</si>
  <si>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</si>
  <si>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</si>
  <si>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</si>
  <si>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</si>
  <si>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</si>
  <si>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</si>
  <si>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</si>
  <si>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</si>
  <si>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</si>
  <si>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</si>
  <si>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</si>
  <si>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</si>
  <si>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</si>
  <si>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</si>
  <si>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</si>
  <si>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</si>
  <si>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</si>
  <si>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</si>
  <si>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</si>
  <si>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</si>
  <si>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</si>
  <si>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</si>
  <si>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</si>
  <si>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</si>
  <si>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</si>
  <si>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</si>
  <si>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</si>
  <si>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</si>
  <si>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</si>
  <si>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</si>
  <si>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</si>
  <si>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</si>
  <si>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</si>
  <si>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</si>
  <si>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</si>
  <si>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</si>
  <si>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</si>
  <si>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</si>
  <si>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</si>
  <si>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</si>
  <si>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</si>
  <si>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</si>
  <si>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</si>
  <si>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</si>
  <si>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</si>
  <si>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</si>
  <si>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</si>
  <si>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</si>
  <si>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</si>
  <si>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</si>
  <si>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</si>
  <si>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</si>
  <si>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</si>
  <si>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</si>
  <si>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</si>
  <si>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</si>
  <si>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</si>
  <si>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</si>
  <si>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</si>
  <si>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</si>
  <si>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</si>
  <si>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</si>
  <si>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</si>
  <si>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</si>
  <si>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</si>
  <si>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</si>
  <si>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</si>
  <si>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</si>
  <si>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</si>
  <si>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</si>
  <si>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</si>
  <si>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</si>
  <si>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</si>
  <si>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</si>
  <si>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</si>
  <si>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</si>
  <si>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</si>
  <si>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</si>
  <si>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</si>
  <si>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</si>
  <si>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</si>
  <si>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</si>
  <si>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</si>
  <si>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</si>
  <si>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</si>
  <si>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</si>
  <si>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</si>
  <si>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</si>
  <si>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</si>
  <si>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</si>
  <si>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</si>
  <si>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</si>
  <si>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</si>
  <si>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</si>
  <si>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</si>
  <si>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</si>
  <si>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</si>
  <si>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</si>
  <si>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</si>
  <si>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</si>
  <si>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</si>
  <si>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</si>
  <si>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</si>
  <si>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</si>
  <si>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</si>
  <si>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</si>
  <si>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</si>
  <si>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</si>
  <si>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</si>
  <si>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</si>
  <si>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</si>
  <si>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</si>
  <si>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</si>
  <si>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</si>
  <si>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</si>
  <si>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</si>
  <si>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</si>
  <si>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</si>
  <si>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</si>
  <si>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</si>
  <si>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</si>
  <si>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</si>
  <si>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</si>
  <si>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</si>
  <si>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</si>
  <si>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</si>
  <si>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</si>
  <si>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</si>
  <si>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</si>
  <si>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</si>
  <si>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</si>
  <si>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</si>
  <si>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</si>
  <si>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</si>
  <si>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</si>
  <si>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</si>
  <si>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</si>
  <si>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</si>
  <si>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</si>
  <si>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</si>
  <si>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</si>
  <si>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</si>
  <si>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</si>
  <si>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</si>
  <si>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</si>
  <si>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</si>
  <si>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</si>
  <si>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</si>
  <si>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</si>
  <si>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</si>
  <si>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</si>
  <si>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</si>
  <si>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</si>
  <si>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</si>
  <si>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</si>
  <si>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</si>
  <si>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</si>
  <si>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</si>
  <si>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</si>
  <si>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</si>
  <si>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</si>
  <si>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</si>
  <si>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</si>
  <si>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</si>
  <si>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</si>
  <si>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</si>
  <si>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</si>
  <si>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</si>
  <si>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</si>
  <si>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</si>
  <si>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</si>
  <si>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</si>
  <si>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</si>
  <si>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</si>
  <si>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</si>
  <si>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</si>
  <si>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</si>
  <si>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</si>
  <si>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</si>
  <si>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</si>
  <si>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</si>
  <si>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</si>
  <si>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</si>
  <si>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</si>
  <si>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</si>
  <si>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</si>
  <si>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</si>
  <si>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</si>
  <si>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</si>
  <si>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</si>
  <si>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</si>
  <si>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</si>
  <si>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</si>
  <si>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</si>
  <si>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</si>
  <si>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</si>
  <si>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</si>
  <si>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</si>
  <si>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</si>
  <si>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</si>
  <si>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</si>
  <si>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</si>
  <si>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</si>
  <si>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</si>
  <si>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</si>
  <si>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</si>
  <si>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</si>
  <si>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</si>
  <si>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</si>
  <si>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</si>
  <si>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</si>
  <si>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</si>
  <si>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</si>
  <si>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</si>
  <si>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</si>
  <si>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</si>
  <si>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</si>
  <si>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</si>
  <si>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</si>
  <si>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</si>
  <si>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</si>
  <si>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</si>
  <si>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</si>
  <si>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</si>
  <si>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</si>
  <si>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</si>
  <si>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</si>
  <si>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</si>
  <si>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</si>
  <si>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</si>
  <si>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</si>
  <si>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</si>
  <si>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</si>
  <si>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</si>
  <si>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</si>
  <si>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</si>
  <si>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</si>
  <si>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</si>
  <si>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</si>
  <si>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</si>
  <si>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</si>
  <si>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</si>
  <si>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</si>
  <si>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</si>
  <si>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</si>
  <si>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</si>
  <si>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</si>
  <si>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</si>
  <si>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</si>
  <si>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</si>
  <si>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</si>
  <si>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</si>
  <si>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</si>
  <si>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</si>
  <si>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</si>
  <si>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</si>
  <si>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</si>
  <si>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</si>
  <si>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</si>
  <si>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</si>
  <si>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</si>
  <si>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</si>
  <si>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</si>
  <si>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</si>
  <si>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</si>
  <si>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</si>
  <si>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</si>
  <si>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</si>
  <si>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</si>
  <si>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</si>
  <si>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</si>
  <si>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</si>
  <si>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</si>
  <si>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</si>
  <si>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</si>
  <si>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</si>
  <si>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</si>
  <si>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</si>
  <si>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</si>
  <si>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</si>
  <si>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</si>
  <si>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</si>
  <si>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</si>
  <si>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</si>
  <si>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</si>
  <si>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</si>
  <si>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</si>
  <si>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</si>
  <si>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</si>
  <si>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</si>
  <si>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</si>
  <si>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</si>
  <si>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</si>
  <si>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</si>
  <si>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</si>
  <si>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</si>
  <si>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</si>
  <si>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</si>
  <si>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</si>
  <si>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</si>
  <si>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</si>
  <si>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</si>
  <si>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</si>
  <si>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</si>
  <si>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</si>
  <si>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</si>
  <si>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</si>
  <si>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</si>
  <si>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</si>
  <si>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</si>
  <si>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</si>
  <si>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</si>
  <si>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</si>
  <si>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</si>
  <si>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</si>
  <si>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</si>
  <si>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</si>
  <si>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</si>
  <si>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</si>
  <si>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</si>
  <si>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</si>
  <si>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</si>
  <si>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</si>
  <si>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</si>
  <si>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</si>
  <si>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</si>
  <si>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</si>
  <si>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</si>
  <si>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</si>
  <si>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</si>
  <si>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</si>
  <si>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</si>
  <si>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</si>
  <si>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</si>
  <si>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</si>
  <si>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</si>
  <si>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</si>
  <si>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</si>
  <si>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</si>
  <si>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</si>
  <si>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</si>
  <si>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</si>
  <si>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</si>
  <si>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</si>
  <si>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</si>
  <si>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</si>
  <si>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</si>
  <si>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</si>
  <si>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</si>
  <si>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</si>
  <si>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</si>
  <si>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</si>
  <si>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</si>
  <si>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</si>
  <si>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</si>
  <si>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</si>
  <si>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</si>
  <si>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</si>
  <si>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</si>
  <si>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</si>
  <si>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</si>
  <si>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</si>
  <si>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</si>
  <si>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</si>
  <si>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</si>
  <si>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</si>
  <si>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</si>
  <si>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</si>
  <si>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</si>
  <si>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</si>
  <si>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</si>
  <si>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</si>
  <si>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</si>
  <si>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</si>
  <si>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</si>
  <si>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</si>
  <si>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</si>
  <si>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</si>
  <si>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</si>
  <si>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</si>
  <si>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</si>
  <si>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</si>
  <si>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</si>
  <si>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</si>
  <si>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</si>
  <si>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</si>
  <si>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</si>
  <si>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</si>
  <si>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</si>
  <si>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</si>
  <si>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</si>
  <si>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</si>
  <si>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</si>
  <si>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</si>
  <si>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</si>
  <si>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</si>
  <si>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</si>
  <si>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</si>
  <si>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</si>
  <si>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</si>
  <si>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</si>
  <si>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</si>
  <si>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</si>
  <si>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</si>
  <si>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</si>
  <si>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</si>
  <si>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</si>
  <si>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</si>
  <si>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</si>
  <si>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</si>
  <si>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</si>
  <si>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</si>
  <si>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</si>
  <si>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Manufacturer Count</t>
  </si>
  <si>
    <t>Sum of Manufacturer Count</t>
  </si>
  <si>
    <t>Months</t>
  </si>
  <si>
    <t>Row Labels</t>
  </si>
  <si>
    <t>Grand Total</t>
  </si>
  <si>
    <t>January</t>
  </si>
  <si>
    <t>February</t>
  </si>
  <si>
    <t>March</t>
  </si>
  <si>
    <t>April</t>
  </si>
  <si>
    <t>May</t>
  </si>
  <si>
    <t>June</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</si>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</sst>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0.00;[Red][$$-409]#,##0.00"/>
    <numFmt numFmtId="165" formatCode="_(* #,##0_);_(* \(#,##0\);_(* &quot;-&quot;??_);_(@_)"/>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0" fontId="1" fillId="2" borderId="0" xfId="0" applyFont="1" applyFill="1"/>
    <xf numFmtId="14" fontId="0" fillId="0" borderId="0" xfId="0" applyNumberFormat="1"/>
    <xf numFmtId="164" fontId="0" fillId="0" borderId="0" xfId="0" applyNumberFormat="1"/>
    <xf numFmtId="0" fontId="1" fillId="2" borderId="1" xfId="0" applyFont="1" applyFill="1" applyBorder="1"/>
    <xf numFmtId="0" fontId="0" fillId="0" borderId="0" xfId="0" applyNumberFormat="1"/>
    <xf numFmtId="43"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cellXfs>
  <cellStyles count="1">
    <cellStyle name="Normal" xfId="0" builtinId="0"/>
  </cellStyles>
  <dxfs count="17">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165" formatCode="_(* #,##0_);_(* \(#,##0\);_(* &quot;-&quot;??_);_(@_)"/>
    </dxf>
    <dxf>
      <numFmt numFmtId="165" formatCode="_(* #,##0_);_(* \(#,##0\);_(*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164" formatCode="[$$-409]#,##0.00;[Red][$$-409]#,##0.00"/>
    </dxf>
    <dxf>
      <numFmt numFmtId="19" formatCode="dd/mm/yyyy"/>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trends in Millions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18"/>
          <c:spPr>
            <a:solidFill>
              <a:schemeClr val="accent2">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C00000"/>
              </a:solidFill>
              <a:round/>
            </a:ln>
            <a:effectLst/>
          </c:spPr>
          <c:marker>
            <c:symbol val="circle"/>
            <c:size val="18"/>
            <c:spPr>
              <a:solidFill>
                <a:schemeClr val="accent2">
                  <a:lumMod val="20000"/>
                  <a:lumOff val="80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January</c:v>
                </c:pt>
                <c:pt idx="1">
                  <c:v>February</c:v>
                </c:pt>
                <c:pt idx="2">
                  <c:v>March</c:v>
                </c:pt>
                <c:pt idx="3">
                  <c:v>April</c:v>
                </c:pt>
                <c:pt idx="4">
                  <c:v>May</c:v>
                </c:pt>
                <c:pt idx="5">
                  <c:v>June</c:v>
                </c:pt>
              </c:strCache>
            </c:strRef>
          </c:cat>
          <c:val>
            <c:numRef>
              <c:f>'Sales Trend'!$B$2:$B$8</c:f>
              <c:numCache>
                <c:formatCode>_(* #,##0.00_);_(* \(#,##0.00\);_(*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E215-4052-85C9-251E0835FADB}"/>
            </c:ext>
          </c:extLst>
        </c:ser>
        <c:dLbls>
          <c:showLegendKey val="0"/>
          <c:showVal val="0"/>
          <c:showCatName val="0"/>
          <c:showSerName val="0"/>
          <c:showPercent val="0"/>
          <c:showBubbleSize val="0"/>
        </c:dLbls>
        <c:marker val="1"/>
        <c:smooth val="0"/>
        <c:axId val="1704818783"/>
        <c:axId val="1704820031"/>
      </c:lineChart>
      <c:catAx>
        <c:axId val="170481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20031"/>
        <c:crosses val="autoZero"/>
        <c:auto val="1"/>
        <c:lblAlgn val="ctr"/>
        <c:lblOffset val="100"/>
        <c:noMultiLvlLbl val="0"/>
      </c:catAx>
      <c:valAx>
        <c:axId val="1704820031"/>
        <c:scaling>
          <c:orientation val="minMax"/>
        </c:scaling>
        <c:delete val="1"/>
        <c:axPos val="l"/>
        <c:numFmt formatCode="_(* #,##0.00_);_(* \(#,##0.00\);_(* &quot;-&quot;??_);_(@_)" sourceLinked="1"/>
        <c:majorTickMark val="none"/>
        <c:minorTickMark val="none"/>
        <c:tickLblPos val="nextTo"/>
        <c:crossAx val="170481878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xlsx.xlsx]Top 10 Products!PivotTable1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Hot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Products'!$B$1</c:f>
              <c:strCache>
                <c:ptCount val="1"/>
                <c:pt idx="0">
                  <c:v>Total</c:v>
                </c:pt>
              </c:strCache>
            </c:strRef>
          </c:tx>
          <c:spPr>
            <a:solidFill>
              <a:schemeClr val="accent2">
                <a:lumMod val="40000"/>
                <a:lumOff val="60000"/>
              </a:schemeClr>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'Top 10 Products'!$B$2:$B$12</c:f>
              <c:numCache>
                <c:formatCode>_(* #,##0_);_(* \(#,##0\);_(* "-"??_);_(@_)</c:formatCode>
                <c:ptCount val="10"/>
                <c:pt idx="0">
                  <c:v>164418.65999999997</c:v>
                </c:pt>
                <c:pt idx="1">
                  <c:v>167571.17999999996</c:v>
                </c:pt>
                <c:pt idx="2">
                  <c:v>174688.28999999998</c:v>
                </c:pt>
                <c:pt idx="3">
                  <c:v>192760.46999999991</c:v>
                </c:pt>
                <c:pt idx="4">
                  <c:v>196677.17999999996</c:v>
                </c:pt>
                <c:pt idx="5">
                  <c:v>258284.87999999995</c:v>
                </c:pt>
                <c:pt idx="6">
                  <c:v>383651.72999999992</c:v>
                </c:pt>
                <c:pt idx="7">
                  <c:v>430623.26999999996</c:v>
                </c:pt>
                <c:pt idx="8">
                  <c:v>458684.72999999992</c:v>
                </c:pt>
                <c:pt idx="9">
                  <c:v>574086.23999999987</c:v>
                </c:pt>
              </c:numCache>
            </c:numRef>
          </c:val>
          <c:extLst>
            <c:ext xmlns:c16="http://schemas.microsoft.com/office/drawing/2014/chart" uri="{C3380CC4-5D6E-409C-BE32-E72D297353CC}">
              <c16:uniqueId val="{00000000-1E4E-46C4-B767-C6996881A06C}"/>
            </c:ext>
          </c:extLst>
        </c:ser>
        <c:dLbls>
          <c:showLegendKey val="0"/>
          <c:showVal val="0"/>
          <c:showCatName val="0"/>
          <c:showSerName val="0"/>
          <c:showPercent val="0"/>
          <c:showBubbleSize val="0"/>
        </c:dLbls>
        <c:gapWidth val="80"/>
        <c:axId val="1795064831"/>
        <c:axId val="1795065247"/>
      </c:barChart>
      <c:catAx>
        <c:axId val="179506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65247"/>
        <c:crosses val="autoZero"/>
        <c:auto val="1"/>
        <c:lblAlgn val="ctr"/>
        <c:lblOffset val="100"/>
        <c:noMultiLvlLbl val="0"/>
      </c:catAx>
      <c:valAx>
        <c:axId val="1795065247"/>
        <c:scaling>
          <c:orientation val="minMax"/>
        </c:scaling>
        <c:delete val="1"/>
        <c:axPos val="b"/>
        <c:numFmt formatCode="_(* #,##0_);_(* \(#,##0\);_(* &quot;-&quot;??_);_(@_)" sourceLinked="1"/>
        <c:majorTickMark val="none"/>
        <c:minorTickMark val="none"/>
        <c:tickLblPos val="nextTo"/>
        <c:crossAx val="1795064831"/>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xlsx.xlsx]Top 3 State!PivotTable3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State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State'!$C$2</c:f>
              <c:strCache>
                <c:ptCount val="1"/>
                <c:pt idx="0">
                  <c:v>Total</c:v>
                </c:pt>
              </c:strCache>
            </c:strRef>
          </c:tx>
          <c:spPr>
            <a:solidFill>
              <a:schemeClr val="accent2">
                <a:lumMod val="40000"/>
                <a:lumOff val="60000"/>
              </a:schemeClr>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State'!$B$3:$B$6</c:f>
              <c:strCache>
                <c:ptCount val="3"/>
                <c:pt idx="0">
                  <c:v>Ontario</c:v>
                </c:pt>
                <c:pt idx="1">
                  <c:v>Alberta</c:v>
                </c:pt>
                <c:pt idx="2">
                  <c:v>British Columbia</c:v>
                </c:pt>
              </c:strCache>
            </c:strRef>
          </c:cat>
          <c:val>
            <c:numRef>
              <c:f>'Top 3 State'!$C$3:$C$6</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9143-447A-92D6-493D7E17E244}"/>
            </c:ext>
          </c:extLst>
        </c:ser>
        <c:dLbls>
          <c:showLegendKey val="0"/>
          <c:showVal val="0"/>
          <c:showCatName val="0"/>
          <c:showSerName val="0"/>
          <c:showPercent val="0"/>
          <c:showBubbleSize val="0"/>
        </c:dLbls>
        <c:gapWidth val="219"/>
        <c:overlap val="-27"/>
        <c:axId val="1798573503"/>
        <c:axId val="1798568095"/>
      </c:barChart>
      <c:catAx>
        <c:axId val="179857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68095"/>
        <c:crosses val="autoZero"/>
        <c:auto val="1"/>
        <c:lblAlgn val="ctr"/>
        <c:lblOffset val="100"/>
        <c:noMultiLvlLbl val="0"/>
      </c:catAx>
      <c:valAx>
        <c:axId val="1798568095"/>
        <c:scaling>
          <c:orientation val="minMax"/>
        </c:scaling>
        <c:delete val="1"/>
        <c:axPos val="l"/>
        <c:numFmt formatCode="_(* #,##0.00_);_(* \(#,##0.00\);_(* &quot;-&quot;??_);_(@_)" sourceLinked="1"/>
        <c:majorTickMark val="none"/>
        <c:minorTickMark val="none"/>
        <c:tickLblPos val="nextTo"/>
        <c:crossAx val="17985735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xlsx.xlsx]Contr. by Category!PivotTable7</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t>Revenue Contribution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rgbClr val="C00000"/>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rgbClr val="C00000"/>
            </a:solidFill>
          </a:ln>
          <a:effectLst/>
        </c:spPr>
      </c:pivotFmt>
      <c:pivotFmt>
        <c:idx val="2"/>
        <c:spPr>
          <a:solidFill>
            <a:schemeClr val="accent1"/>
          </a:solidFill>
          <a:ln w="19050">
            <a:solidFill>
              <a:srgbClr val="C00000"/>
            </a:solidFill>
          </a:ln>
          <a:effectLst/>
        </c:spPr>
      </c:pivotFmt>
      <c:pivotFmt>
        <c:idx val="3"/>
        <c:spPr>
          <a:solidFill>
            <a:schemeClr val="accent1"/>
          </a:solidFill>
          <a:ln w="19050">
            <a:solidFill>
              <a:srgbClr val="C00000"/>
            </a:solidFill>
          </a:ln>
          <a:effectLst/>
        </c:spPr>
      </c:pivotFmt>
      <c:pivotFmt>
        <c:idx val="4"/>
        <c:spPr>
          <a:solidFill>
            <a:schemeClr val="accent1"/>
          </a:solidFill>
          <a:ln w="19050">
            <a:solidFill>
              <a:srgbClr val="C00000"/>
            </a:solidFill>
          </a:ln>
          <a:effectLst/>
        </c:spPr>
      </c:pivotFmt>
    </c:pivotFmts>
    <c:plotArea>
      <c:layout/>
      <c:pieChart>
        <c:varyColors val="1"/>
        <c:ser>
          <c:idx val="0"/>
          <c:order val="0"/>
          <c:tx>
            <c:strRef>
              <c:f>'Contr. by Category'!$E$6</c:f>
              <c:strCache>
                <c:ptCount val="1"/>
                <c:pt idx="0">
                  <c:v>Total</c:v>
                </c:pt>
              </c:strCache>
            </c:strRef>
          </c:tx>
          <c:spPr>
            <a:ln>
              <a:solidFill>
                <a:srgbClr val="C00000"/>
              </a:solidFill>
            </a:ln>
          </c:spPr>
          <c:dPt>
            <c:idx val="0"/>
            <c:bubble3D val="0"/>
            <c:spPr>
              <a:solidFill>
                <a:schemeClr val="accent1"/>
              </a:solidFill>
              <a:ln w="19050">
                <a:solidFill>
                  <a:srgbClr val="C00000"/>
                </a:solidFill>
              </a:ln>
              <a:effectLst/>
            </c:spPr>
            <c:extLst>
              <c:ext xmlns:c16="http://schemas.microsoft.com/office/drawing/2014/chart" uri="{C3380CC4-5D6E-409C-BE32-E72D297353CC}">
                <c16:uniqueId val="{00000001-29A3-47EA-9917-63A4E0F89885}"/>
              </c:ext>
            </c:extLst>
          </c:dPt>
          <c:dPt>
            <c:idx val="1"/>
            <c:bubble3D val="0"/>
            <c:spPr>
              <a:solidFill>
                <a:schemeClr val="accent2"/>
              </a:solidFill>
              <a:ln w="19050">
                <a:solidFill>
                  <a:srgbClr val="C00000"/>
                </a:solidFill>
              </a:ln>
              <a:effectLst/>
            </c:spPr>
            <c:extLst>
              <c:ext xmlns:c16="http://schemas.microsoft.com/office/drawing/2014/chart" uri="{C3380CC4-5D6E-409C-BE32-E72D297353CC}">
                <c16:uniqueId val="{00000003-29A3-47EA-9917-63A4E0F89885}"/>
              </c:ext>
            </c:extLst>
          </c:dPt>
          <c:dPt>
            <c:idx val="2"/>
            <c:bubble3D val="0"/>
            <c:spPr>
              <a:solidFill>
                <a:schemeClr val="accent2">
                  <a:lumMod val="40000"/>
                  <a:lumOff val="60000"/>
                </a:schemeClr>
              </a:solidFill>
              <a:ln w="19050">
                <a:solidFill>
                  <a:srgbClr val="C00000"/>
                </a:solidFill>
              </a:ln>
              <a:effectLst/>
            </c:spPr>
            <c:extLst>
              <c:ext xmlns:c16="http://schemas.microsoft.com/office/drawing/2014/chart" uri="{C3380CC4-5D6E-409C-BE32-E72D297353CC}">
                <c16:uniqueId val="{00000002-B767-482C-8A7A-763119CFC3A5}"/>
              </c:ext>
            </c:extLst>
          </c:dPt>
          <c:dPt>
            <c:idx val="3"/>
            <c:bubble3D val="0"/>
            <c:spPr>
              <a:solidFill>
                <a:schemeClr val="accent4"/>
              </a:solidFill>
              <a:ln w="19050">
                <a:solidFill>
                  <a:srgbClr val="C00000"/>
                </a:solidFill>
              </a:ln>
              <a:effectLst/>
            </c:spPr>
            <c:extLst>
              <c:ext xmlns:c16="http://schemas.microsoft.com/office/drawing/2014/chart" uri="{C3380CC4-5D6E-409C-BE32-E72D297353CC}">
                <c16:uniqueId val="{00000007-29A3-47EA-9917-63A4E0F89885}"/>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 by Category'!$D$7:$D$11</c:f>
              <c:strCache>
                <c:ptCount val="4"/>
                <c:pt idx="0">
                  <c:v>Mix</c:v>
                </c:pt>
                <c:pt idx="1">
                  <c:v>Rural</c:v>
                </c:pt>
                <c:pt idx="2">
                  <c:v>Urban</c:v>
                </c:pt>
                <c:pt idx="3">
                  <c:v>Youth</c:v>
                </c:pt>
              </c:strCache>
            </c:strRef>
          </c:cat>
          <c:val>
            <c:numRef>
              <c:f>'Contr. by Category'!$E$7:$E$11</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B767-482C-8A7A-763119CFC3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xlsx.xlsx]Sales Trend!PivotTable1</c:name>
    <c:fmtId val="6"/>
  </c:pivotSource>
  <c:chart>
    <c:autoTitleDeleted val="1"/>
    <c:pivotFmts>
      <c:pivotFmt>
        <c:idx val="0"/>
        <c:spPr>
          <a:solidFill>
            <a:schemeClr val="accent1"/>
          </a:solidFill>
          <a:ln w="28575" cap="rnd">
            <a:solidFill>
              <a:srgbClr val="C00000"/>
            </a:solidFill>
            <a:round/>
          </a:ln>
          <a:effectLst/>
        </c:spPr>
        <c:marker>
          <c:symbol val="circle"/>
          <c:size val="18"/>
          <c:spPr>
            <a:solidFill>
              <a:schemeClr val="accent2">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18"/>
          <c:spPr>
            <a:solidFill>
              <a:schemeClr val="accent2">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rgbClr val="C00000"/>
            </a:solidFill>
            <a:round/>
          </a:ln>
          <a:effectLst/>
        </c:spPr>
        <c:marker>
          <c:symbol val="circle"/>
          <c:size val="18"/>
          <c:spPr>
            <a:solidFill>
              <a:schemeClr val="accent2">
                <a:lumMod val="20000"/>
                <a:lumOff val="80000"/>
              </a:schemeClr>
            </a:solidFill>
            <a:ln w="9525">
              <a:noFill/>
            </a:ln>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9691981358123E-2"/>
          <c:y val="0.15040766250060142"/>
          <c:w val="0.74191060537310127"/>
          <c:h val="0.6785199056991329"/>
        </c:manualLayout>
      </c:layout>
      <c:lineChart>
        <c:grouping val="standard"/>
        <c:varyColors val="0"/>
        <c:ser>
          <c:idx val="0"/>
          <c:order val="0"/>
          <c:tx>
            <c:strRef>
              <c:f>'Sales Trend'!$B$1</c:f>
              <c:strCache>
                <c:ptCount val="1"/>
                <c:pt idx="0">
                  <c:v>Total</c:v>
                </c:pt>
              </c:strCache>
            </c:strRef>
          </c:tx>
          <c:spPr>
            <a:ln w="31750" cap="rnd">
              <a:solidFill>
                <a:srgbClr val="C00000"/>
              </a:solidFill>
              <a:round/>
            </a:ln>
            <a:effectLst/>
          </c:spPr>
          <c:marker>
            <c:symbol val="circle"/>
            <c:size val="18"/>
            <c:spPr>
              <a:solidFill>
                <a:schemeClr val="accent2">
                  <a:lumMod val="20000"/>
                  <a:lumOff val="80000"/>
                </a:schemeClr>
              </a:solidFill>
              <a:ln w="9525">
                <a:no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January</c:v>
                </c:pt>
                <c:pt idx="1">
                  <c:v>February</c:v>
                </c:pt>
                <c:pt idx="2">
                  <c:v>March</c:v>
                </c:pt>
                <c:pt idx="3">
                  <c:v>April</c:v>
                </c:pt>
                <c:pt idx="4">
                  <c:v>May</c:v>
                </c:pt>
                <c:pt idx="5">
                  <c:v>June</c:v>
                </c:pt>
              </c:strCache>
            </c:strRef>
          </c:cat>
          <c:val>
            <c:numRef>
              <c:f>'Sales Trend'!$B$2:$B$8</c:f>
              <c:numCache>
                <c:formatCode>_(* #,##0.00_);_(* \(#,##0.00\);_(*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9C23-4D26-B0C5-6714A3ED4B4E}"/>
            </c:ext>
          </c:extLst>
        </c:ser>
        <c:dLbls>
          <c:showLegendKey val="0"/>
          <c:showVal val="0"/>
          <c:showCatName val="0"/>
          <c:showSerName val="0"/>
          <c:showPercent val="0"/>
          <c:showBubbleSize val="0"/>
        </c:dLbls>
        <c:marker val="1"/>
        <c:smooth val="0"/>
        <c:axId val="1704818783"/>
        <c:axId val="1704820031"/>
      </c:lineChart>
      <c:catAx>
        <c:axId val="17048187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04820031"/>
        <c:crosses val="autoZero"/>
        <c:auto val="1"/>
        <c:lblAlgn val="ctr"/>
        <c:lblOffset val="100"/>
        <c:noMultiLvlLbl val="0"/>
      </c:catAx>
      <c:valAx>
        <c:axId val="1704820031"/>
        <c:scaling>
          <c:orientation val="minMax"/>
        </c:scaling>
        <c:delete val="1"/>
        <c:axPos val="l"/>
        <c:numFmt formatCode="_(* #,##0.00_);_(* \(#,##0.00\);_(* &quot;-&quot;??_);_(@_)" sourceLinked="1"/>
        <c:majorTickMark val="none"/>
        <c:minorTickMark val="none"/>
        <c:tickLblPos val="nextTo"/>
        <c:crossAx val="1704818783"/>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xlsx.xlsx]Top 10 Products!PivotTable1</c:name>
    <c:fmtId val="2"/>
  </c:pivotSource>
  <c:chart>
    <c:autoTitleDeleted val="1"/>
    <c:pivotFmts>
      <c:pivotFmt>
        <c:idx val="0"/>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Products'!$B$1</c:f>
              <c:strCache>
                <c:ptCount val="1"/>
                <c:pt idx="0">
                  <c:v>Total</c:v>
                </c:pt>
              </c:strCache>
            </c:strRef>
          </c:tx>
          <c:spPr>
            <a:solidFill>
              <a:schemeClr val="accent2">
                <a:lumMod val="40000"/>
                <a:lumOff val="60000"/>
              </a:schemeClr>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'Top 10 Products'!$B$2:$B$12</c:f>
              <c:numCache>
                <c:formatCode>_(* #,##0_);_(* \(#,##0\);_(* "-"??_);_(@_)</c:formatCode>
                <c:ptCount val="10"/>
                <c:pt idx="0">
                  <c:v>164418.65999999997</c:v>
                </c:pt>
                <c:pt idx="1">
                  <c:v>167571.17999999996</c:v>
                </c:pt>
                <c:pt idx="2">
                  <c:v>174688.28999999998</c:v>
                </c:pt>
                <c:pt idx="3">
                  <c:v>192760.46999999991</c:v>
                </c:pt>
                <c:pt idx="4">
                  <c:v>196677.17999999996</c:v>
                </c:pt>
                <c:pt idx="5">
                  <c:v>258284.87999999995</c:v>
                </c:pt>
                <c:pt idx="6">
                  <c:v>383651.72999999992</c:v>
                </c:pt>
                <c:pt idx="7">
                  <c:v>430623.26999999996</c:v>
                </c:pt>
                <c:pt idx="8">
                  <c:v>458684.72999999992</c:v>
                </c:pt>
                <c:pt idx="9">
                  <c:v>574086.23999999987</c:v>
                </c:pt>
              </c:numCache>
            </c:numRef>
          </c:val>
          <c:extLst>
            <c:ext xmlns:c16="http://schemas.microsoft.com/office/drawing/2014/chart" uri="{C3380CC4-5D6E-409C-BE32-E72D297353CC}">
              <c16:uniqueId val="{00000000-D36B-43BA-9CED-337DA6939D00}"/>
            </c:ext>
          </c:extLst>
        </c:ser>
        <c:dLbls>
          <c:showLegendKey val="0"/>
          <c:showVal val="0"/>
          <c:showCatName val="0"/>
          <c:showSerName val="0"/>
          <c:showPercent val="0"/>
          <c:showBubbleSize val="0"/>
        </c:dLbls>
        <c:gapWidth val="39"/>
        <c:axId val="1795064831"/>
        <c:axId val="1795065247"/>
      </c:barChart>
      <c:catAx>
        <c:axId val="179506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5065247"/>
        <c:crosses val="autoZero"/>
        <c:auto val="1"/>
        <c:lblAlgn val="ctr"/>
        <c:lblOffset val="100"/>
        <c:noMultiLvlLbl val="0"/>
      </c:catAx>
      <c:valAx>
        <c:axId val="1795065247"/>
        <c:scaling>
          <c:orientation val="minMax"/>
        </c:scaling>
        <c:delete val="1"/>
        <c:axPos val="b"/>
        <c:numFmt formatCode="_(* #,##0_);_(* \(#,##0\);_(* &quot;-&quot;??_);_(@_)" sourceLinked="1"/>
        <c:majorTickMark val="none"/>
        <c:minorTickMark val="none"/>
        <c:tickLblPos val="nextTo"/>
        <c:crossAx val="1795064831"/>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xlsx.xlsx]Contr. by Category!PivotTable7</c:name>
    <c:fmtId val="2"/>
  </c:pivotSource>
  <c:chart>
    <c:autoTitleDeleted val="1"/>
    <c:pivotFmts>
      <c:pivotFmt>
        <c:idx val="0"/>
        <c:spPr>
          <a:solidFill>
            <a:schemeClr val="accent1"/>
          </a:solidFill>
          <a:ln w="19050">
            <a:solidFill>
              <a:srgbClr val="C00000"/>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rgbClr val="C00000"/>
            </a:solidFill>
          </a:ln>
          <a:effectLst/>
        </c:spPr>
      </c:pivotFmt>
      <c:pivotFmt>
        <c:idx val="2"/>
        <c:spPr>
          <a:solidFill>
            <a:schemeClr val="accent1"/>
          </a:solidFill>
          <a:ln w="19050">
            <a:solidFill>
              <a:srgbClr val="C00000"/>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rgbClr val="C00000"/>
            </a:solidFill>
          </a:ln>
          <a:effectLst/>
        </c:spPr>
      </c:pivotFmt>
      <c:pivotFmt>
        <c:idx val="4"/>
        <c:spPr>
          <a:solidFill>
            <a:schemeClr val="accent1"/>
          </a:solidFill>
          <a:ln w="19050">
            <a:solidFill>
              <a:srgbClr val="C00000"/>
            </a:solidFill>
          </a:ln>
          <a:effectLst/>
        </c:spPr>
      </c:pivotFmt>
      <c:pivotFmt>
        <c:idx val="5"/>
        <c:spPr>
          <a:solidFill>
            <a:schemeClr val="accent2">
              <a:lumMod val="40000"/>
              <a:lumOff val="60000"/>
            </a:schemeClr>
          </a:solidFill>
          <a:ln w="19050">
            <a:solidFill>
              <a:srgbClr val="C00000"/>
            </a:solidFill>
          </a:ln>
          <a:effectLst/>
        </c:spPr>
      </c:pivotFmt>
      <c:pivotFmt>
        <c:idx val="6"/>
        <c:spPr>
          <a:solidFill>
            <a:schemeClr val="accent1"/>
          </a:solidFill>
          <a:ln w="19050">
            <a:solidFill>
              <a:srgbClr val="C00000"/>
            </a:solidFill>
          </a:ln>
          <a:effectLst/>
        </c:spPr>
      </c:pivotFmt>
      <c:pivotFmt>
        <c:idx val="7"/>
        <c:spPr>
          <a:solidFill>
            <a:schemeClr val="accent1"/>
          </a:solidFill>
          <a:ln w="19050">
            <a:solidFill>
              <a:srgbClr val="C00000"/>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rgbClr val="C00000"/>
            </a:solidFill>
          </a:ln>
          <a:effectLst/>
        </c:spPr>
      </c:pivotFmt>
      <c:pivotFmt>
        <c:idx val="9"/>
        <c:spPr>
          <a:solidFill>
            <a:schemeClr val="accent1"/>
          </a:solidFill>
          <a:ln w="19050">
            <a:solidFill>
              <a:srgbClr val="C00000"/>
            </a:solidFill>
          </a:ln>
          <a:effectLst/>
        </c:spPr>
      </c:pivotFmt>
      <c:pivotFmt>
        <c:idx val="10"/>
        <c:spPr>
          <a:solidFill>
            <a:schemeClr val="accent2">
              <a:lumMod val="40000"/>
              <a:lumOff val="60000"/>
            </a:schemeClr>
          </a:solidFill>
          <a:ln w="19050">
            <a:solidFill>
              <a:srgbClr val="C00000"/>
            </a:solidFill>
          </a:ln>
          <a:effectLst/>
        </c:spPr>
      </c:pivotFmt>
      <c:pivotFmt>
        <c:idx val="11"/>
        <c:spPr>
          <a:solidFill>
            <a:schemeClr val="accent1"/>
          </a:solidFill>
          <a:ln w="19050">
            <a:solidFill>
              <a:srgbClr val="C00000"/>
            </a:solidFill>
          </a:ln>
          <a:effectLst/>
        </c:spPr>
      </c:pivotFmt>
    </c:pivotFmts>
    <c:plotArea>
      <c:layout/>
      <c:pieChart>
        <c:varyColors val="1"/>
        <c:ser>
          <c:idx val="0"/>
          <c:order val="0"/>
          <c:tx>
            <c:strRef>
              <c:f>'Contr. by Category'!$E$6</c:f>
              <c:strCache>
                <c:ptCount val="1"/>
                <c:pt idx="0">
                  <c:v>Total</c:v>
                </c:pt>
              </c:strCache>
            </c:strRef>
          </c:tx>
          <c:spPr>
            <a:ln>
              <a:solidFill>
                <a:srgbClr val="C00000"/>
              </a:solidFill>
            </a:ln>
          </c:spPr>
          <c:dPt>
            <c:idx val="0"/>
            <c:bubble3D val="0"/>
            <c:spPr>
              <a:solidFill>
                <a:schemeClr val="accent1"/>
              </a:solidFill>
              <a:ln w="19050">
                <a:solidFill>
                  <a:srgbClr val="C00000"/>
                </a:solidFill>
              </a:ln>
              <a:effectLst/>
            </c:spPr>
            <c:extLst>
              <c:ext xmlns:c16="http://schemas.microsoft.com/office/drawing/2014/chart" uri="{C3380CC4-5D6E-409C-BE32-E72D297353CC}">
                <c16:uniqueId val="{00000001-095A-4243-8C0A-51CC0DA6D202}"/>
              </c:ext>
            </c:extLst>
          </c:dPt>
          <c:dPt>
            <c:idx val="1"/>
            <c:bubble3D val="0"/>
            <c:spPr>
              <a:solidFill>
                <a:schemeClr val="accent2"/>
              </a:solidFill>
              <a:ln w="19050">
                <a:solidFill>
                  <a:srgbClr val="C00000"/>
                </a:solidFill>
              </a:ln>
              <a:effectLst/>
            </c:spPr>
            <c:extLst>
              <c:ext xmlns:c16="http://schemas.microsoft.com/office/drawing/2014/chart" uri="{C3380CC4-5D6E-409C-BE32-E72D297353CC}">
                <c16:uniqueId val="{00000003-095A-4243-8C0A-51CC0DA6D202}"/>
              </c:ext>
            </c:extLst>
          </c:dPt>
          <c:dPt>
            <c:idx val="2"/>
            <c:bubble3D val="0"/>
            <c:spPr>
              <a:solidFill>
                <a:schemeClr val="accent2">
                  <a:lumMod val="40000"/>
                  <a:lumOff val="60000"/>
                </a:schemeClr>
              </a:solidFill>
              <a:ln w="19050">
                <a:solidFill>
                  <a:srgbClr val="C00000"/>
                </a:solidFill>
              </a:ln>
              <a:effectLst/>
            </c:spPr>
            <c:extLst>
              <c:ext xmlns:c16="http://schemas.microsoft.com/office/drawing/2014/chart" uri="{C3380CC4-5D6E-409C-BE32-E72D297353CC}">
                <c16:uniqueId val="{00000005-095A-4243-8C0A-51CC0DA6D202}"/>
              </c:ext>
            </c:extLst>
          </c:dPt>
          <c:dPt>
            <c:idx val="3"/>
            <c:bubble3D val="0"/>
            <c:spPr>
              <a:solidFill>
                <a:schemeClr val="accent4"/>
              </a:solidFill>
              <a:ln w="19050">
                <a:solidFill>
                  <a:srgbClr val="C00000"/>
                </a:solidFill>
              </a:ln>
              <a:effectLst/>
            </c:spPr>
            <c:extLst>
              <c:ext xmlns:c16="http://schemas.microsoft.com/office/drawing/2014/chart" uri="{C3380CC4-5D6E-409C-BE32-E72D297353CC}">
                <c16:uniqueId val="{00000007-095A-4243-8C0A-51CC0DA6D202}"/>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 by Category'!$D$7:$D$11</c:f>
              <c:strCache>
                <c:ptCount val="4"/>
                <c:pt idx="0">
                  <c:v>Mix</c:v>
                </c:pt>
                <c:pt idx="1">
                  <c:v>Rural</c:v>
                </c:pt>
                <c:pt idx="2">
                  <c:v>Urban</c:v>
                </c:pt>
                <c:pt idx="3">
                  <c:v>Youth</c:v>
                </c:pt>
              </c:strCache>
            </c:strRef>
          </c:cat>
          <c:val>
            <c:numRef>
              <c:f>'Contr. by Category'!$E$7:$E$11</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095A-4243-8C0A-51CC0DA6D2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xlsx.xlsx]Top 3 State!PivotTable3</c:name>
    <c:fmtId val="2"/>
  </c:pivotSource>
  <c:chart>
    <c:autoTitleDeleted val="1"/>
    <c:pivotFmts>
      <c:pivotFmt>
        <c:idx val="0"/>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6386401464545E-2"/>
          <c:y val="1.5725041189597274E-2"/>
          <c:w val="0.90322841991676583"/>
          <c:h val="0.72662064554700478"/>
        </c:manualLayout>
      </c:layout>
      <c:barChart>
        <c:barDir val="col"/>
        <c:grouping val="clustered"/>
        <c:varyColors val="0"/>
        <c:ser>
          <c:idx val="0"/>
          <c:order val="0"/>
          <c:tx>
            <c:strRef>
              <c:f>'Top 3 State'!$C$2</c:f>
              <c:strCache>
                <c:ptCount val="1"/>
                <c:pt idx="0">
                  <c:v>Total</c:v>
                </c:pt>
              </c:strCache>
            </c:strRef>
          </c:tx>
          <c:spPr>
            <a:solidFill>
              <a:schemeClr val="accent2">
                <a:lumMod val="40000"/>
                <a:lumOff val="60000"/>
              </a:schemeClr>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State'!$B$3:$B$6</c:f>
              <c:strCache>
                <c:ptCount val="3"/>
                <c:pt idx="0">
                  <c:v>Ontario</c:v>
                </c:pt>
                <c:pt idx="1">
                  <c:v>Alberta</c:v>
                </c:pt>
                <c:pt idx="2">
                  <c:v>British Columbia</c:v>
                </c:pt>
              </c:strCache>
            </c:strRef>
          </c:cat>
          <c:val>
            <c:numRef>
              <c:f>'Top 3 State'!$C$3:$C$6</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C610-4B9D-9CB2-77C6D75E7F71}"/>
            </c:ext>
          </c:extLst>
        </c:ser>
        <c:dLbls>
          <c:showLegendKey val="0"/>
          <c:showVal val="0"/>
          <c:showCatName val="0"/>
          <c:showSerName val="0"/>
          <c:showPercent val="0"/>
          <c:showBubbleSize val="0"/>
        </c:dLbls>
        <c:gapWidth val="219"/>
        <c:overlap val="-27"/>
        <c:axId val="1798573503"/>
        <c:axId val="1798568095"/>
      </c:barChart>
      <c:catAx>
        <c:axId val="179857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68095"/>
        <c:crosses val="autoZero"/>
        <c:auto val="1"/>
        <c:lblAlgn val="ctr"/>
        <c:lblOffset val="100"/>
        <c:noMultiLvlLbl val="0"/>
      </c:catAx>
      <c:valAx>
        <c:axId val="1798568095"/>
        <c:scaling>
          <c:orientation val="minMax"/>
        </c:scaling>
        <c:delete val="1"/>
        <c:axPos val="l"/>
        <c:numFmt formatCode="_(* #,##0.00_);_(* \(#,##0.00\);_(* &quot;-&quot;??_);_(@_)" sourceLinked="1"/>
        <c:majorTickMark val="none"/>
        <c:minorTickMark val="none"/>
        <c:tickLblPos val="nextTo"/>
        <c:crossAx val="17985735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Ever Excel Dashboard. xlsx.xlsx]Unit Trend!PivotTable6</c:name>
    <c:fmtId val="4"/>
  </c:pivotSource>
  <c:chart>
    <c:autoTitleDeleted val="1"/>
    <c:pivotFmts>
      <c:pivotFmt>
        <c:idx val="0"/>
        <c:spPr>
          <a:solidFill>
            <a:schemeClr val="accent2">
              <a:lumMod val="40000"/>
              <a:lumOff val="60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18"/>
          <c:spPr>
            <a:solidFill>
              <a:schemeClr val="accent2">
                <a:lumMod val="20000"/>
                <a:lumOff val="80000"/>
              </a:schemeClr>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18"/>
          <c:spPr>
            <a:solidFill>
              <a:schemeClr val="accent2">
                <a:lumMod val="20000"/>
                <a:lumOff val="80000"/>
              </a:schemeClr>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circle"/>
          <c:size val="18"/>
          <c:spPr>
            <a:solidFill>
              <a:schemeClr val="accent2">
                <a:lumMod val="20000"/>
                <a:lumOff val="80000"/>
              </a:schemeClr>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44067672370207E-2"/>
          <c:y val="4.8376529105071141E-2"/>
          <c:w val="0.87101571700645186"/>
          <c:h val="0.79961558052323867"/>
        </c:manualLayout>
      </c:layout>
      <c:areaChart>
        <c:grouping val="standard"/>
        <c:varyColors val="0"/>
        <c:ser>
          <c:idx val="0"/>
          <c:order val="0"/>
          <c:tx>
            <c:strRef>
              <c:f>'Unit Trend'!$B$1</c:f>
              <c:strCache>
                <c:ptCount val="1"/>
                <c:pt idx="0">
                  <c:v>Sum of Units</c:v>
                </c:pt>
              </c:strCache>
            </c:strRef>
          </c:tx>
          <c:spPr>
            <a:solidFill>
              <a:schemeClr val="accent2">
                <a:lumMod val="40000"/>
                <a:lumOff val="60000"/>
              </a:schemeClr>
            </a:solidFill>
            <a:ln>
              <a:solidFill>
                <a:schemeClr val="accent1">
                  <a:shade val="50000"/>
                </a:schemeClr>
              </a:solidFill>
            </a:ln>
            <a:effectLst/>
          </c:spPr>
          <c:cat>
            <c:strRef>
              <c:f>'Unit Trend'!$A$2:$A$8</c:f>
              <c:strCache>
                <c:ptCount val="6"/>
                <c:pt idx="0">
                  <c:v>January</c:v>
                </c:pt>
                <c:pt idx="1">
                  <c:v>February</c:v>
                </c:pt>
                <c:pt idx="2">
                  <c:v>March</c:v>
                </c:pt>
                <c:pt idx="3">
                  <c:v>April</c:v>
                </c:pt>
                <c:pt idx="4">
                  <c:v>May</c:v>
                </c:pt>
                <c:pt idx="5">
                  <c:v>June</c:v>
                </c:pt>
              </c:strCache>
            </c:strRef>
          </c:cat>
          <c:val>
            <c:numRef>
              <c:f>'Unit Trend'!$B$2:$B$8</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7F62-4F0A-AB4B-B588B9B7E503}"/>
            </c:ext>
          </c:extLst>
        </c:ser>
        <c:dLbls>
          <c:showLegendKey val="0"/>
          <c:showVal val="0"/>
          <c:showCatName val="0"/>
          <c:showSerName val="0"/>
          <c:showPercent val="0"/>
          <c:showBubbleSize val="0"/>
        </c:dLbls>
        <c:axId val="1803881983"/>
        <c:axId val="1803881567"/>
      </c:areaChart>
      <c:lineChart>
        <c:grouping val="standard"/>
        <c:varyColors val="0"/>
        <c:ser>
          <c:idx val="1"/>
          <c:order val="1"/>
          <c:tx>
            <c:strRef>
              <c:f>'Unit Trend'!$C$1</c:f>
              <c:strCache>
                <c:ptCount val="1"/>
                <c:pt idx="0">
                  <c:v>Sum of Units2</c:v>
                </c:pt>
              </c:strCache>
            </c:strRef>
          </c:tx>
          <c:spPr>
            <a:ln w="28575" cap="rnd">
              <a:solidFill>
                <a:srgbClr val="C00000"/>
              </a:solidFill>
              <a:round/>
            </a:ln>
            <a:effectLst/>
          </c:spPr>
          <c:marker>
            <c:symbol val="circle"/>
            <c:size val="18"/>
            <c:spPr>
              <a:solidFill>
                <a:schemeClr val="accent2">
                  <a:lumMod val="20000"/>
                  <a:lumOff val="80000"/>
                </a:schemeClr>
              </a:solidFill>
              <a:ln w="9525">
                <a:solidFill>
                  <a:srgbClr val="C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Trend'!$A$2:$A$8</c:f>
              <c:strCache>
                <c:ptCount val="6"/>
                <c:pt idx="0">
                  <c:v>January</c:v>
                </c:pt>
                <c:pt idx="1">
                  <c:v>February</c:v>
                </c:pt>
                <c:pt idx="2">
                  <c:v>March</c:v>
                </c:pt>
                <c:pt idx="3">
                  <c:v>April</c:v>
                </c:pt>
                <c:pt idx="4">
                  <c:v>May</c:v>
                </c:pt>
                <c:pt idx="5">
                  <c:v>June</c:v>
                </c:pt>
              </c:strCache>
            </c:strRef>
          </c:cat>
          <c:val>
            <c:numRef>
              <c:f>'Unit Trend'!$C$2:$C$8</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7F62-4F0A-AB4B-B588B9B7E503}"/>
            </c:ext>
          </c:extLst>
        </c:ser>
        <c:dLbls>
          <c:showLegendKey val="0"/>
          <c:showVal val="0"/>
          <c:showCatName val="0"/>
          <c:showSerName val="0"/>
          <c:showPercent val="0"/>
          <c:showBubbleSize val="0"/>
        </c:dLbls>
        <c:marker val="1"/>
        <c:smooth val="0"/>
        <c:axId val="1803881983"/>
        <c:axId val="1803881567"/>
      </c:lineChart>
      <c:catAx>
        <c:axId val="180388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3881567"/>
        <c:crosses val="autoZero"/>
        <c:auto val="1"/>
        <c:lblAlgn val="ctr"/>
        <c:lblOffset val="100"/>
        <c:noMultiLvlLbl val="0"/>
      </c:catAx>
      <c:valAx>
        <c:axId val="1803881567"/>
        <c:scaling>
          <c:orientation val="minMax"/>
        </c:scaling>
        <c:delete val="1"/>
        <c:axPos val="l"/>
        <c:numFmt formatCode="General" sourceLinked="1"/>
        <c:majorTickMark val="out"/>
        <c:minorTickMark val="none"/>
        <c:tickLblPos val="nextTo"/>
        <c:crossAx val="1803881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76200</xdr:colOff>
      <xdr:row>2</xdr:row>
      <xdr:rowOff>19050</xdr:rowOff>
    </xdr:from>
    <xdr:to>
      <xdr:col>9</xdr:col>
      <xdr:colOff>381000</xdr:colOff>
      <xdr:row>16</xdr:row>
      <xdr:rowOff>95250</xdr:rowOff>
    </xdr:to>
    <xdr:graphicFrame macro="">
      <xdr:nvGraphicFramePr>
        <xdr:cNvPr id="2" name="Chart 1">
          <a:extLst>
            <a:ext uri="{FF2B5EF4-FFF2-40B4-BE49-F238E27FC236}">
              <a16:creationId xmlns:a16="http://schemas.microsoft.com/office/drawing/2014/main" id="{489B8955-2DA0-48EA-91AA-24A28D9FB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3</xdr:row>
      <xdr:rowOff>76200</xdr:rowOff>
    </xdr:from>
    <xdr:to>
      <xdr:col>11</xdr:col>
      <xdr:colOff>361949</xdr:colOff>
      <xdr:row>19</xdr:row>
      <xdr:rowOff>133350</xdr:rowOff>
    </xdr:to>
    <xdr:graphicFrame macro="">
      <xdr:nvGraphicFramePr>
        <xdr:cNvPr id="3" name="Chart 2">
          <a:extLst>
            <a:ext uri="{FF2B5EF4-FFF2-40B4-BE49-F238E27FC236}">
              <a16:creationId xmlns:a16="http://schemas.microsoft.com/office/drawing/2014/main" id="{BAD08EFB-83BE-41C6-BD87-A5264E90A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4</xdr:row>
      <xdr:rowOff>38100</xdr:rowOff>
    </xdr:from>
    <xdr:to>
      <xdr:col>11</xdr:col>
      <xdr:colOff>466725</xdr:colOff>
      <xdr:row>18</xdr:row>
      <xdr:rowOff>114300</xdr:rowOff>
    </xdr:to>
    <xdr:graphicFrame macro="">
      <xdr:nvGraphicFramePr>
        <xdr:cNvPr id="2" name="Chart 1">
          <a:extLst>
            <a:ext uri="{FF2B5EF4-FFF2-40B4-BE49-F238E27FC236}">
              <a16:creationId xmlns:a16="http://schemas.microsoft.com/office/drawing/2014/main" id="{A1E3079C-F5E1-4D35-8478-FD3287DF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319087</xdr:colOff>
      <xdr:row>14</xdr:row>
      <xdr:rowOff>47625</xdr:rowOff>
    </xdr:from>
    <xdr:to>
      <xdr:col>7</xdr:col>
      <xdr:colOff>538162</xdr:colOff>
      <xdr:row>28</xdr:row>
      <xdr:rowOff>123825</xdr:rowOff>
    </xdr:to>
    <xdr:graphicFrame macro="">
      <xdr:nvGraphicFramePr>
        <xdr:cNvPr id="2" name="Chart 1">
          <a:extLst>
            <a:ext uri="{FF2B5EF4-FFF2-40B4-BE49-F238E27FC236}">
              <a16:creationId xmlns:a16="http://schemas.microsoft.com/office/drawing/2014/main" id="{1D4A65C0-FB78-4B86-8B2A-5465F440B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342899</xdr:colOff>
      <xdr:row>6</xdr:row>
      <xdr:rowOff>171450</xdr:rowOff>
    </xdr:from>
    <xdr:to>
      <xdr:col>2</xdr:col>
      <xdr:colOff>409574</xdr:colOff>
      <xdr:row>14</xdr:row>
      <xdr:rowOff>85725</xdr:rowOff>
    </xdr:to>
    <xdr:sp macro="" textlink="">
      <xdr:nvSpPr>
        <xdr:cNvPr id="7" name="Rectangle 6">
          <a:extLst>
            <a:ext uri="{FF2B5EF4-FFF2-40B4-BE49-F238E27FC236}">
              <a16:creationId xmlns:a16="http://schemas.microsoft.com/office/drawing/2014/main" id="{59BA6280-F8E3-4334-BC8C-87F51B542BDB}"/>
            </a:ext>
          </a:extLst>
        </xdr:cNvPr>
        <xdr:cNvSpPr/>
      </xdr:nvSpPr>
      <xdr:spPr>
        <a:xfrm>
          <a:off x="342899" y="1314450"/>
          <a:ext cx="1285875" cy="1438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123825</xdr:colOff>
      <xdr:row>0</xdr:row>
      <xdr:rowOff>66675</xdr:rowOff>
    </xdr:from>
    <xdr:to>
      <xdr:col>20</xdr:col>
      <xdr:colOff>449494</xdr:colOff>
      <xdr:row>2</xdr:row>
      <xdr:rowOff>28575</xdr:rowOff>
    </xdr:to>
    <xdr:sp macro="" textlink="">
      <xdr:nvSpPr>
        <xdr:cNvPr id="10" name="Rectangle 9">
          <a:extLst>
            <a:ext uri="{FF2B5EF4-FFF2-40B4-BE49-F238E27FC236}">
              <a16:creationId xmlns:a16="http://schemas.microsoft.com/office/drawing/2014/main" id="{052F4A71-737E-4E51-94FD-FB1C76ED1335}"/>
            </a:ext>
          </a:extLst>
        </xdr:cNvPr>
        <xdr:cNvSpPr/>
      </xdr:nvSpPr>
      <xdr:spPr>
        <a:xfrm>
          <a:off x="123825" y="66675"/>
          <a:ext cx="12572098" cy="350676"/>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chemeClr val="bg1"/>
            </a:solidFill>
          </a:endParaRPr>
        </a:p>
      </xdr:txBody>
    </xdr:sp>
    <xdr:clientData/>
  </xdr:twoCellAnchor>
  <xdr:twoCellAnchor>
    <xdr:from>
      <xdr:col>13</xdr:col>
      <xdr:colOff>387701</xdr:colOff>
      <xdr:row>2</xdr:row>
      <xdr:rowOff>181614</xdr:rowOff>
    </xdr:from>
    <xdr:to>
      <xdr:col>16</xdr:col>
      <xdr:colOff>440306</xdr:colOff>
      <xdr:row>6</xdr:row>
      <xdr:rowOff>35945</xdr:rowOff>
    </xdr:to>
    <xdr:sp macro="" textlink="">
      <xdr:nvSpPr>
        <xdr:cNvPr id="15" name="Rectangle 14">
          <a:extLst>
            <a:ext uri="{FF2B5EF4-FFF2-40B4-BE49-F238E27FC236}">
              <a16:creationId xmlns:a16="http://schemas.microsoft.com/office/drawing/2014/main" id="{086AEAE8-8BAE-4173-8FC1-1D8917792EF5}"/>
            </a:ext>
          </a:extLst>
        </xdr:cNvPr>
        <xdr:cNvSpPr/>
      </xdr:nvSpPr>
      <xdr:spPr>
        <a:xfrm>
          <a:off x="8331192" y="559020"/>
          <a:ext cx="1885718" cy="609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endParaRPr lang="en-GB" sz="1400" b="1">
            <a:solidFill>
              <a:srgbClr val="C00000"/>
            </a:solidFill>
            <a:latin typeface="+mn-lt"/>
            <a:ea typeface="+mn-ea"/>
            <a:cs typeface="+mn-cs"/>
          </a:endParaRPr>
        </a:p>
      </xdr:txBody>
    </xdr:sp>
    <xdr:clientData/>
  </xdr:twoCellAnchor>
  <xdr:twoCellAnchor>
    <xdr:from>
      <xdr:col>3</xdr:col>
      <xdr:colOff>422987</xdr:colOff>
      <xdr:row>11</xdr:row>
      <xdr:rowOff>46069</xdr:rowOff>
    </xdr:from>
    <xdr:to>
      <xdr:col>11</xdr:col>
      <xdr:colOff>437372</xdr:colOff>
      <xdr:row>19</xdr:row>
      <xdr:rowOff>27019</xdr:rowOff>
    </xdr:to>
    <xdr:sp macro="" textlink="">
      <xdr:nvSpPr>
        <xdr:cNvPr id="16" name="Rectangle 15">
          <a:extLst>
            <a:ext uri="{FF2B5EF4-FFF2-40B4-BE49-F238E27FC236}">
              <a16:creationId xmlns:a16="http://schemas.microsoft.com/office/drawing/2014/main" id="{0CF84307-A6C6-4A4B-98CC-4609A89DE6D9}"/>
            </a:ext>
          </a:extLst>
        </xdr:cNvPr>
        <xdr:cNvSpPr/>
      </xdr:nvSpPr>
      <xdr:spPr>
        <a:xfrm>
          <a:off x="2259951" y="2184334"/>
          <a:ext cx="4912957" cy="1536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endParaRPr lang="en-GB" sz="1400" b="1">
            <a:solidFill>
              <a:srgbClr val="C00000"/>
            </a:solidFill>
            <a:latin typeface="+mn-lt"/>
            <a:ea typeface="+mn-ea"/>
            <a:cs typeface="+mn-cs"/>
          </a:endParaRPr>
        </a:p>
      </xdr:txBody>
    </xdr:sp>
    <xdr:clientData/>
  </xdr:twoCellAnchor>
  <xdr:twoCellAnchor>
    <xdr:from>
      <xdr:col>3</xdr:col>
      <xdr:colOff>394022</xdr:colOff>
      <xdr:row>2</xdr:row>
      <xdr:rowOff>58316</xdr:rowOff>
    </xdr:from>
    <xdr:to>
      <xdr:col>11</xdr:col>
      <xdr:colOff>388775</xdr:colOff>
      <xdr:row>11</xdr:row>
      <xdr:rowOff>0</xdr:rowOff>
    </xdr:to>
    <xdr:sp macro="" textlink="">
      <xdr:nvSpPr>
        <xdr:cNvPr id="17" name="Rectangle 16">
          <a:extLst>
            <a:ext uri="{FF2B5EF4-FFF2-40B4-BE49-F238E27FC236}">
              <a16:creationId xmlns:a16="http://schemas.microsoft.com/office/drawing/2014/main" id="{3D03B506-3DAD-4133-9AA7-BB34A59192FB}"/>
            </a:ext>
          </a:extLst>
        </xdr:cNvPr>
        <xdr:cNvSpPr/>
      </xdr:nvSpPr>
      <xdr:spPr>
        <a:xfrm>
          <a:off x="2230986" y="447092"/>
          <a:ext cx="4893325" cy="169117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3</xdr:col>
      <xdr:colOff>427654</xdr:colOff>
      <xdr:row>19</xdr:row>
      <xdr:rowOff>29157</xdr:rowOff>
    </xdr:from>
    <xdr:to>
      <xdr:col>11</xdr:col>
      <xdr:colOff>417934</xdr:colOff>
      <xdr:row>22</xdr:row>
      <xdr:rowOff>29158</xdr:rowOff>
    </xdr:to>
    <xdr:sp macro="" textlink="">
      <xdr:nvSpPr>
        <xdr:cNvPr id="18" name="Rectangle 17">
          <a:extLst>
            <a:ext uri="{FF2B5EF4-FFF2-40B4-BE49-F238E27FC236}">
              <a16:creationId xmlns:a16="http://schemas.microsoft.com/office/drawing/2014/main" id="{B508ACE4-9D6A-4AEE-98E4-F102275BDA3E}"/>
            </a:ext>
          </a:extLst>
        </xdr:cNvPr>
        <xdr:cNvSpPr/>
      </xdr:nvSpPr>
      <xdr:spPr>
        <a:xfrm>
          <a:off x="2264618" y="3722524"/>
          <a:ext cx="4888852" cy="583165"/>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12</xdr:col>
      <xdr:colOff>142874</xdr:colOff>
      <xdr:row>14</xdr:row>
      <xdr:rowOff>152399</xdr:rowOff>
    </xdr:from>
    <xdr:to>
      <xdr:col>16</xdr:col>
      <xdr:colOff>427935</xdr:colOff>
      <xdr:row>22</xdr:row>
      <xdr:rowOff>66675</xdr:rowOff>
    </xdr:to>
    <xdr:sp macro="" textlink="">
      <xdr:nvSpPr>
        <xdr:cNvPr id="19" name="Rectangle 18">
          <a:extLst>
            <a:ext uri="{FF2B5EF4-FFF2-40B4-BE49-F238E27FC236}">
              <a16:creationId xmlns:a16="http://schemas.microsoft.com/office/drawing/2014/main" id="{39D037A2-0824-4CE7-B88C-BD3F8324CF68}"/>
            </a:ext>
          </a:extLst>
        </xdr:cNvPr>
        <xdr:cNvSpPr/>
      </xdr:nvSpPr>
      <xdr:spPr>
        <a:xfrm>
          <a:off x="7431570" y="2858051"/>
          <a:ext cx="2714626" cy="14603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0</xdr:col>
      <xdr:colOff>102023</xdr:colOff>
      <xdr:row>13</xdr:row>
      <xdr:rowOff>69154</xdr:rowOff>
    </xdr:from>
    <xdr:to>
      <xdr:col>3</xdr:col>
      <xdr:colOff>340179</xdr:colOff>
      <xdr:row>22</xdr:row>
      <xdr:rowOff>29161</xdr:rowOff>
    </xdr:to>
    <xdr:sp macro="" textlink="">
      <xdr:nvSpPr>
        <xdr:cNvPr id="20" name="Rectangle 19">
          <a:extLst>
            <a:ext uri="{FF2B5EF4-FFF2-40B4-BE49-F238E27FC236}">
              <a16:creationId xmlns:a16="http://schemas.microsoft.com/office/drawing/2014/main" id="{46C424E2-A8BE-4E97-B8E5-C3DD688E7301}"/>
            </a:ext>
          </a:extLst>
        </xdr:cNvPr>
        <xdr:cNvSpPr/>
      </xdr:nvSpPr>
      <xdr:spPr>
        <a:xfrm>
          <a:off x="102023" y="2596195"/>
          <a:ext cx="2075120" cy="1709497"/>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oneCellAnchor>
    <xdr:from>
      <xdr:col>7</xdr:col>
      <xdr:colOff>317499</xdr:colOff>
      <xdr:row>0</xdr:row>
      <xdr:rowOff>55216</xdr:rowOff>
    </xdr:from>
    <xdr:ext cx="3463577" cy="387286"/>
    <xdr:sp macro="" textlink="">
      <xdr:nvSpPr>
        <xdr:cNvPr id="21" name="TextBox 20">
          <a:extLst>
            <a:ext uri="{FF2B5EF4-FFF2-40B4-BE49-F238E27FC236}">
              <a16:creationId xmlns:a16="http://schemas.microsoft.com/office/drawing/2014/main" id="{E686BF35-301B-48B4-BDC5-915CC8D8106A}"/>
            </a:ext>
          </a:extLst>
        </xdr:cNvPr>
        <xdr:cNvSpPr txBox="1"/>
      </xdr:nvSpPr>
      <xdr:spPr>
        <a:xfrm>
          <a:off x="4569238" y="55216"/>
          <a:ext cx="3463577"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chemeClr val="bg1"/>
              </a:solidFill>
              <a:latin typeface="Arial" panose="020B0604020202020204" pitchFamily="34" charset="0"/>
              <a:cs typeface="Arial" panose="020B0604020202020204" pitchFamily="34" charset="0"/>
            </a:rPr>
            <a:t>10Alytics</a:t>
          </a:r>
          <a:r>
            <a:rPr lang="en-GB" sz="2000" b="1" baseline="0">
              <a:solidFill>
                <a:schemeClr val="bg1"/>
              </a:solidFill>
              <a:latin typeface="Arial" panose="020B0604020202020204" pitchFamily="34" charset="0"/>
              <a:cs typeface="Arial" panose="020B0604020202020204" pitchFamily="34" charset="0"/>
            </a:rPr>
            <a:t> Sales Dashboard</a:t>
          </a:r>
          <a:endParaRPr lang="en-GB" sz="2000" b="1">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73795</xdr:colOff>
      <xdr:row>6</xdr:row>
      <xdr:rowOff>2820</xdr:rowOff>
    </xdr:from>
    <xdr:to>
      <xdr:col>3</xdr:col>
      <xdr:colOff>349898</xdr:colOff>
      <xdr:row>9</xdr:row>
      <xdr:rowOff>82908</xdr:rowOff>
    </xdr:to>
    <xdr:sp macro="" textlink="">
      <xdr:nvSpPr>
        <xdr:cNvPr id="39" name="Rectangle 38">
          <a:extLst>
            <a:ext uri="{FF2B5EF4-FFF2-40B4-BE49-F238E27FC236}">
              <a16:creationId xmlns:a16="http://schemas.microsoft.com/office/drawing/2014/main" id="{3D4AFCC3-4922-482E-930C-BE315ACED75A}"/>
            </a:ext>
          </a:extLst>
        </xdr:cNvPr>
        <xdr:cNvSpPr/>
      </xdr:nvSpPr>
      <xdr:spPr>
        <a:xfrm>
          <a:off x="73795" y="1169147"/>
          <a:ext cx="2113067" cy="663251"/>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0</xdr:col>
      <xdr:colOff>66241</xdr:colOff>
      <xdr:row>2</xdr:row>
      <xdr:rowOff>83140</xdr:rowOff>
    </xdr:from>
    <xdr:to>
      <xdr:col>3</xdr:col>
      <xdr:colOff>340178</xdr:colOff>
      <xdr:row>5</xdr:row>
      <xdr:rowOff>163228</xdr:rowOff>
    </xdr:to>
    <xdr:sp macro="" textlink="">
      <xdr:nvSpPr>
        <xdr:cNvPr id="40" name="Rectangle 39">
          <a:extLst>
            <a:ext uri="{FF2B5EF4-FFF2-40B4-BE49-F238E27FC236}">
              <a16:creationId xmlns:a16="http://schemas.microsoft.com/office/drawing/2014/main" id="{64817E74-0D49-4089-9932-D3EFA0A2F0FF}"/>
            </a:ext>
          </a:extLst>
        </xdr:cNvPr>
        <xdr:cNvSpPr/>
      </xdr:nvSpPr>
      <xdr:spPr>
        <a:xfrm>
          <a:off x="66241" y="471916"/>
          <a:ext cx="2110901" cy="663251"/>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0</xdr:col>
      <xdr:colOff>61481</xdr:colOff>
      <xdr:row>2</xdr:row>
      <xdr:rowOff>135129</xdr:rowOff>
    </xdr:from>
    <xdr:to>
      <xdr:col>1</xdr:col>
      <xdr:colOff>513270</xdr:colOff>
      <xdr:row>3</xdr:row>
      <xdr:rowOff>138038</xdr:rowOff>
    </xdr:to>
    <xdr:sp macro="" textlink="">
      <xdr:nvSpPr>
        <xdr:cNvPr id="41" name="TextBox 40">
          <a:extLst>
            <a:ext uri="{FF2B5EF4-FFF2-40B4-BE49-F238E27FC236}">
              <a16:creationId xmlns:a16="http://schemas.microsoft.com/office/drawing/2014/main" id="{9E917BF3-B09C-4252-A55C-7C211D7859A1}"/>
            </a:ext>
          </a:extLst>
        </xdr:cNvPr>
        <xdr:cNvSpPr txBox="1"/>
      </xdr:nvSpPr>
      <xdr:spPr>
        <a:xfrm>
          <a:off x="61481" y="523905"/>
          <a:ext cx="1064110" cy="197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2">
                  <a:lumMod val="50000"/>
                </a:schemeClr>
              </a:solidFill>
              <a:latin typeface="Arial" panose="020B0604020202020204" pitchFamily="34" charset="0"/>
              <a:cs typeface="Arial" panose="020B0604020202020204" pitchFamily="34" charset="0"/>
            </a:rPr>
            <a:t>Total Revenue</a:t>
          </a:r>
        </a:p>
      </xdr:txBody>
    </xdr:sp>
    <xdr:clientData/>
  </xdr:twoCellAnchor>
  <xdr:twoCellAnchor>
    <xdr:from>
      <xdr:col>0</xdr:col>
      <xdr:colOff>19697</xdr:colOff>
      <xdr:row>6</xdr:row>
      <xdr:rowOff>97837</xdr:rowOff>
    </xdr:from>
    <xdr:to>
      <xdr:col>1</xdr:col>
      <xdr:colOff>575941</xdr:colOff>
      <xdr:row>7</xdr:row>
      <xdr:rowOff>87477</xdr:rowOff>
    </xdr:to>
    <xdr:sp macro="" textlink="">
      <xdr:nvSpPr>
        <xdr:cNvPr id="42" name="TextBox 41">
          <a:extLst>
            <a:ext uri="{FF2B5EF4-FFF2-40B4-BE49-F238E27FC236}">
              <a16:creationId xmlns:a16="http://schemas.microsoft.com/office/drawing/2014/main" id="{1B750CBF-DE05-4FEC-95BF-26482DB5AF9F}"/>
            </a:ext>
          </a:extLst>
        </xdr:cNvPr>
        <xdr:cNvSpPr txBox="1"/>
      </xdr:nvSpPr>
      <xdr:spPr>
        <a:xfrm>
          <a:off x="19697" y="1264164"/>
          <a:ext cx="1168565" cy="184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2">
                  <a:lumMod val="50000"/>
                </a:schemeClr>
              </a:solidFill>
              <a:latin typeface="Arial" panose="020B0604020202020204" pitchFamily="34" charset="0"/>
              <a:cs typeface="Arial" panose="020B0604020202020204" pitchFamily="34" charset="0"/>
            </a:rPr>
            <a:t>Total Quanitity</a:t>
          </a:r>
        </a:p>
      </xdr:txBody>
    </xdr:sp>
    <xdr:clientData/>
  </xdr:twoCellAnchor>
  <xdr:twoCellAnchor>
    <xdr:from>
      <xdr:col>11</xdr:col>
      <xdr:colOff>466531</xdr:colOff>
      <xdr:row>14</xdr:row>
      <xdr:rowOff>87474</xdr:rowOff>
    </xdr:from>
    <xdr:to>
      <xdr:col>16</xdr:col>
      <xdr:colOff>466530</xdr:colOff>
      <xdr:row>22</xdr:row>
      <xdr:rowOff>68035</xdr:rowOff>
    </xdr:to>
    <xdr:sp macro="" textlink="">
      <xdr:nvSpPr>
        <xdr:cNvPr id="48" name="TextBox 47">
          <a:extLst>
            <a:ext uri="{FF2B5EF4-FFF2-40B4-BE49-F238E27FC236}">
              <a16:creationId xmlns:a16="http://schemas.microsoft.com/office/drawing/2014/main" id="{0AA0AED1-2BB6-409D-AE83-5BB8F6EBE1DC}"/>
            </a:ext>
          </a:extLst>
        </xdr:cNvPr>
        <xdr:cNvSpPr txBox="1"/>
      </xdr:nvSpPr>
      <xdr:spPr>
        <a:xfrm>
          <a:off x="7202067" y="2808903"/>
          <a:ext cx="3061606" cy="153566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2">
                  <a:lumMod val="50000"/>
                </a:schemeClr>
              </a:solidFill>
              <a:latin typeface="Arial" panose="020B0604020202020204" pitchFamily="34" charset="0"/>
              <a:cs typeface="Arial" panose="020B0604020202020204" pitchFamily="34" charset="0"/>
            </a:rPr>
            <a:t>Revenue Contrubution</a:t>
          </a:r>
          <a:r>
            <a:rPr lang="en-GB" sz="1000" b="1" baseline="0">
              <a:solidFill>
                <a:schemeClr val="tx2">
                  <a:lumMod val="50000"/>
                </a:schemeClr>
              </a:solidFill>
              <a:latin typeface="Arial" panose="020B0604020202020204" pitchFamily="34" charset="0"/>
              <a:cs typeface="Arial" panose="020B0604020202020204" pitchFamily="34" charset="0"/>
            </a:rPr>
            <a:t> By Category</a:t>
          </a:r>
          <a:endParaRPr lang="en-GB" sz="1000" b="1">
            <a:solidFill>
              <a:schemeClr val="tx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0</xdr:colOff>
      <xdr:row>13</xdr:row>
      <xdr:rowOff>89562</xdr:rowOff>
    </xdr:from>
    <xdr:to>
      <xdr:col>2</xdr:col>
      <xdr:colOff>515128</xdr:colOff>
      <xdr:row>15</xdr:row>
      <xdr:rowOff>9722</xdr:rowOff>
    </xdr:to>
    <xdr:sp macro="" textlink="">
      <xdr:nvSpPr>
        <xdr:cNvPr id="50" name="TextBox 49">
          <a:extLst>
            <a:ext uri="{FF2B5EF4-FFF2-40B4-BE49-F238E27FC236}">
              <a16:creationId xmlns:a16="http://schemas.microsoft.com/office/drawing/2014/main" id="{69CEF129-7876-4212-BD67-B0A3AE8FBCD8}"/>
            </a:ext>
          </a:extLst>
        </xdr:cNvPr>
        <xdr:cNvSpPr txBox="1"/>
      </xdr:nvSpPr>
      <xdr:spPr>
        <a:xfrm>
          <a:off x="0" y="2616603"/>
          <a:ext cx="1739771" cy="308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tx2">
                  <a:lumMod val="50000"/>
                </a:schemeClr>
              </a:solidFill>
              <a:latin typeface="Arial" panose="020B0604020202020204" pitchFamily="34" charset="0"/>
              <a:cs typeface="Arial" panose="020B0604020202020204" pitchFamily="34" charset="0"/>
            </a:rPr>
            <a:t>Top 3 </a:t>
          </a:r>
          <a:r>
            <a:rPr lang="en-GB" sz="1000" b="1" baseline="0">
              <a:solidFill>
                <a:schemeClr val="tx2">
                  <a:lumMod val="50000"/>
                </a:schemeClr>
              </a:solidFill>
              <a:latin typeface="Arial" panose="020B0604020202020204" pitchFamily="34" charset="0"/>
              <a:cs typeface="Arial" panose="020B0604020202020204" pitchFamily="34" charset="0"/>
            </a:rPr>
            <a:t>State By Revenue</a:t>
          </a:r>
          <a:endParaRPr lang="en-GB" sz="1000" b="1">
            <a:solidFill>
              <a:schemeClr val="tx2">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217623</xdr:colOff>
      <xdr:row>2</xdr:row>
      <xdr:rowOff>92929</xdr:rowOff>
    </xdr:from>
    <xdr:to>
      <xdr:col>5</xdr:col>
      <xdr:colOff>519754</xdr:colOff>
      <xdr:row>3</xdr:row>
      <xdr:rowOff>110245</xdr:rowOff>
    </xdr:to>
    <xdr:sp macro="" textlink="">
      <xdr:nvSpPr>
        <xdr:cNvPr id="51" name="TextBox 50">
          <a:extLst>
            <a:ext uri="{FF2B5EF4-FFF2-40B4-BE49-F238E27FC236}">
              <a16:creationId xmlns:a16="http://schemas.microsoft.com/office/drawing/2014/main" id="{D06C9B8D-1E74-480B-ACDB-737784195A68}"/>
            </a:ext>
          </a:extLst>
        </xdr:cNvPr>
        <xdr:cNvSpPr txBox="1"/>
      </xdr:nvSpPr>
      <xdr:spPr>
        <a:xfrm>
          <a:off x="2054587" y="481705"/>
          <a:ext cx="1526774" cy="21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tx2">
                  <a:lumMod val="50000"/>
                </a:schemeClr>
              </a:solidFill>
              <a:latin typeface="Arial" panose="020B0604020202020204" pitchFamily="34" charset="0"/>
              <a:cs typeface="Arial" panose="020B0604020202020204" pitchFamily="34" charset="0"/>
            </a:rPr>
            <a:t>Sales Trends (Millions)</a:t>
          </a:r>
        </a:p>
      </xdr:txBody>
    </xdr:sp>
    <xdr:clientData/>
  </xdr:twoCellAnchor>
  <xdr:twoCellAnchor>
    <xdr:from>
      <xdr:col>11</xdr:col>
      <xdr:colOff>466530</xdr:colOff>
      <xdr:row>2</xdr:row>
      <xdr:rowOff>75033</xdr:rowOff>
    </xdr:from>
    <xdr:to>
      <xdr:col>16</xdr:col>
      <xdr:colOff>427653</xdr:colOff>
      <xdr:row>14</xdr:row>
      <xdr:rowOff>29158</xdr:rowOff>
    </xdr:to>
    <xdr:sp macro="" textlink="">
      <xdr:nvSpPr>
        <xdr:cNvPr id="11" name="Rectangle 10">
          <a:extLst>
            <a:ext uri="{FF2B5EF4-FFF2-40B4-BE49-F238E27FC236}">
              <a16:creationId xmlns:a16="http://schemas.microsoft.com/office/drawing/2014/main" id="{D94CA2D5-B5CC-4167-A817-B312A6E50646}"/>
            </a:ext>
          </a:extLst>
        </xdr:cNvPr>
        <xdr:cNvSpPr/>
      </xdr:nvSpPr>
      <xdr:spPr>
        <a:xfrm>
          <a:off x="7202066" y="463809"/>
          <a:ext cx="3022730" cy="2286778"/>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solidFill>
              <a:schemeClr val="tx2">
                <a:lumMod val="50000"/>
              </a:schemeClr>
            </a:solidFill>
          </a:endParaRPr>
        </a:p>
      </xdr:txBody>
    </xdr:sp>
    <xdr:clientData/>
  </xdr:twoCellAnchor>
  <xdr:twoCellAnchor>
    <xdr:from>
      <xdr:col>11</xdr:col>
      <xdr:colOff>379055</xdr:colOff>
      <xdr:row>2</xdr:row>
      <xdr:rowOff>85301</xdr:rowOff>
    </xdr:from>
    <xdr:to>
      <xdr:col>14</xdr:col>
      <xdr:colOff>563723</xdr:colOff>
      <xdr:row>3</xdr:row>
      <xdr:rowOff>106918</xdr:rowOff>
    </xdr:to>
    <xdr:sp macro="" textlink="">
      <xdr:nvSpPr>
        <xdr:cNvPr id="52" name="TextBox 51">
          <a:extLst>
            <a:ext uri="{FF2B5EF4-FFF2-40B4-BE49-F238E27FC236}">
              <a16:creationId xmlns:a16="http://schemas.microsoft.com/office/drawing/2014/main" id="{5BD35769-46AE-45F3-8F03-11944CFC0315}"/>
            </a:ext>
          </a:extLst>
        </xdr:cNvPr>
        <xdr:cNvSpPr txBox="1"/>
      </xdr:nvSpPr>
      <xdr:spPr>
        <a:xfrm>
          <a:off x="7114591" y="474077"/>
          <a:ext cx="2021632" cy="216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tx2">
                  <a:lumMod val="50000"/>
                </a:schemeClr>
              </a:solidFill>
              <a:latin typeface="Arial" panose="020B0604020202020204" pitchFamily="34" charset="0"/>
              <a:cs typeface="Arial" panose="020B0604020202020204" pitchFamily="34" charset="0"/>
            </a:rPr>
            <a:t>Top 10</a:t>
          </a:r>
          <a:r>
            <a:rPr lang="en-GB" sz="1000" b="1" baseline="0">
              <a:solidFill>
                <a:schemeClr val="tx2">
                  <a:lumMod val="50000"/>
                </a:schemeClr>
              </a:solidFill>
              <a:latin typeface="Arial" panose="020B0604020202020204" pitchFamily="34" charset="0"/>
              <a:cs typeface="Arial" panose="020B0604020202020204" pitchFamily="34" charset="0"/>
            </a:rPr>
            <a:t> Products By Revenue</a:t>
          </a:r>
          <a:endParaRPr lang="en-GB" sz="1000" b="1">
            <a:solidFill>
              <a:schemeClr val="tx2">
                <a:lumMod val="50000"/>
              </a:schemeClr>
            </a:solidFill>
            <a:latin typeface="Arial" panose="020B0604020202020204" pitchFamily="34" charset="0"/>
            <a:cs typeface="Arial" panose="020B0604020202020204" pitchFamily="34" charset="0"/>
          </a:endParaRPr>
        </a:p>
      </xdr:txBody>
    </xdr:sp>
    <xdr:clientData/>
  </xdr:twoCellAnchor>
  <xdr:oneCellAnchor>
    <xdr:from>
      <xdr:col>1</xdr:col>
      <xdr:colOff>237318</xdr:colOff>
      <xdr:row>4</xdr:row>
      <xdr:rowOff>68036</xdr:rowOff>
    </xdr:from>
    <xdr:ext cx="1250154" cy="386952"/>
    <xdr:sp macro="" textlink="KPIs!B4">
      <xdr:nvSpPr>
        <xdr:cNvPr id="53" name="TextBox 52">
          <a:extLst>
            <a:ext uri="{FF2B5EF4-FFF2-40B4-BE49-F238E27FC236}">
              <a16:creationId xmlns:a16="http://schemas.microsoft.com/office/drawing/2014/main" id="{ED045E07-E217-499B-89FF-27CD1B43E734}"/>
            </a:ext>
          </a:extLst>
        </xdr:cNvPr>
        <xdr:cNvSpPr txBox="1"/>
      </xdr:nvSpPr>
      <xdr:spPr>
        <a:xfrm>
          <a:off x="849639" y="845587"/>
          <a:ext cx="1250154" cy="386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60F0B06D-FB3A-406A-97A6-61A05A739EAD}" type="TxLink">
            <a:rPr lang="en-US" sz="1400" b="1">
              <a:solidFill>
                <a:srgbClr val="C00000"/>
              </a:solidFill>
              <a:latin typeface="+mn-lt"/>
              <a:ea typeface="+mn-ea"/>
              <a:cs typeface="+mn-cs"/>
            </a:rPr>
            <a:pPr marL="0" indent="0" algn="ctr"/>
            <a:t> 9,826,183 </a:t>
          </a:fld>
          <a:endParaRPr lang="en-GB" sz="1400" b="1">
            <a:solidFill>
              <a:srgbClr val="C00000"/>
            </a:solidFill>
            <a:latin typeface="+mn-lt"/>
            <a:ea typeface="+mn-ea"/>
            <a:cs typeface="+mn-cs"/>
          </a:endParaRPr>
        </a:p>
      </xdr:txBody>
    </xdr:sp>
    <xdr:clientData/>
  </xdr:oneCellAnchor>
  <xdr:oneCellAnchor>
    <xdr:from>
      <xdr:col>1</xdr:col>
      <xdr:colOff>146733</xdr:colOff>
      <xdr:row>8</xdr:row>
      <xdr:rowOff>45488</xdr:rowOff>
    </xdr:from>
    <xdr:ext cx="1250154" cy="386952"/>
    <xdr:sp macro="" textlink="KPIs!B9">
      <xdr:nvSpPr>
        <xdr:cNvPr id="54" name="TextBox 53">
          <a:extLst>
            <a:ext uri="{FF2B5EF4-FFF2-40B4-BE49-F238E27FC236}">
              <a16:creationId xmlns:a16="http://schemas.microsoft.com/office/drawing/2014/main" id="{EB3E537B-61B9-4568-B97B-738B6A376D65}"/>
            </a:ext>
          </a:extLst>
        </xdr:cNvPr>
        <xdr:cNvSpPr txBox="1"/>
      </xdr:nvSpPr>
      <xdr:spPr>
        <a:xfrm>
          <a:off x="759054" y="1600590"/>
          <a:ext cx="1250154" cy="386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8FA05DF5-0C14-44BC-865D-947EC370EDD1}" type="TxLink">
            <a:rPr lang="en-US" sz="1400" b="1">
              <a:solidFill>
                <a:srgbClr val="C00000"/>
              </a:solidFill>
              <a:latin typeface="+mn-lt"/>
              <a:ea typeface="+mn-ea"/>
              <a:cs typeface="+mn-cs"/>
            </a:rPr>
            <a:pPr marL="0" indent="0" algn="ctr"/>
            <a:t> 1,430 </a:t>
          </a:fld>
          <a:endParaRPr lang="en-GB" sz="1400" b="1">
            <a:solidFill>
              <a:srgbClr val="C00000"/>
            </a:solidFill>
            <a:latin typeface="+mn-lt"/>
            <a:ea typeface="+mn-ea"/>
            <a:cs typeface="+mn-cs"/>
          </a:endParaRPr>
        </a:p>
      </xdr:txBody>
    </xdr:sp>
    <xdr:clientData/>
  </xdr:oneCellAnchor>
  <xdr:twoCellAnchor>
    <xdr:from>
      <xdr:col>0</xdr:col>
      <xdr:colOff>79548</xdr:colOff>
      <xdr:row>9</xdr:row>
      <xdr:rowOff>150260</xdr:rowOff>
    </xdr:from>
    <xdr:to>
      <xdr:col>3</xdr:col>
      <xdr:colOff>359618</xdr:colOff>
      <xdr:row>13</xdr:row>
      <xdr:rowOff>5322</xdr:rowOff>
    </xdr:to>
    <xdr:sp macro="" textlink="">
      <xdr:nvSpPr>
        <xdr:cNvPr id="38" name="Rectangle 37">
          <a:extLst>
            <a:ext uri="{FF2B5EF4-FFF2-40B4-BE49-F238E27FC236}">
              <a16:creationId xmlns:a16="http://schemas.microsoft.com/office/drawing/2014/main" id="{20FE362D-60D5-4980-874A-B92ED17EC072}"/>
            </a:ext>
          </a:extLst>
        </xdr:cNvPr>
        <xdr:cNvSpPr/>
      </xdr:nvSpPr>
      <xdr:spPr>
        <a:xfrm>
          <a:off x="79548" y="1899750"/>
          <a:ext cx="2117034" cy="63261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0</xdr:col>
      <xdr:colOff>41896</xdr:colOff>
      <xdr:row>10</xdr:row>
      <xdr:rowOff>9271</xdr:rowOff>
    </xdr:from>
    <xdr:to>
      <xdr:col>2</xdr:col>
      <xdr:colOff>135707</xdr:colOff>
      <xdr:row>11</xdr:row>
      <xdr:rowOff>17242</xdr:rowOff>
    </xdr:to>
    <xdr:sp macro="" textlink="">
      <xdr:nvSpPr>
        <xdr:cNvPr id="43" name="TextBox 42">
          <a:extLst>
            <a:ext uri="{FF2B5EF4-FFF2-40B4-BE49-F238E27FC236}">
              <a16:creationId xmlns:a16="http://schemas.microsoft.com/office/drawing/2014/main" id="{DDF75CEE-3C7C-4B11-87CB-1626622352CD}"/>
            </a:ext>
          </a:extLst>
        </xdr:cNvPr>
        <xdr:cNvSpPr txBox="1"/>
      </xdr:nvSpPr>
      <xdr:spPr>
        <a:xfrm>
          <a:off x="41896" y="1953149"/>
          <a:ext cx="1318454" cy="202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2">
                  <a:lumMod val="50000"/>
                </a:schemeClr>
              </a:solidFill>
              <a:latin typeface="Arial" panose="020B0604020202020204" pitchFamily="34" charset="0"/>
              <a:ea typeface="+mn-ea"/>
              <a:cs typeface="Arial" panose="020B0604020202020204" pitchFamily="34" charset="0"/>
            </a:rPr>
            <a:t>Average</a:t>
          </a:r>
          <a:r>
            <a:rPr lang="en-GB" sz="1000" b="1" baseline="0">
              <a:solidFill>
                <a:schemeClr val="tx2">
                  <a:lumMod val="50000"/>
                </a:schemeClr>
              </a:solidFill>
              <a:latin typeface="Arial" panose="020B0604020202020204" pitchFamily="34" charset="0"/>
              <a:cs typeface="Arial" panose="020B0604020202020204" pitchFamily="34" charset="0"/>
            </a:rPr>
            <a:t> Revenue</a:t>
          </a:r>
          <a:endParaRPr lang="en-GB" sz="1000" b="1">
            <a:solidFill>
              <a:schemeClr val="tx2">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215158</xdr:colOff>
      <xdr:row>11</xdr:row>
      <xdr:rowOff>152787</xdr:rowOff>
    </xdr:from>
    <xdr:to>
      <xdr:col>3</xdr:col>
      <xdr:colOff>240669</xdr:colOff>
      <xdr:row>13</xdr:row>
      <xdr:rowOff>150963</xdr:rowOff>
    </xdr:to>
    <xdr:sp macro="" textlink="KPIs!B12">
      <xdr:nvSpPr>
        <xdr:cNvPr id="57" name="TextBox 56">
          <a:extLst>
            <a:ext uri="{FF2B5EF4-FFF2-40B4-BE49-F238E27FC236}">
              <a16:creationId xmlns:a16="http://schemas.microsoft.com/office/drawing/2014/main" id="{2761E1F9-33CD-4345-BD31-1EE142A00CD7}"/>
            </a:ext>
          </a:extLst>
        </xdr:cNvPr>
        <xdr:cNvSpPr txBox="1"/>
      </xdr:nvSpPr>
      <xdr:spPr>
        <a:xfrm>
          <a:off x="827479" y="2291052"/>
          <a:ext cx="1250154" cy="386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5D976C28-C109-454B-A0BA-B55AEFEC6ED3}" type="TxLink">
            <a:rPr lang="en-US" sz="1400" b="1">
              <a:solidFill>
                <a:srgbClr val="C00000"/>
              </a:solidFill>
              <a:latin typeface="+mn-lt"/>
              <a:ea typeface="+mn-ea"/>
              <a:cs typeface="+mn-cs"/>
            </a:rPr>
            <a:pPr marL="0" indent="0" algn="ctr"/>
            <a:t> 6,959 </a:t>
          </a:fld>
          <a:endParaRPr lang="en-GB" sz="1400" b="1">
            <a:solidFill>
              <a:srgbClr val="C00000"/>
            </a:solidFill>
            <a:latin typeface="+mn-lt"/>
            <a:ea typeface="+mn-ea"/>
            <a:cs typeface="+mn-cs"/>
          </a:endParaRPr>
        </a:p>
      </xdr:txBody>
    </xdr:sp>
    <xdr:clientData/>
  </xdr:twoCellAnchor>
  <xdr:twoCellAnchor>
    <xdr:from>
      <xdr:col>3</xdr:col>
      <xdr:colOff>554004</xdr:colOff>
      <xdr:row>2</xdr:row>
      <xdr:rowOff>155510</xdr:rowOff>
    </xdr:from>
    <xdr:to>
      <xdr:col>11</xdr:col>
      <xdr:colOff>417933</xdr:colOff>
      <xdr:row>10</xdr:row>
      <xdr:rowOff>87475</xdr:rowOff>
    </xdr:to>
    <xdr:graphicFrame macro="">
      <xdr:nvGraphicFramePr>
        <xdr:cNvPr id="64" name="Chart 63">
          <a:extLst>
            <a:ext uri="{FF2B5EF4-FFF2-40B4-BE49-F238E27FC236}">
              <a16:creationId xmlns:a16="http://schemas.microsoft.com/office/drawing/2014/main" id="{975C705A-76AD-48AC-B3F7-D7A979FD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414825</xdr:colOff>
      <xdr:row>11</xdr:row>
      <xdr:rowOff>35766</xdr:rowOff>
    </xdr:from>
    <xdr:to>
      <xdr:col>11</xdr:col>
      <xdr:colOff>398495</xdr:colOff>
      <xdr:row>18</xdr:row>
      <xdr:rowOff>165229</xdr:rowOff>
    </xdr:to>
    <xdr:sp macro="" textlink="">
      <xdr:nvSpPr>
        <xdr:cNvPr id="65" name="Rectangle 64">
          <a:extLst>
            <a:ext uri="{FF2B5EF4-FFF2-40B4-BE49-F238E27FC236}">
              <a16:creationId xmlns:a16="http://schemas.microsoft.com/office/drawing/2014/main" id="{9E87859C-33A1-4071-B556-7F86643D4017}"/>
            </a:ext>
          </a:extLst>
        </xdr:cNvPr>
        <xdr:cNvSpPr/>
      </xdr:nvSpPr>
      <xdr:spPr>
        <a:xfrm>
          <a:off x="2251789" y="2174031"/>
          <a:ext cx="4882242" cy="1490178"/>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clientData/>
  </xdr:twoCellAnchor>
  <xdr:twoCellAnchor>
    <xdr:from>
      <xdr:col>11</xdr:col>
      <xdr:colOff>573444</xdr:colOff>
      <xdr:row>3</xdr:row>
      <xdr:rowOff>87477</xdr:rowOff>
    </xdr:from>
    <xdr:to>
      <xdr:col>16</xdr:col>
      <xdr:colOff>495688</xdr:colOff>
      <xdr:row>13</xdr:row>
      <xdr:rowOff>87475</xdr:rowOff>
    </xdr:to>
    <xdr:graphicFrame macro="">
      <xdr:nvGraphicFramePr>
        <xdr:cNvPr id="66" name="Chart 65">
          <a:extLst>
            <a:ext uri="{FF2B5EF4-FFF2-40B4-BE49-F238E27FC236}">
              <a16:creationId xmlns:a16="http://schemas.microsoft.com/office/drawing/2014/main" id="{3DD94C78-5F57-4DA9-B2D6-CD8A95058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456810</xdr:colOff>
      <xdr:row>11</xdr:row>
      <xdr:rowOff>38877</xdr:rowOff>
    </xdr:from>
    <xdr:ext cx="1020538" cy="264560"/>
    <xdr:sp macro="" textlink="">
      <xdr:nvSpPr>
        <xdr:cNvPr id="67" name="TextBox 66">
          <a:extLst>
            <a:ext uri="{FF2B5EF4-FFF2-40B4-BE49-F238E27FC236}">
              <a16:creationId xmlns:a16="http://schemas.microsoft.com/office/drawing/2014/main" id="{C3CCF0FB-FFF9-4F19-9634-03DEFF2C2A1D}"/>
            </a:ext>
          </a:extLst>
        </xdr:cNvPr>
        <xdr:cNvSpPr txBox="1"/>
      </xdr:nvSpPr>
      <xdr:spPr>
        <a:xfrm>
          <a:off x="2293774" y="2177142"/>
          <a:ext cx="10205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Unit Trend</a:t>
          </a:r>
        </a:p>
      </xdr:txBody>
    </xdr:sp>
    <xdr:clientData/>
  </xdr:oneCellAnchor>
  <xdr:twoCellAnchor>
    <xdr:from>
      <xdr:col>11</xdr:col>
      <xdr:colOff>544284</xdr:colOff>
      <xdr:row>15</xdr:row>
      <xdr:rowOff>97194</xdr:rowOff>
    </xdr:from>
    <xdr:to>
      <xdr:col>16</xdr:col>
      <xdr:colOff>427653</xdr:colOff>
      <xdr:row>22</xdr:row>
      <xdr:rowOff>68036</xdr:rowOff>
    </xdr:to>
    <xdr:graphicFrame macro="">
      <xdr:nvGraphicFramePr>
        <xdr:cNvPr id="68" name="Chart 67">
          <a:extLst>
            <a:ext uri="{FF2B5EF4-FFF2-40B4-BE49-F238E27FC236}">
              <a16:creationId xmlns:a16="http://schemas.microsoft.com/office/drawing/2014/main" id="{E9D99BA8-6C86-4753-986D-E4DDBA7A2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136071</xdr:colOff>
      <xdr:row>14</xdr:row>
      <xdr:rowOff>106913</xdr:rowOff>
    </xdr:from>
    <xdr:to>
      <xdr:col>3</xdr:col>
      <xdr:colOff>311020</xdr:colOff>
      <xdr:row>21</xdr:row>
      <xdr:rowOff>184669</xdr:rowOff>
    </xdr:to>
    <xdr:graphicFrame macro="">
      <xdr:nvGraphicFramePr>
        <xdr:cNvPr id="70" name="Chart 69">
          <a:extLst>
            <a:ext uri="{FF2B5EF4-FFF2-40B4-BE49-F238E27FC236}">
              <a16:creationId xmlns:a16="http://schemas.microsoft.com/office/drawing/2014/main" id="{CB48D6A0-D53F-48F1-9023-9E2AAAB92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466527</xdr:colOff>
      <xdr:row>10</xdr:row>
      <xdr:rowOff>155510</xdr:rowOff>
    </xdr:from>
    <xdr:to>
      <xdr:col>10</xdr:col>
      <xdr:colOff>48593</xdr:colOff>
      <xdr:row>18</xdr:row>
      <xdr:rowOff>184668</xdr:rowOff>
    </xdr:to>
    <xdr:graphicFrame macro="">
      <xdr:nvGraphicFramePr>
        <xdr:cNvPr id="71" name="Chart 70">
          <a:extLst>
            <a:ext uri="{FF2B5EF4-FFF2-40B4-BE49-F238E27FC236}">
              <a16:creationId xmlns:a16="http://schemas.microsoft.com/office/drawing/2014/main" id="{53B07ABE-E2F2-4F6D-98F6-F5780FA2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524845</xdr:colOff>
      <xdr:row>11</xdr:row>
      <xdr:rowOff>55203</xdr:rowOff>
    </xdr:from>
    <xdr:to>
      <xdr:col>11</xdr:col>
      <xdr:colOff>375944</xdr:colOff>
      <xdr:row>18</xdr:row>
      <xdr:rowOff>126351</xdr:rowOff>
    </xdr:to>
    <xdr:sp macro="" textlink="">
      <xdr:nvSpPr>
        <xdr:cNvPr id="2" name="TextBox 1">
          <a:extLst>
            <a:ext uri="{FF2B5EF4-FFF2-40B4-BE49-F238E27FC236}">
              <a16:creationId xmlns:a16="http://schemas.microsoft.com/office/drawing/2014/main" id="{51F53E90-49DB-4515-AC41-3F43264239B5}"/>
            </a:ext>
          </a:extLst>
        </xdr:cNvPr>
        <xdr:cNvSpPr txBox="1"/>
      </xdr:nvSpPr>
      <xdr:spPr>
        <a:xfrm>
          <a:off x="6035738" y="2193468"/>
          <a:ext cx="1075742" cy="143186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tx2">
                  <a:lumMod val="50000"/>
                </a:schemeClr>
              </a:solidFill>
              <a:latin typeface="Arial" panose="020B0604020202020204" pitchFamily="34" charset="0"/>
              <a:cs typeface="Arial" panose="020B0604020202020204" pitchFamily="34" charset="0"/>
            </a:rPr>
            <a:t>No. Of Manufacturers</a:t>
          </a:r>
        </a:p>
      </xdr:txBody>
    </xdr:sp>
    <xdr:clientData/>
  </xdr:twoCellAnchor>
  <xdr:twoCellAnchor>
    <xdr:from>
      <xdr:col>9</xdr:col>
      <xdr:colOff>476249</xdr:colOff>
      <xdr:row>13</xdr:row>
      <xdr:rowOff>145791</xdr:rowOff>
    </xdr:from>
    <xdr:to>
      <xdr:col>12</xdr:col>
      <xdr:colOff>206276</xdr:colOff>
      <xdr:row>15</xdr:row>
      <xdr:rowOff>143968</xdr:rowOff>
    </xdr:to>
    <xdr:sp macro="" textlink="KPIs!B15">
      <xdr:nvSpPr>
        <xdr:cNvPr id="3" name="TextBox 2">
          <a:extLst>
            <a:ext uri="{FF2B5EF4-FFF2-40B4-BE49-F238E27FC236}">
              <a16:creationId xmlns:a16="http://schemas.microsoft.com/office/drawing/2014/main" id="{CF5F3851-CE30-495C-9CF3-FD592D63B01F}"/>
            </a:ext>
          </a:extLst>
        </xdr:cNvPr>
        <xdr:cNvSpPr txBox="1"/>
      </xdr:nvSpPr>
      <xdr:spPr>
        <a:xfrm>
          <a:off x="5987142" y="2672832"/>
          <a:ext cx="1566991" cy="386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02EF5F19-83B8-49E1-BCDF-156FE32CC7A4}" type="TxLink">
            <a:rPr lang="en-US" sz="1400" b="1">
              <a:solidFill>
                <a:srgbClr val="C00000"/>
              </a:solidFill>
              <a:latin typeface="+mn-lt"/>
              <a:ea typeface="+mn-ea"/>
              <a:cs typeface="+mn-cs"/>
            </a:rPr>
            <a:pPr marL="0" indent="0" algn="ctr"/>
            <a:t>13</a:t>
          </a:fld>
          <a:endParaRPr lang="en-GB" sz="1400" b="1">
            <a:solidFill>
              <a:srgbClr val="C00000"/>
            </a:solidFill>
            <a:latin typeface="+mn-lt"/>
            <a:ea typeface="+mn-ea"/>
            <a:cs typeface="+mn-cs"/>
          </a:endParaRPr>
        </a:p>
      </xdr:txBody>
    </xdr:sp>
    <xdr:clientData/>
  </xdr:twoCellAnchor>
  <xdr:twoCellAnchor editAs="oneCell">
    <xdr:from>
      <xdr:col>3</xdr:col>
      <xdr:colOff>408214</xdr:colOff>
      <xdr:row>19</xdr:row>
      <xdr:rowOff>19439</xdr:rowOff>
    </xdr:from>
    <xdr:to>
      <xdr:col>11</xdr:col>
      <xdr:colOff>427653</xdr:colOff>
      <xdr:row>22</xdr:row>
      <xdr:rowOff>68034</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CF8D5585-DA14-4FAA-8146-756B5879672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245178" y="3712806"/>
              <a:ext cx="4918011" cy="631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RAPHEAL FARM" refreshedDate="44637.047002314815" createdVersion="7" refreshedVersion="7" minRefreshableVersion="3" recordCount="1412" xr:uid="{E9BF13D0-1B44-4D19-9807-14487F354718}">
  <cacheSource type="worksheet">
    <worksheetSource name="tbl_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s"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23505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n v="4"/>
    <x v="0"/>
    <s v="Currus"/>
    <n v="1.1764705882352941E-2"/>
  </r>
  <r>
    <n v="1517"/>
    <d v="2015-05-31T00:00:00"/>
    <x v="1"/>
    <s v="R3G"/>
    <n v="1"/>
    <n v="2361.2399999999998"/>
    <s v="Canada"/>
    <x v="1"/>
    <x v="1"/>
    <x v="1"/>
    <n v="12"/>
    <x v="1"/>
    <s v="Quibus"/>
    <n v="1.3333333333333334E-2"/>
  </r>
  <r>
    <n v="615"/>
    <d v="2015-05-31T00:00:00"/>
    <x v="1"/>
    <s v="M4V"/>
    <n v="1"/>
    <n v="8189.37"/>
    <s v="Canada"/>
    <x v="2"/>
    <x v="2"/>
    <x v="2"/>
    <n v="7"/>
    <x v="0"/>
    <s v="VanArsdel"/>
    <n v="2.4570024570024569E-3"/>
  </r>
  <r>
    <n v="1530"/>
    <d v="2015-05-31T00:00:00"/>
    <x v="1"/>
    <s v="R3H"/>
    <n v="1"/>
    <n v="4282.74"/>
    <s v="Canada"/>
    <x v="3"/>
    <x v="1"/>
    <x v="1"/>
    <n v="12"/>
    <x v="1"/>
    <s v="Quibus"/>
    <n v="1.3333333333333334E-2"/>
  </r>
  <r>
    <n v="1226"/>
    <d v="2015-06-01T00:00:00"/>
    <x v="2"/>
    <s v="L5P"/>
    <n v="1"/>
    <n v="6866.37"/>
    <s v="Canada"/>
    <x v="4"/>
    <x v="2"/>
    <x v="2"/>
    <n v="10"/>
    <x v="0"/>
    <s v="Pirum"/>
    <n v="3.8022813688212928E-3"/>
  </r>
  <r>
    <n v="1809"/>
    <d v="2015-06-01T00:00:00"/>
    <x v="2"/>
    <s v="L5R"/>
    <n v="1"/>
    <n v="2771.37"/>
    <s v="Canada"/>
    <x v="5"/>
    <x v="3"/>
    <x v="3"/>
    <n v="11"/>
    <x v="0"/>
    <s v="Pomum"/>
    <n v="5.5555555555555552E-2"/>
  </r>
  <r>
    <n v="1212"/>
    <d v="2015-06-01T00:00:00"/>
    <x v="2"/>
    <s v="L5N"/>
    <n v="1"/>
    <n v="4850.37"/>
    <s v="Canada"/>
    <x v="6"/>
    <x v="2"/>
    <x v="2"/>
    <n v="10"/>
    <x v="0"/>
    <s v="Pirum"/>
    <n v="3.8022813688212928E-3"/>
  </r>
  <r>
    <n v="1821"/>
    <d v="2015-06-01T00:00:00"/>
    <x v="2"/>
    <s v="L5R"/>
    <n v="1"/>
    <n v="3779.37"/>
    <s v="Canada"/>
    <x v="7"/>
    <x v="3"/>
    <x v="3"/>
    <n v="11"/>
    <x v="0"/>
    <s v="Pomum"/>
    <n v="5.5555555555555552E-2"/>
  </r>
  <r>
    <n v="1223"/>
    <d v="2015-06-01T00:00:00"/>
    <x v="2"/>
    <s v="M4K"/>
    <n v="1"/>
    <n v="4787.37"/>
    <s v="Canada"/>
    <x v="8"/>
    <x v="2"/>
    <x v="2"/>
    <n v="10"/>
    <x v="0"/>
    <s v="Pirum"/>
    <n v="3.8022813688212928E-3"/>
  </r>
  <r>
    <n v="1850"/>
    <d v="2015-06-01T00:00:00"/>
    <x v="2"/>
    <s v="L5L"/>
    <n v="1"/>
    <n v="1826.37"/>
    <s v="Canada"/>
    <x v="9"/>
    <x v="3"/>
    <x v="3"/>
    <n v="11"/>
    <x v="0"/>
    <s v="Pomum"/>
    <n v="5.5555555555555552E-2"/>
  </r>
  <r>
    <n v="993"/>
    <d v="2015-05-28T00:00:00"/>
    <x v="1"/>
    <s v="R3V"/>
    <n v="1"/>
    <n v="4598.37"/>
    <s v="Canada"/>
    <x v="10"/>
    <x v="2"/>
    <x v="2"/>
    <n v="8"/>
    <x v="1"/>
    <s v="Natura"/>
    <n v="3.952569169960474E-3"/>
  </r>
  <r>
    <n v="1243"/>
    <d v="2015-05-28T00:00:00"/>
    <x v="1"/>
    <s v="R3V"/>
    <n v="1"/>
    <n v="5794.74"/>
    <s v="Canada"/>
    <x v="11"/>
    <x v="0"/>
    <x v="1"/>
    <n v="12"/>
    <x v="1"/>
    <s v="Quibus"/>
    <n v="1.3333333333333334E-2"/>
  </r>
  <r>
    <n v="2350"/>
    <d v="2015-05-28T00:00:00"/>
    <x v="1"/>
    <s v="L5G"/>
    <n v="1"/>
    <n v="4466.7"/>
    <s v="Canada"/>
    <x v="12"/>
    <x v="2"/>
    <x v="4"/>
    <n v="2"/>
    <x v="0"/>
    <s v="Aliqui"/>
    <n v="4.7169811320754715E-3"/>
  </r>
  <r>
    <n v="1530"/>
    <d v="2015-05-28T00:00:00"/>
    <x v="1"/>
    <s v="M6G"/>
    <n v="1"/>
    <n v="5038.74"/>
    <s v="Canada"/>
    <x v="3"/>
    <x v="1"/>
    <x v="1"/>
    <n v="12"/>
    <x v="0"/>
    <s v="Quibus"/>
    <n v="1.3333333333333334E-2"/>
  </r>
  <r>
    <n v="2240"/>
    <d v="2015-05-28T00:00:00"/>
    <x v="1"/>
    <s v="M4P"/>
    <n v="1"/>
    <n v="1070.3699999999999"/>
    <s v="Canada"/>
    <x v="13"/>
    <x v="1"/>
    <x v="1"/>
    <n v="2"/>
    <x v="0"/>
    <s v="Aliqui"/>
    <n v="4.7169811320754715E-3"/>
  </r>
  <r>
    <n v="2365"/>
    <d v="2015-05-28T00:00:00"/>
    <x v="1"/>
    <s v="R3G"/>
    <n v="1"/>
    <n v="6356.7"/>
    <s v="Canada"/>
    <x v="14"/>
    <x v="2"/>
    <x v="2"/>
    <n v="2"/>
    <x v="1"/>
    <s v="Aliqui"/>
    <n v="4.7169811320754715E-3"/>
  </r>
  <r>
    <n v="2206"/>
    <d v="2015-05-29T00:00:00"/>
    <x v="1"/>
    <s v="R3V"/>
    <n v="1"/>
    <n v="1227.8699999999999"/>
    <s v="Canada"/>
    <x v="15"/>
    <x v="1"/>
    <x v="1"/>
    <n v="2"/>
    <x v="1"/>
    <s v="Aliqui"/>
    <n v="4.7169811320754715E-3"/>
  </r>
  <r>
    <n v="2219"/>
    <d v="2015-05-29T00:00:00"/>
    <x v="1"/>
    <s v="M6S"/>
    <n v="1"/>
    <n v="1889.37"/>
    <s v="Canada"/>
    <x v="16"/>
    <x v="1"/>
    <x v="1"/>
    <n v="2"/>
    <x v="0"/>
    <s v="Aliqui"/>
    <n v="4.7169811320754715E-3"/>
  </r>
  <r>
    <n v="993"/>
    <d v="2015-05-29T00:00:00"/>
    <x v="1"/>
    <s v="R3B"/>
    <n v="1"/>
    <n v="4409.37"/>
    <s v="Canada"/>
    <x v="10"/>
    <x v="2"/>
    <x v="2"/>
    <n v="8"/>
    <x v="1"/>
    <s v="Natura"/>
    <n v="3.952569169960474E-3"/>
  </r>
  <r>
    <n v="2275"/>
    <d v="2015-05-29T00:00:00"/>
    <x v="1"/>
    <s v="M6S"/>
    <n v="1"/>
    <n v="4724.37"/>
    <s v="Canada"/>
    <x v="17"/>
    <x v="1"/>
    <x v="5"/>
    <n v="2"/>
    <x v="0"/>
    <s v="Aliqui"/>
    <n v="4.7169811320754715E-3"/>
  </r>
  <r>
    <n v="2343"/>
    <d v="2015-05-29T00:00:00"/>
    <x v="1"/>
    <s v="M5X"/>
    <n v="1"/>
    <n v="6167.7"/>
    <s v="Canada"/>
    <x v="18"/>
    <x v="2"/>
    <x v="4"/>
    <n v="2"/>
    <x v="0"/>
    <s v="Aliqui"/>
    <n v="4.7169811320754715E-3"/>
  </r>
  <r>
    <n v="491"/>
    <d v="2015-05-29T00:00:00"/>
    <x v="1"/>
    <s v="M5X"/>
    <n v="1"/>
    <n v="10709.37"/>
    <s v="Canada"/>
    <x v="19"/>
    <x v="2"/>
    <x v="6"/>
    <n v="7"/>
    <x v="0"/>
    <s v="VanArsdel"/>
    <n v="2.4570024570024569E-3"/>
  </r>
  <r>
    <n v="690"/>
    <d v="2015-05-25T00:00:00"/>
    <x v="1"/>
    <s v="M4E"/>
    <n v="1"/>
    <n v="4409.37"/>
    <s v="Canada"/>
    <x v="20"/>
    <x v="2"/>
    <x v="2"/>
    <n v="7"/>
    <x v="0"/>
    <s v="VanArsdel"/>
    <n v="2.4570024570024569E-3"/>
  </r>
  <r>
    <n v="690"/>
    <d v="2015-05-25T00:00:00"/>
    <x v="1"/>
    <s v="M4N"/>
    <n v="1"/>
    <n v="4409.37"/>
    <s v="Canada"/>
    <x v="20"/>
    <x v="2"/>
    <x v="2"/>
    <n v="7"/>
    <x v="0"/>
    <s v="VanArsdel"/>
    <n v="2.4570024570024569E-3"/>
  </r>
  <r>
    <n v="487"/>
    <d v="2015-05-25T00:00:00"/>
    <x v="1"/>
    <s v="L4X"/>
    <n v="1"/>
    <n v="13229.37"/>
    <s v="Canada"/>
    <x v="21"/>
    <x v="2"/>
    <x v="6"/>
    <n v="7"/>
    <x v="0"/>
    <s v="VanArsdel"/>
    <n v="2.4570024570024569E-3"/>
  </r>
  <r>
    <n v="2332"/>
    <d v="2015-05-26T00:00:00"/>
    <x v="1"/>
    <s v="M4E"/>
    <n v="1"/>
    <n v="5921.37"/>
    <s v="Canada"/>
    <x v="22"/>
    <x v="2"/>
    <x v="4"/>
    <n v="2"/>
    <x v="0"/>
    <s v="Aliqui"/>
    <n v="4.7169811320754715E-3"/>
  </r>
  <r>
    <n v="2405"/>
    <d v="2015-05-26T00:00:00"/>
    <x v="1"/>
    <s v="M7Y"/>
    <n v="1"/>
    <n v="5102.37"/>
    <s v="Canada"/>
    <x v="23"/>
    <x v="3"/>
    <x v="3"/>
    <n v="2"/>
    <x v="0"/>
    <s v="Aliqui"/>
    <n v="4.7169811320754715E-3"/>
  </r>
  <r>
    <n v="2367"/>
    <d v="2015-05-26T00:00:00"/>
    <x v="1"/>
    <s v="K1R"/>
    <n v="1"/>
    <n v="5663.7"/>
    <s v="Canada"/>
    <x v="24"/>
    <x v="2"/>
    <x v="2"/>
    <n v="2"/>
    <x v="0"/>
    <s v="Aliqui"/>
    <n v="4.7169811320754715E-3"/>
  </r>
  <r>
    <n v="244"/>
    <d v="2015-05-27T00:00:00"/>
    <x v="1"/>
    <s v="L5N"/>
    <n v="1"/>
    <n v="7556.85"/>
    <s v="Canada"/>
    <x v="25"/>
    <x v="2"/>
    <x v="7"/>
    <n v="5"/>
    <x v="0"/>
    <s v="Fama"/>
    <n v="7.1428571428571425E-2"/>
  </r>
  <r>
    <n v="993"/>
    <d v="2015-05-27T00:00:00"/>
    <x v="1"/>
    <s v="R3G"/>
    <n v="1"/>
    <n v="4598.37"/>
    <s v="Canada"/>
    <x v="10"/>
    <x v="2"/>
    <x v="2"/>
    <n v="8"/>
    <x v="1"/>
    <s v="Natura"/>
    <n v="3.952569169960474E-3"/>
  </r>
  <r>
    <n v="2097"/>
    <d v="2015-06-21T00:00:00"/>
    <x v="2"/>
    <s v="R3G"/>
    <n v="1"/>
    <n v="5858.37"/>
    <s v="Canada"/>
    <x v="26"/>
    <x v="3"/>
    <x v="3"/>
    <n v="4"/>
    <x v="1"/>
    <s v="Currus"/>
    <n v="1.1764705882352941E-2"/>
  </r>
  <r>
    <n v="927"/>
    <d v="2015-06-22T00:00:00"/>
    <x v="2"/>
    <s v="M6G"/>
    <n v="1"/>
    <n v="6173.37"/>
    <s v="Canada"/>
    <x v="27"/>
    <x v="2"/>
    <x v="4"/>
    <n v="8"/>
    <x v="0"/>
    <s v="Natura"/>
    <n v="3.952569169960474E-3"/>
  </r>
  <r>
    <n v="590"/>
    <d v="2015-06-22T00:00:00"/>
    <x v="2"/>
    <s v="L5P"/>
    <n v="1"/>
    <n v="10709.37"/>
    <s v="Canada"/>
    <x v="20"/>
    <x v="2"/>
    <x v="2"/>
    <n v="7"/>
    <x v="0"/>
    <s v="VanArsdel"/>
    <n v="2.4570024570024569E-3"/>
  </r>
  <r>
    <n v="491"/>
    <d v="2015-06-22T00:00:00"/>
    <x v="2"/>
    <s v="R2W"/>
    <n v="1"/>
    <n v="10709.37"/>
    <s v="Canada"/>
    <x v="19"/>
    <x v="2"/>
    <x v="6"/>
    <n v="7"/>
    <x v="1"/>
    <s v="VanArsdel"/>
    <n v="2.4570024570024569E-3"/>
  </r>
  <r>
    <n v="2359"/>
    <d v="2015-06-22T00:00:00"/>
    <x v="2"/>
    <s v="M4N"/>
    <n v="1"/>
    <n v="5606.37"/>
    <s v="Canada"/>
    <x v="28"/>
    <x v="2"/>
    <x v="2"/>
    <n v="2"/>
    <x v="0"/>
    <s v="Aliqui"/>
    <n v="4.7169811320754715E-3"/>
  </r>
  <r>
    <n v="1714"/>
    <d v="2015-06-22T00:00:00"/>
    <x v="2"/>
    <s v="R3H"/>
    <n v="1"/>
    <n v="1259.3699999999999"/>
    <s v="Canada"/>
    <x v="29"/>
    <x v="3"/>
    <x v="3"/>
    <n v="13"/>
    <x v="1"/>
    <s v="Salvus"/>
    <n v="4.3478260869565216E-2"/>
  </r>
  <r>
    <n v="942"/>
    <d v="2015-04-08T00:00:00"/>
    <x v="3"/>
    <s v="R3G"/>
    <n v="1"/>
    <n v="7370.37"/>
    <s v="Canada"/>
    <x v="30"/>
    <x v="2"/>
    <x v="2"/>
    <n v="8"/>
    <x v="1"/>
    <s v="Natura"/>
    <n v="3.952569169960474E-3"/>
  </r>
  <r>
    <n v="1180"/>
    <d v="2015-04-08T00:00:00"/>
    <x v="3"/>
    <s v="L5G"/>
    <n v="1"/>
    <n v="6173.37"/>
    <s v="Canada"/>
    <x v="31"/>
    <x v="2"/>
    <x v="4"/>
    <n v="10"/>
    <x v="0"/>
    <s v="Pirum"/>
    <n v="3.8022813688212928E-3"/>
  </r>
  <r>
    <n v="1517"/>
    <d v="2015-04-08T00:00:00"/>
    <x v="3"/>
    <s v="K1Z"/>
    <n v="1"/>
    <n v="2770.74"/>
    <s v="Canada"/>
    <x v="1"/>
    <x v="1"/>
    <x v="1"/>
    <n v="12"/>
    <x v="0"/>
    <s v="Quibus"/>
    <n v="1.3333333333333334E-2"/>
  </r>
  <r>
    <n v="674"/>
    <d v="2015-04-05T00:00:00"/>
    <x v="3"/>
    <s v="M5S"/>
    <n v="1"/>
    <n v="8315.3700000000008"/>
    <s v="Canada"/>
    <x v="32"/>
    <x v="2"/>
    <x v="2"/>
    <n v="7"/>
    <x v="0"/>
    <s v="VanArsdel"/>
    <n v="2.4570024570024569E-3"/>
  </r>
  <r>
    <n v="1049"/>
    <d v="2015-03-15T00:00:00"/>
    <x v="4"/>
    <s v="R3G"/>
    <n v="1"/>
    <n v="3086.37"/>
    <s v="Canada"/>
    <x v="33"/>
    <x v="0"/>
    <x v="0"/>
    <n v="10"/>
    <x v="1"/>
    <s v="Pirum"/>
    <n v="3.8022813688212928E-3"/>
  </r>
  <r>
    <n v="1129"/>
    <d v="2015-03-15T00:00:00"/>
    <x v="4"/>
    <s v="L5P"/>
    <n v="1"/>
    <n v="5543.37"/>
    <s v="Canada"/>
    <x v="34"/>
    <x v="2"/>
    <x v="6"/>
    <n v="10"/>
    <x v="0"/>
    <s v="Pirum"/>
    <n v="3.8022813688212928E-3"/>
  </r>
  <r>
    <n v="2069"/>
    <d v="2015-03-16T00:00:00"/>
    <x v="4"/>
    <s v="K1R"/>
    <n v="1"/>
    <n v="6299.37"/>
    <s v="Canada"/>
    <x v="35"/>
    <x v="2"/>
    <x v="2"/>
    <n v="4"/>
    <x v="0"/>
    <s v="Currus"/>
    <n v="1.1764705882352941E-2"/>
  </r>
  <r>
    <n v="585"/>
    <d v="2015-03-23T00:00:00"/>
    <x v="4"/>
    <s v="M6H"/>
    <n v="1"/>
    <n v="5039.37"/>
    <s v="Canada"/>
    <x v="36"/>
    <x v="2"/>
    <x v="2"/>
    <n v="7"/>
    <x v="0"/>
    <s v="VanArsdel"/>
    <n v="2.4570024570024569E-3"/>
  </r>
  <r>
    <n v="1137"/>
    <d v="2015-03-23T00:00:00"/>
    <x v="4"/>
    <s v="M6S"/>
    <n v="1"/>
    <n v="8945.3700000000008"/>
    <s v="Canada"/>
    <x v="37"/>
    <x v="2"/>
    <x v="6"/>
    <n v="10"/>
    <x v="0"/>
    <s v="Pirum"/>
    <n v="3.8022813688212928E-3"/>
  </r>
  <r>
    <n v="2384"/>
    <d v="2015-03-23T00:00:00"/>
    <x v="4"/>
    <s v="M5X"/>
    <n v="1"/>
    <n v="7968.87"/>
    <s v="Canada"/>
    <x v="38"/>
    <x v="2"/>
    <x v="2"/>
    <n v="2"/>
    <x v="0"/>
    <s v="Aliqui"/>
    <n v="4.7169811320754715E-3"/>
  </r>
  <r>
    <n v="690"/>
    <d v="2015-03-23T00:00:00"/>
    <x v="4"/>
    <s v="M6H"/>
    <n v="1"/>
    <n v="4409.37"/>
    <s v="Canada"/>
    <x v="20"/>
    <x v="2"/>
    <x v="2"/>
    <n v="7"/>
    <x v="0"/>
    <s v="VanArsdel"/>
    <n v="2.4570024570024569E-3"/>
  </r>
  <r>
    <n v="1958"/>
    <d v="2015-03-23T00:00:00"/>
    <x v="4"/>
    <s v="M4X"/>
    <n v="1"/>
    <n v="944.37"/>
    <s v="Canada"/>
    <x v="39"/>
    <x v="1"/>
    <x v="1"/>
    <n v="4"/>
    <x v="0"/>
    <s v="Currus"/>
    <n v="1.1764705882352941E-2"/>
  </r>
  <r>
    <n v="491"/>
    <d v="2015-03-24T00:00:00"/>
    <x v="4"/>
    <s v="R3H"/>
    <n v="1"/>
    <n v="10709.37"/>
    <s v="Canada"/>
    <x v="19"/>
    <x v="2"/>
    <x v="6"/>
    <n v="7"/>
    <x v="1"/>
    <s v="VanArsdel"/>
    <n v="2.4570024570024569E-3"/>
  </r>
  <r>
    <n v="1722"/>
    <d v="2015-04-06T00:00:00"/>
    <x v="3"/>
    <s v="H1B"/>
    <n v="2"/>
    <n v="2077.7399999999998"/>
    <s v="Canada"/>
    <x v="40"/>
    <x v="3"/>
    <x v="3"/>
    <n v="13"/>
    <x v="2"/>
    <s v="Salvus"/>
    <n v="4.3478260869565216E-2"/>
  </r>
  <r>
    <n v="959"/>
    <d v="2015-04-06T00:00:00"/>
    <x v="3"/>
    <s v="M4P"/>
    <n v="1"/>
    <n v="10362.870000000001"/>
    <s v="Canada"/>
    <x v="41"/>
    <x v="2"/>
    <x v="2"/>
    <n v="8"/>
    <x v="0"/>
    <s v="Natura"/>
    <n v="3.952569169960474E-3"/>
  </r>
  <r>
    <n v="2143"/>
    <d v="2015-04-06T00:00:00"/>
    <x v="3"/>
    <s v="M7Y"/>
    <n v="1"/>
    <n v="5291.37"/>
    <s v="Canada"/>
    <x v="42"/>
    <x v="2"/>
    <x v="7"/>
    <n v="14"/>
    <x v="0"/>
    <s v="Victoria"/>
    <n v="6.25E-2"/>
  </r>
  <r>
    <n v="2150"/>
    <d v="2015-04-06T00:00:00"/>
    <x v="3"/>
    <s v="R3G"/>
    <n v="1"/>
    <n v="6173.37"/>
    <s v="Canada"/>
    <x v="43"/>
    <x v="2"/>
    <x v="4"/>
    <n v="14"/>
    <x v="1"/>
    <s v="Victoria"/>
    <n v="6.25E-2"/>
  </r>
  <r>
    <n v="1060"/>
    <d v="2015-04-30T00:00:00"/>
    <x v="3"/>
    <s v="R3N"/>
    <n v="1"/>
    <n v="1889.37"/>
    <s v="Canada"/>
    <x v="44"/>
    <x v="1"/>
    <x v="1"/>
    <n v="10"/>
    <x v="1"/>
    <s v="Pirum"/>
    <n v="3.8022813688212928E-3"/>
  </r>
  <r>
    <n v="2215"/>
    <d v="2015-04-30T00:00:00"/>
    <x v="3"/>
    <s v="R3B"/>
    <n v="1"/>
    <n v="4724.37"/>
    <s v="Canada"/>
    <x v="45"/>
    <x v="1"/>
    <x v="1"/>
    <n v="2"/>
    <x v="1"/>
    <s v="Aliqui"/>
    <n v="4.7169811320754715E-3"/>
  </r>
  <r>
    <n v="2099"/>
    <d v="2015-04-30T00:00:00"/>
    <x v="3"/>
    <s v="L5N"/>
    <n v="1"/>
    <n v="5165.37"/>
    <s v="Canada"/>
    <x v="46"/>
    <x v="3"/>
    <x v="3"/>
    <n v="4"/>
    <x v="0"/>
    <s v="Currus"/>
    <n v="1.1764705882352941E-2"/>
  </r>
  <r>
    <n v="487"/>
    <d v="2015-04-30T00:00:00"/>
    <x v="3"/>
    <s v="M6H"/>
    <n v="1"/>
    <n v="13229.37"/>
    <s v="Canada"/>
    <x v="21"/>
    <x v="2"/>
    <x v="6"/>
    <n v="7"/>
    <x v="0"/>
    <s v="VanArsdel"/>
    <n v="2.4570024570024569E-3"/>
  </r>
  <r>
    <n v="690"/>
    <d v="2015-01-31T00:00:00"/>
    <x v="5"/>
    <s v="L5G"/>
    <n v="1"/>
    <n v="4409.37"/>
    <s v="Canada"/>
    <x v="20"/>
    <x v="2"/>
    <x v="2"/>
    <n v="7"/>
    <x v="0"/>
    <s v="VanArsdel"/>
    <n v="2.4570024570024569E-3"/>
  </r>
  <r>
    <n v="1077"/>
    <d v="2015-02-01T00:00:00"/>
    <x v="0"/>
    <s v="R3B"/>
    <n v="1"/>
    <n v="4220.37"/>
    <s v="Canada"/>
    <x v="47"/>
    <x v="1"/>
    <x v="1"/>
    <n v="10"/>
    <x v="1"/>
    <s v="Pirum"/>
    <n v="3.8022813688212928E-3"/>
  </r>
  <r>
    <n v="1078"/>
    <d v="2015-02-01T00:00:00"/>
    <x v="0"/>
    <s v="R3B"/>
    <n v="1"/>
    <n v="4220.37"/>
    <s v="Canada"/>
    <x v="48"/>
    <x v="1"/>
    <x v="1"/>
    <n v="10"/>
    <x v="1"/>
    <s v="Pirum"/>
    <n v="3.8022813688212928E-3"/>
  </r>
  <r>
    <n v="535"/>
    <d v="2015-02-02T00:00:00"/>
    <x v="0"/>
    <s v="L5G"/>
    <n v="1"/>
    <n v="6485.85"/>
    <s v="Canada"/>
    <x v="49"/>
    <x v="2"/>
    <x v="4"/>
    <n v="7"/>
    <x v="0"/>
    <s v="VanArsdel"/>
    <n v="2.4570024570024569E-3"/>
  </r>
  <r>
    <n v="907"/>
    <d v="2015-02-15T00:00:00"/>
    <x v="0"/>
    <s v="M7Y"/>
    <n v="1"/>
    <n v="7307.37"/>
    <s v="Canada"/>
    <x v="50"/>
    <x v="2"/>
    <x v="4"/>
    <n v="8"/>
    <x v="0"/>
    <s v="Natura"/>
    <n v="3.952569169960474E-3"/>
  </r>
  <r>
    <n v="491"/>
    <d v="2015-02-15T00:00:00"/>
    <x v="0"/>
    <s v="M7Y"/>
    <n v="1"/>
    <n v="10709.37"/>
    <s v="Canada"/>
    <x v="19"/>
    <x v="2"/>
    <x v="6"/>
    <n v="7"/>
    <x v="0"/>
    <s v="VanArsdel"/>
    <n v="2.4570024570024569E-3"/>
  </r>
  <r>
    <n v="907"/>
    <d v="2015-02-05T00:00:00"/>
    <x v="0"/>
    <s v="M6S"/>
    <n v="1"/>
    <n v="7307.37"/>
    <s v="Canada"/>
    <x v="50"/>
    <x v="2"/>
    <x v="4"/>
    <n v="8"/>
    <x v="0"/>
    <s v="Natura"/>
    <n v="3.952569169960474E-3"/>
  </r>
  <r>
    <n v="978"/>
    <d v="2015-02-05T00:00:00"/>
    <x v="0"/>
    <s v="R3W"/>
    <n v="1"/>
    <n v="9638.3700000000008"/>
    <s v="Canada"/>
    <x v="51"/>
    <x v="2"/>
    <x v="2"/>
    <n v="8"/>
    <x v="1"/>
    <s v="Natura"/>
    <n v="3.952569169960474E-3"/>
  </r>
  <r>
    <n v="2225"/>
    <d v="2015-02-18T00:00:00"/>
    <x v="0"/>
    <s v="L5N"/>
    <n v="1"/>
    <n v="723.87"/>
    <s v="Canada"/>
    <x v="52"/>
    <x v="1"/>
    <x v="1"/>
    <n v="2"/>
    <x v="0"/>
    <s v="Aliqui"/>
    <n v="4.7169811320754715E-3"/>
  </r>
  <r>
    <n v="2224"/>
    <d v="2015-02-18T00:00:00"/>
    <x v="0"/>
    <s v="L5N"/>
    <n v="1"/>
    <n v="723.87"/>
    <s v="Canada"/>
    <x v="53"/>
    <x v="1"/>
    <x v="1"/>
    <n v="2"/>
    <x v="0"/>
    <s v="Aliqui"/>
    <n v="4.7169811320754715E-3"/>
  </r>
  <r>
    <n v="1180"/>
    <d v="2015-02-18T00:00:00"/>
    <x v="0"/>
    <s v="L5T"/>
    <n v="1"/>
    <n v="6173.37"/>
    <s v="Canada"/>
    <x v="31"/>
    <x v="2"/>
    <x v="4"/>
    <n v="10"/>
    <x v="0"/>
    <s v="Pirum"/>
    <n v="3.8022813688212928E-3"/>
  </r>
  <r>
    <n v="438"/>
    <d v="2015-03-31T00:00:00"/>
    <x v="4"/>
    <s v="R3K"/>
    <n v="1"/>
    <n v="11969.37"/>
    <s v="Canada"/>
    <x v="54"/>
    <x v="2"/>
    <x v="6"/>
    <n v="7"/>
    <x v="1"/>
    <s v="VanArsdel"/>
    <n v="2.4570024570024569E-3"/>
  </r>
  <r>
    <n v="927"/>
    <d v="2015-03-31T00:00:00"/>
    <x v="4"/>
    <s v="M6H"/>
    <n v="1"/>
    <n v="6173.37"/>
    <s v="Canada"/>
    <x v="27"/>
    <x v="2"/>
    <x v="4"/>
    <n v="8"/>
    <x v="0"/>
    <s v="Natura"/>
    <n v="3.952569169960474E-3"/>
  </r>
  <r>
    <n v="927"/>
    <d v="2015-03-31T00:00:00"/>
    <x v="4"/>
    <s v="M6S"/>
    <n v="1"/>
    <n v="6173.37"/>
    <s v="Canada"/>
    <x v="27"/>
    <x v="2"/>
    <x v="4"/>
    <n v="8"/>
    <x v="0"/>
    <s v="Natura"/>
    <n v="3.952569169960474E-3"/>
  </r>
  <r>
    <n v="690"/>
    <d v="2015-03-14T00:00:00"/>
    <x v="4"/>
    <s v="M5X"/>
    <n v="1"/>
    <n v="4409.37"/>
    <s v="Canada"/>
    <x v="20"/>
    <x v="2"/>
    <x v="2"/>
    <n v="7"/>
    <x v="0"/>
    <s v="VanArsdel"/>
    <n v="2.4570024570024569E-3"/>
  </r>
  <r>
    <n v="1339"/>
    <d v="2015-03-15T00:00:00"/>
    <x v="4"/>
    <s v="L5R"/>
    <n v="1"/>
    <n v="3463.74"/>
    <s v="Canada"/>
    <x v="55"/>
    <x v="1"/>
    <x v="1"/>
    <n v="12"/>
    <x v="0"/>
    <s v="Quibus"/>
    <n v="1.3333333333333334E-2"/>
  </r>
  <r>
    <n v="487"/>
    <d v="2015-03-15T00:00:00"/>
    <x v="4"/>
    <s v="M7Y"/>
    <n v="1"/>
    <n v="13229.37"/>
    <s v="Canada"/>
    <x v="21"/>
    <x v="2"/>
    <x v="6"/>
    <n v="7"/>
    <x v="0"/>
    <s v="VanArsdel"/>
    <n v="2.4570024570024569E-3"/>
  </r>
  <r>
    <n v="556"/>
    <d v="2015-03-15T00:00:00"/>
    <x v="4"/>
    <s v="M6H"/>
    <n v="1"/>
    <n v="10268.370000000001"/>
    <s v="Canada"/>
    <x v="56"/>
    <x v="2"/>
    <x v="2"/>
    <n v="7"/>
    <x v="0"/>
    <s v="VanArsdel"/>
    <n v="2.4570024570024569E-3"/>
  </r>
  <r>
    <n v="1340"/>
    <d v="2015-03-15T00:00:00"/>
    <x v="4"/>
    <s v="L5R"/>
    <n v="1"/>
    <n v="3463.74"/>
    <s v="Canada"/>
    <x v="57"/>
    <x v="1"/>
    <x v="1"/>
    <n v="12"/>
    <x v="0"/>
    <s v="Quibus"/>
    <n v="1.3333333333333334E-2"/>
  </r>
  <r>
    <n v="907"/>
    <d v="2015-03-15T00:00:00"/>
    <x v="4"/>
    <s v="L5T"/>
    <n v="1"/>
    <n v="7244.37"/>
    <s v="Canada"/>
    <x v="50"/>
    <x v="2"/>
    <x v="4"/>
    <n v="8"/>
    <x v="0"/>
    <s v="Natura"/>
    <n v="3.952569169960474E-3"/>
  </r>
  <r>
    <n v="506"/>
    <d v="2015-01-30T00:00:00"/>
    <x v="5"/>
    <s v="L5P"/>
    <n v="1"/>
    <n v="15560.37"/>
    <s v="Canada"/>
    <x v="58"/>
    <x v="2"/>
    <x v="6"/>
    <n v="7"/>
    <x v="0"/>
    <s v="VanArsdel"/>
    <n v="2.4570024570024569E-3"/>
  </r>
  <r>
    <n v="578"/>
    <d v="2015-01-30T00:00:00"/>
    <x v="5"/>
    <s v="L5N"/>
    <n v="1"/>
    <n v="9449.3700000000008"/>
    <s v="Canada"/>
    <x v="59"/>
    <x v="2"/>
    <x v="2"/>
    <n v="7"/>
    <x v="0"/>
    <s v="VanArsdel"/>
    <n v="2.4570024570024569E-3"/>
  </r>
  <r>
    <n v="993"/>
    <d v="2015-01-30T00:00:00"/>
    <x v="5"/>
    <s v="R3V"/>
    <n v="1"/>
    <n v="4409.37"/>
    <s v="Canada"/>
    <x v="10"/>
    <x v="2"/>
    <x v="2"/>
    <n v="8"/>
    <x v="1"/>
    <s v="Natura"/>
    <n v="3.952569169960474E-3"/>
  </r>
  <r>
    <n v="996"/>
    <d v="2015-02-09T00:00:00"/>
    <x v="0"/>
    <s v="R3E"/>
    <n v="1"/>
    <n v="8630.3700000000008"/>
    <s v="Canada"/>
    <x v="60"/>
    <x v="2"/>
    <x v="2"/>
    <n v="8"/>
    <x v="1"/>
    <s v="Natura"/>
    <n v="3.952569169960474E-3"/>
  </r>
  <r>
    <n v="604"/>
    <d v="2015-04-02T00:00:00"/>
    <x v="3"/>
    <s v="L5H"/>
    <n v="1"/>
    <n v="6299.37"/>
    <s v="Canada"/>
    <x v="61"/>
    <x v="2"/>
    <x v="2"/>
    <n v="7"/>
    <x v="0"/>
    <s v="VanArsdel"/>
    <n v="2.4570024570024569E-3"/>
  </r>
  <r>
    <n v="2055"/>
    <d v="2015-04-02T00:00:00"/>
    <x v="3"/>
    <s v="R3V"/>
    <n v="1"/>
    <n v="7874.37"/>
    <s v="Canada"/>
    <x v="62"/>
    <x v="2"/>
    <x v="4"/>
    <n v="4"/>
    <x v="1"/>
    <s v="Currus"/>
    <n v="1.1764705882352941E-2"/>
  </r>
  <r>
    <n v="1043"/>
    <d v="2015-03-10T00:00:00"/>
    <x v="4"/>
    <s v="R3G"/>
    <n v="1"/>
    <n v="4346.37"/>
    <s v="Canada"/>
    <x v="63"/>
    <x v="0"/>
    <x v="0"/>
    <n v="10"/>
    <x v="1"/>
    <s v="Pirum"/>
    <n v="3.8022813688212928E-3"/>
  </r>
  <r>
    <n v="2369"/>
    <d v="2015-03-10T00:00:00"/>
    <x v="4"/>
    <s v="M4P"/>
    <n v="1"/>
    <n v="5096.7"/>
    <s v="Canada"/>
    <x v="64"/>
    <x v="2"/>
    <x v="2"/>
    <n v="2"/>
    <x v="0"/>
    <s v="Aliqui"/>
    <n v="4.7169811320754715E-3"/>
  </r>
  <r>
    <n v="733"/>
    <d v="2015-03-10T00:00:00"/>
    <x v="4"/>
    <s v="R3B"/>
    <n v="1"/>
    <n v="4787.37"/>
    <s v="Canada"/>
    <x v="65"/>
    <x v="1"/>
    <x v="1"/>
    <n v="8"/>
    <x v="1"/>
    <s v="Natura"/>
    <n v="3.952569169960474E-3"/>
  </r>
  <r>
    <n v="995"/>
    <d v="2015-03-10T00:00:00"/>
    <x v="4"/>
    <s v="M4V"/>
    <n v="1"/>
    <n v="7181.37"/>
    <s v="Canada"/>
    <x v="66"/>
    <x v="2"/>
    <x v="2"/>
    <n v="8"/>
    <x v="0"/>
    <s v="Natura"/>
    <n v="3.952569169960474E-3"/>
  </r>
  <r>
    <n v="457"/>
    <d v="2015-03-10T00:00:00"/>
    <x v="4"/>
    <s v="M5X"/>
    <n v="1"/>
    <n v="11969.37"/>
    <s v="Canada"/>
    <x v="67"/>
    <x v="2"/>
    <x v="6"/>
    <n v="7"/>
    <x v="0"/>
    <s v="VanArsdel"/>
    <n v="2.4570024570024569E-3"/>
  </r>
  <r>
    <n v="2331"/>
    <d v="2015-03-23T00:00:00"/>
    <x v="4"/>
    <s v="K1R"/>
    <n v="1"/>
    <n v="7868.7"/>
    <s v="Canada"/>
    <x v="68"/>
    <x v="2"/>
    <x v="4"/>
    <n v="2"/>
    <x v="0"/>
    <s v="Aliqui"/>
    <n v="4.7169811320754715E-3"/>
  </r>
  <r>
    <n v="977"/>
    <d v="2015-03-23T00:00:00"/>
    <x v="4"/>
    <s v="K1H"/>
    <n v="1"/>
    <n v="6299.37"/>
    <s v="Canada"/>
    <x v="69"/>
    <x v="2"/>
    <x v="2"/>
    <n v="8"/>
    <x v="0"/>
    <s v="Natura"/>
    <n v="3.952569169960474E-3"/>
  </r>
  <r>
    <n v="1191"/>
    <d v="2015-03-23T00:00:00"/>
    <x v="4"/>
    <s v="L5P"/>
    <n v="1"/>
    <n v="3212.37"/>
    <s v="Canada"/>
    <x v="70"/>
    <x v="2"/>
    <x v="4"/>
    <n v="10"/>
    <x v="0"/>
    <s v="Pirum"/>
    <n v="3.8022813688212928E-3"/>
  </r>
  <r>
    <n v="2225"/>
    <d v="2015-04-03T00:00:00"/>
    <x v="3"/>
    <s v="L5N"/>
    <n v="1"/>
    <n v="723.87"/>
    <s v="Canada"/>
    <x v="52"/>
    <x v="1"/>
    <x v="1"/>
    <n v="2"/>
    <x v="0"/>
    <s v="Aliqui"/>
    <n v="4.7169811320754715E-3"/>
  </r>
  <r>
    <n v="2224"/>
    <d v="2015-04-03T00:00:00"/>
    <x v="3"/>
    <s v="L5N"/>
    <n v="1"/>
    <n v="723.87"/>
    <s v="Canada"/>
    <x v="53"/>
    <x v="1"/>
    <x v="1"/>
    <n v="2"/>
    <x v="0"/>
    <s v="Aliqui"/>
    <n v="4.7169811320754715E-3"/>
  </r>
  <r>
    <n v="531"/>
    <d v="2015-01-12T00:00:00"/>
    <x v="5"/>
    <s v="M6G"/>
    <n v="1"/>
    <n v="7556.85"/>
    <s v="Canada"/>
    <x v="71"/>
    <x v="2"/>
    <x v="4"/>
    <n v="7"/>
    <x v="0"/>
    <s v="VanArsdel"/>
    <n v="2.4570024570024569E-3"/>
  </r>
  <r>
    <n v="907"/>
    <d v="2015-01-12T00:00:00"/>
    <x v="5"/>
    <s v="L5R"/>
    <n v="1"/>
    <n v="7307.37"/>
    <s v="Canada"/>
    <x v="50"/>
    <x v="2"/>
    <x v="4"/>
    <n v="8"/>
    <x v="0"/>
    <s v="Natura"/>
    <n v="3.952569169960474E-3"/>
  </r>
  <r>
    <n v="1714"/>
    <d v="2015-01-13T00:00:00"/>
    <x v="5"/>
    <s v="R3G"/>
    <n v="1"/>
    <n v="1259.3699999999999"/>
    <s v="Canada"/>
    <x v="29"/>
    <x v="3"/>
    <x v="3"/>
    <n v="13"/>
    <x v="1"/>
    <s v="Salvus"/>
    <n v="4.3478260869565216E-2"/>
  </r>
  <r>
    <n v="457"/>
    <d v="2015-01-14T00:00:00"/>
    <x v="5"/>
    <s v="L5P"/>
    <n v="1"/>
    <n v="11969.37"/>
    <s v="Canada"/>
    <x v="67"/>
    <x v="2"/>
    <x v="6"/>
    <n v="7"/>
    <x v="0"/>
    <s v="VanArsdel"/>
    <n v="2.4570024570024569E-3"/>
  </r>
  <r>
    <n v="405"/>
    <d v="2015-01-14T00:00:00"/>
    <x v="5"/>
    <s v="M4Y"/>
    <n v="1"/>
    <n v="22994.37"/>
    <s v="Canada"/>
    <x v="72"/>
    <x v="2"/>
    <x v="6"/>
    <n v="7"/>
    <x v="0"/>
    <s v="VanArsdel"/>
    <n v="2.4570024570024569E-3"/>
  </r>
  <r>
    <n v="487"/>
    <d v="2015-01-15T00:00:00"/>
    <x v="5"/>
    <s v="M5R"/>
    <n v="1"/>
    <n v="13229.37"/>
    <s v="Canada"/>
    <x v="21"/>
    <x v="2"/>
    <x v="6"/>
    <n v="7"/>
    <x v="0"/>
    <s v="VanArsdel"/>
    <n v="2.4570024570024569E-3"/>
  </r>
  <r>
    <n v="626"/>
    <d v="2015-01-15T00:00:00"/>
    <x v="5"/>
    <s v="H1G"/>
    <n v="1"/>
    <n v="17009.37"/>
    <s v="Canada"/>
    <x v="73"/>
    <x v="2"/>
    <x v="2"/>
    <n v="7"/>
    <x v="2"/>
    <s v="VanArsdel"/>
    <n v="2.4570024570024569E-3"/>
  </r>
  <r>
    <n v="808"/>
    <d v="2015-01-16T00:00:00"/>
    <x v="5"/>
    <s v="K1R"/>
    <n v="1"/>
    <n v="4535.37"/>
    <s v="Canada"/>
    <x v="74"/>
    <x v="1"/>
    <x v="5"/>
    <n v="8"/>
    <x v="0"/>
    <s v="Natura"/>
    <n v="3.952569169960474E-3"/>
  </r>
  <r>
    <n v="506"/>
    <d v="2015-03-31T00:00:00"/>
    <x v="4"/>
    <s v="L5N"/>
    <n v="1"/>
    <n v="15560.37"/>
    <s v="Canada"/>
    <x v="58"/>
    <x v="2"/>
    <x v="6"/>
    <n v="7"/>
    <x v="0"/>
    <s v="VanArsdel"/>
    <n v="2.4570024570024569E-3"/>
  </r>
  <r>
    <n v="517"/>
    <d v="2015-03-31T00:00:00"/>
    <x v="4"/>
    <s v="M6H"/>
    <n v="1"/>
    <n v="8186.85"/>
    <s v="Canada"/>
    <x v="75"/>
    <x v="2"/>
    <x v="4"/>
    <n v="7"/>
    <x v="0"/>
    <s v="VanArsdel"/>
    <n v="2.4570024570024569E-3"/>
  </r>
  <r>
    <n v="927"/>
    <d v="2015-03-31T00:00:00"/>
    <x v="4"/>
    <s v="L5N"/>
    <n v="1"/>
    <n v="6173.37"/>
    <s v="Canada"/>
    <x v="27"/>
    <x v="2"/>
    <x v="4"/>
    <n v="8"/>
    <x v="0"/>
    <s v="Natura"/>
    <n v="3.952569169960474E-3"/>
  </r>
  <r>
    <n v="996"/>
    <d v="2015-03-31T00:00:00"/>
    <x v="4"/>
    <s v="M4E"/>
    <n v="1"/>
    <n v="8630.3700000000008"/>
    <s v="Canada"/>
    <x v="60"/>
    <x v="2"/>
    <x v="2"/>
    <n v="8"/>
    <x v="0"/>
    <s v="Natura"/>
    <n v="3.952569169960474E-3"/>
  </r>
  <r>
    <n v="736"/>
    <d v="2015-04-09T00:00:00"/>
    <x v="3"/>
    <s v="M6H"/>
    <n v="1"/>
    <n v="4661.37"/>
    <s v="Canada"/>
    <x v="76"/>
    <x v="1"/>
    <x v="1"/>
    <n v="8"/>
    <x v="0"/>
    <s v="Natura"/>
    <n v="3.952569169960474E-3"/>
  </r>
  <r>
    <n v="438"/>
    <d v="2015-04-09T00:00:00"/>
    <x v="3"/>
    <s v="R3H"/>
    <n v="1"/>
    <n v="11969.37"/>
    <s v="Canada"/>
    <x v="54"/>
    <x v="2"/>
    <x v="6"/>
    <n v="7"/>
    <x v="1"/>
    <s v="VanArsdel"/>
    <n v="2.4570024570024569E-3"/>
  </r>
  <r>
    <n v="636"/>
    <d v="2015-04-09T00:00:00"/>
    <x v="3"/>
    <s v="M7Y"/>
    <n v="1"/>
    <n v="10583.37"/>
    <s v="Canada"/>
    <x v="77"/>
    <x v="2"/>
    <x v="2"/>
    <n v="7"/>
    <x v="0"/>
    <s v="VanArsdel"/>
    <n v="2.4570024570024569E-3"/>
  </r>
  <r>
    <n v="1530"/>
    <d v="2015-04-09T00:00:00"/>
    <x v="3"/>
    <s v="M5R"/>
    <n v="1"/>
    <n v="5038.74"/>
    <s v="Canada"/>
    <x v="3"/>
    <x v="1"/>
    <x v="1"/>
    <n v="12"/>
    <x v="0"/>
    <s v="Quibus"/>
    <n v="1.3333333333333334E-2"/>
  </r>
  <r>
    <n v="735"/>
    <d v="2015-04-09T00:00:00"/>
    <x v="3"/>
    <s v="M6H"/>
    <n v="1"/>
    <n v="4661.37"/>
    <s v="Canada"/>
    <x v="78"/>
    <x v="1"/>
    <x v="1"/>
    <n v="8"/>
    <x v="0"/>
    <s v="Natura"/>
    <n v="3.952569169960474E-3"/>
  </r>
  <r>
    <n v="2224"/>
    <d v="2015-03-17T00:00:00"/>
    <x v="4"/>
    <s v="L5P"/>
    <n v="1"/>
    <n v="723.87"/>
    <s v="Canada"/>
    <x v="53"/>
    <x v="1"/>
    <x v="1"/>
    <n v="2"/>
    <x v="0"/>
    <s v="Aliqui"/>
    <n v="4.7169811320754715E-3"/>
  </r>
  <r>
    <n v="438"/>
    <d v="2015-04-28T00:00:00"/>
    <x v="3"/>
    <s v="K1R"/>
    <n v="1"/>
    <n v="11969.37"/>
    <s v="Canada"/>
    <x v="54"/>
    <x v="2"/>
    <x v="6"/>
    <n v="7"/>
    <x v="0"/>
    <s v="VanArsdel"/>
    <n v="2.4570024570024569E-3"/>
  </r>
  <r>
    <n v="945"/>
    <d v="2015-04-28T00:00:00"/>
    <x v="3"/>
    <s v="R3B"/>
    <n v="1"/>
    <n v="8189.37"/>
    <s v="Canada"/>
    <x v="79"/>
    <x v="2"/>
    <x v="2"/>
    <n v="8"/>
    <x v="1"/>
    <s v="Natura"/>
    <n v="3.952569169960474E-3"/>
  </r>
  <r>
    <n v="910"/>
    <d v="2015-04-28T00:00:00"/>
    <x v="3"/>
    <s v="L5N"/>
    <n v="1"/>
    <n v="5165.37"/>
    <s v="Canada"/>
    <x v="80"/>
    <x v="2"/>
    <x v="4"/>
    <n v="8"/>
    <x v="0"/>
    <s v="Natura"/>
    <n v="3.952569169960474E-3"/>
  </r>
  <r>
    <n v="945"/>
    <d v="2015-04-28T00:00:00"/>
    <x v="3"/>
    <s v="R3V"/>
    <n v="2"/>
    <n v="16378.74"/>
    <s v="Canada"/>
    <x v="79"/>
    <x v="2"/>
    <x v="2"/>
    <n v="8"/>
    <x v="1"/>
    <s v="Natura"/>
    <n v="3.952569169960474E-3"/>
  </r>
  <r>
    <n v="826"/>
    <d v="2015-04-28T00:00:00"/>
    <x v="3"/>
    <s v="R3T"/>
    <n v="1"/>
    <n v="14426.37"/>
    <s v="Canada"/>
    <x v="81"/>
    <x v="2"/>
    <x v="6"/>
    <n v="8"/>
    <x v="1"/>
    <s v="Natura"/>
    <n v="3.952569169960474E-3"/>
  </r>
  <r>
    <n v="907"/>
    <d v="2015-04-28T00:00:00"/>
    <x v="3"/>
    <s v="R3T"/>
    <n v="1"/>
    <n v="7559.37"/>
    <s v="Canada"/>
    <x v="50"/>
    <x v="2"/>
    <x v="4"/>
    <n v="8"/>
    <x v="1"/>
    <s v="Natura"/>
    <n v="3.952569169960474E-3"/>
  </r>
  <r>
    <n v="939"/>
    <d v="2015-04-28T00:00:00"/>
    <x v="3"/>
    <s v="R3T"/>
    <n v="1"/>
    <n v="4409.37"/>
    <s v="Canada"/>
    <x v="82"/>
    <x v="2"/>
    <x v="2"/>
    <n v="8"/>
    <x v="1"/>
    <s v="Natura"/>
    <n v="3.952569169960474E-3"/>
  </r>
  <r>
    <n v="945"/>
    <d v="2015-04-28T00:00:00"/>
    <x v="3"/>
    <s v="R3T"/>
    <n v="1"/>
    <n v="8189.37"/>
    <s v="Canada"/>
    <x v="79"/>
    <x v="2"/>
    <x v="2"/>
    <n v="8"/>
    <x v="1"/>
    <s v="Natura"/>
    <n v="3.952569169960474E-3"/>
  </r>
  <r>
    <n v="1019"/>
    <d v="2015-04-28T00:00:00"/>
    <x v="3"/>
    <s v="L4X"/>
    <n v="1"/>
    <n v="2834.37"/>
    <s v="Canada"/>
    <x v="83"/>
    <x v="3"/>
    <x v="3"/>
    <n v="8"/>
    <x v="0"/>
    <s v="Natura"/>
    <n v="3.952569169960474E-3"/>
  </r>
  <r>
    <n v="579"/>
    <d v="2015-03-16T00:00:00"/>
    <x v="4"/>
    <s v="R3H"/>
    <n v="1"/>
    <n v="15938.37"/>
    <s v="Canada"/>
    <x v="84"/>
    <x v="2"/>
    <x v="2"/>
    <n v="7"/>
    <x v="1"/>
    <s v="VanArsdel"/>
    <n v="2.4570024570024569E-3"/>
  </r>
  <r>
    <n v="760"/>
    <d v="2015-04-06T00:00:00"/>
    <x v="3"/>
    <s v="M7Y"/>
    <n v="1"/>
    <n v="1983.87"/>
    <s v="Canada"/>
    <x v="85"/>
    <x v="1"/>
    <x v="1"/>
    <n v="8"/>
    <x v="0"/>
    <s v="Natura"/>
    <n v="3.952569169960474E-3"/>
  </r>
  <r>
    <n v="556"/>
    <d v="2015-03-16T00:00:00"/>
    <x v="4"/>
    <s v="R3G"/>
    <n v="1"/>
    <n v="10268.370000000001"/>
    <s v="Canada"/>
    <x v="56"/>
    <x v="2"/>
    <x v="2"/>
    <n v="7"/>
    <x v="1"/>
    <s v="VanArsdel"/>
    <n v="2.4570024570024569E-3"/>
  </r>
  <r>
    <n v="491"/>
    <d v="2015-02-03T00:00:00"/>
    <x v="0"/>
    <s v="M7Y"/>
    <n v="1"/>
    <n v="10709.37"/>
    <s v="Canada"/>
    <x v="19"/>
    <x v="2"/>
    <x v="6"/>
    <n v="7"/>
    <x v="0"/>
    <s v="VanArsdel"/>
    <n v="2.4570024570024569E-3"/>
  </r>
  <r>
    <n v="407"/>
    <d v="2015-02-03T00:00:00"/>
    <x v="0"/>
    <s v="M6G"/>
    <n v="1"/>
    <n v="20505.87"/>
    <s v="Canada"/>
    <x v="86"/>
    <x v="2"/>
    <x v="6"/>
    <n v="7"/>
    <x v="0"/>
    <s v="VanArsdel"/>
    <n v="2.4570024570024569E-3"/>
  </r>
  <r>
    <n v="496"/>
    <d v="2015-02-03T00:00:00"/>
    <x v="0"/>
    <s v="L5V"/>
    <n v="1"/>
    <n v="11147.85"/>
    <s v="Canada"/>
    <x v="87"/>
    <x v="2"/>
    <x v="6"/>
    <n v="7"/>
    <x v="0"/>
    <s v="VanArsdel"/>
    <n v="2.4570024570024569E-3"/>
  </r>
  <r>
    <n v="438"/>
    <d v="2015-02-04T00:00:00"/>
    <x v="0"/>
    <s v="L5P"/>
    <n v="1"/>
    <n v="11969.37"/>
    <s v="Canada"/>
    <x v="54"/>
    <x v="2"/>
    <x v="6"/>
    <n v="7"/>
    <x v="0"/>
    <s v="VanArsdel"/>
    <n v="2.4570024570024569E-3"/>
  </r>
  <r>
    <n v="907"/>
    <d v="2015-02-05T00:00:00"/>
    <x v="0"/>
    <s v="L5G"/>
    <n v="1"/>
    <n v="7307.37"/>
    <s v="Canada"/>
    <x v="50"/>
    <x v="2"/>
    <x v="4"/>
    <n v="8"/>
    <x v="0"/>
    <s v="Natura"/>
    <n v="3.952569169960474E-3"/>
  </r>
  <r>
    <n v="1134"/>
    <d v="2015-01-08T00:00:00"/>
    <x v="5"/>
    <s v="L5T"/>
    <n v="1"/>
    <n v="10583.37"/>
    <s v="Canada"/>
    <x v="88"/>
    <x v="2"/>
    <x v="6"/>
    <n v="10"/>
    <x v="0"/>
    <s v="Pirum"/>
    <n v="3.8022813688212928E-3"/>
  </r>
  <r>
    <n v="26"/>
    <d v="2015-01-08T00:00:00"/>
    <x v="5"/>
    <s v="M5L"/>
    <n v="1"/>
    <n v="9292.5"/>
    <s v="Canada"/>
    <x v="89"/>
    <x v="0"/>
    <x v="0"/>
    <n v="1"/>
    <x v="0"/>
    <s v="Abbas"/>
    <n v="0.04"/>
  </r>
  <r>
    <n v="996"/>
    <d v="2015-01-09T00:00:00"/>
    <x v="5"/>
    <s v="R3H"/>
    <n v="1"/>
    <n v="8630.3700000000008"/>
    <s v="Canada"/>
    <x v="60"/>
    <x v="2"/>
    <x v="2"/>
    <n v="8"/>
    <x v="1"/>
    <s v="Natura"/>
    <n v="3.952569169960474E-3"/>
  </r>
  <r>
    <n v="2361"/>
    <d v="2015-01-09T00:00:00"/>
    <x v="5"/>
    <s v="M4N"/>
    <n v="1"/>
    <n v="7238.7"/>
    <s v="Canada"/>
    <x v="90"/>
    <x v="2"/>
    <x v="2"/>
    <n v="2"/>
    <x v="0"/>
    <s v="Aliqui"/>
    <n v="4.7169811320754715E-3"/>
  </r>
  <r>
    <n v="529"/>
    <d v="2015-01-11T00:00:00"/>
    <x v="5"/>
    <s v="R3V"/>
    <n v="1"/>
    <n v="5669.37"/>
    <s v="Canada"/>
    <x v="91"/>
    <x v="2"/>
    <x v="4"/>
    <n v="7"/>
    <x v="1"/>
    <s v="VanArsdel"/>
    <n v="2.4570024570024569E-3"/>
  </r>
  <r>
    <n v="107"/>
    <d v="2015-01-12T00:00:00"/>
    <x v="5"/>
    <s v="M6H"/>
    <n v="1"/>
    <n v="6870.15"/>
    <s v="Canada"/>
    <x v="92"/>
    <x v="2"/>
    <x v="6"/>
    <n v="1"/>
    <x v="0"/>
    <s v="Abbas"/>
    <n v="0.04"/>
  </r>
  <r>
    <n v="1889"/>
    <d v="2015-04-01T00:00:00"/>
    <x v="3"/>
    <s v="L4Y"/>
    <n v="1"/>
    <n v="8693.3700000000008"/>
    <s v="Canada"/>
    <x v="93"/>
    <x v="2"/>
    <x v="2"/>
    <n v="6"/>
    <x v="0"/>
    <s v="Leo"/>
    <n v="8.3333333333333329E-2"/>
  </r>
  <r>
    <n v="1518"/>
    <d v="2015-04-08T00:00:00"/>
    <x v="3"/>
    <s v="K1Z"/>
    <n v="1"/>
    <n v="2770.74"/>
    <s v="Canada"/>
    <x v="94"/>
    <x v="1"/>
    <x v="1"/>
    <n v="12"/>
    <x v="0"/>
    <s v="Quibus"/>
    <n v="1.3333333333333334E-2"/>
  </r>
  <r>
    <n v="2368"/>
    <d v="2015-05-25T00:00:00"/>
    <x v="1"/>
    <s v="T6R"/>
    <n v="1"/>
    <n v="8687.7000000000007"/>
    <s v="Canada"/>
    <x v="95"/>
    <x v="2"/>
    <x v="2"/>
    <n v="2"/>
    <x v="3"/>
    <s v="Aliqui"/>
    <n v="4.7169811320754715E-3"/>
  </r>
  <r>
    <n v="2369"/>
    <d v="2015-05-25T00:00:00"/>
    <x v="1"/>
    <s v="T6E"/>
    <n v="1"/>
    <n v="5096.7"/>
    <s v="Canada"/>
    <x v="64"/>
    <x v="2"/>
    <x v="2"/>
    <n v="2"/>
    <x v="3"/>
    <s v="Aliqui"/>
    <n v="4.7169811320754715E-3"/>
  </r>
  <r>
    <n v="2055"/>
    <d v="2015-05-31T00:00:00"/>
    <x v="1"/>
    <s v="T6E"/>
    <n v="1"/>
    <n v="7874.37"/>
    <s v="Canada"/>
    <x v="62"/>
    <x v="2"/>
    <x v="4"/>
    <n v="4"/>
    <x v="3"/>
    <s v="Currus"/>
    <n v="1.1764705882352941E-2"/>
  </r>
  <r>
    <n v="793"/>
    <d v="2015-06-01T00:00:00"/>
    <x v="2"/>
    <s v="V5W"/>
    <n v="1"/>
    <n v="1070.3699999999999"/>
    <s v="Canada"/>
    <x v="96"/>
    <x v="1"/>
    <x v="1"/>
    <n v="8"/>
    <x v="4"/>
    <s v="Natura"/>
    <n v="3.952569169960474E-3"/>
  </r>
  <r>
    <n v="1182"/>
    <d v="2015-06-01T00:00:00"/>
    <x v="2"/>
    <s v="T6G"/>
    <n v="1"/>
    <n v="2708.37"/>
    <s v="Canada"/>
    <x v="97"/>
    <x v="2"/>
    <x v="4"/>
    <n v="10"/>
    <x v="3"/>
    <s v="Pirum"/>
    <n v="3.8022813688212928E-3"/>
  </r>
  <r>
    <n v="927"/>
    <d v="2015-06-01T00:00:00"/>
    <x v="2"/>
    <s v="V5Z"/>
    <n v="1"/>
    <n v="6047.37"/>
    <s v="Canada"/>
    <x v="27"/>
    <x v="2"/>
    <x v="4"/>
    <n v="8"/>
    <x v="4"/>
    <s v="Natura"/>
    <n v="3.952569169960474E-3"/>
  </r>
  <r>
    <n v="993"/>
    <d v="2015-06-01T00:00:00"/>
    <x v="2"/>
    <s v="V6Z"/>
    <n v="1"/>
    <n v="4409.37"/>
    <s v="Canada"/>
    <x v="10"/>
    <x v="2"/>
    <x v="2"/>
    <n v="8"/>
    <x v="4"/>
    <s v="Natura"/>
    <n v="3.952569169960474E-3"/>
  </r>
  <r>
    <n v="1180"/>
    <d v="2015-06-01T00:00:00"/>
    <x v="2"/>
    <s v="T5K"/>
    <n v="1"/>
    <n v="6173.37"/>
    <s v="Canada"/>
    <x v="31"/>
    <x v="2"/>
    <x v="4"/>
    <n v="10"/>
    <x v="3"/>
    <s v="Pirum"/>
    <n v="3.8022813688212928E-3"/>
  </r>
  <r>
    <n v="1182"/>
    <d v="2015-06-01T00:00:00"/>
    <x v="2"/>
    <s v="T6E"/>
    <n v="1"/>
    <n v="2519.37"/>
    <s v="Canada"/>
    <x v="97"/>
    <x v="2"/>
    <x v="4"/>
    <n v="10"/>
    <x v="3"/>
    <s v="Pirum"/>
    <n v="3.8022813688212928E-3"/>
  </r>
  <r>
    <n v="794"/>
    <d v="2015-06-01T00:00:00"/>
    <x v="2"/>
    <s v="V5W"/>
    <n v="1"/>
    <n v="1070.3699999999999"/>
    <s v="Canada"/>
    <x v="98"/>
    <x v="1"/>
    <x v="1"/>
    <n v="8"/>
    <x v="4"/>
    <s v="Natura"/>
    <n v="3.952569169960474E-3"/>
  </r>
  <r>
    <n v="1391"/>
    <d v="2015-05-28T00:00:00"/>
    <x v="1"/>
    <s v="T2X"/>
    <n v="1"/>
    <n v="2266.7399999999998"/>
    <s v="Canada"/>
    <x v="99"/>
    <x v="1"/>
    <x v="1"/>
    <n v="12"/>
    <x v="3"/>
    <s v="Quibus"/>
    <n v="1.3333333333333334E-2"/>
  </r>
  <r>
    <n v="636"/>
    <d v="2015-05-29T00:00:00"/>
    <x v="1"/>
    <s v="V6J"/>
    <n v="1"/>
    <n v="11118.87"/>
    <s v="Canada"/>
    <x v="77"/>
    <x v="2"/>
    <x v="2"/>
    <n v="7"/>
    <x v="4"/>
    <s v="VanArsdel"/>
    <n v="2.4570024570024569E-3"/>
  </r>
  <r>
    <n v="2332"/>
    <d v="2015-05-29T00:00:00"/>
    <x v="1"/>
    <s v="T6G"/>
    <n v="1"/>
    <n v="6356.7"/>
    <s v="Canada"/>
    <x v="22"/>
    <x v="2"/>
    <x v="4"/>
    <n v="2"/>
    <x v="3"/>
    <s v="Aliqui"/>
    <n v="4.7169811320754715E-3"/>
  </r>
  <r>
    <n v="438"/>
    <d v="2015-05-25T00:00:00"/>
    <x v="1"/>
    <s v="R2G"/>
    <n v="1"/>
    <n v="11969.37"/>
    <s v="Canada"/>
    <x v="54"/>
    <x v="2"/>
    <x v="6"/>
    <n v="7"/>
    <x v="1"/>
    <s v="VanArsdel"/>
    <n v="2.4570024570024569E-3"/>
  </r>
  <r>
    <n v="1348"/>
    <d v="2015-05-25T00:00:00"/>
    <x v="1"/>
    <s v="T5B"/>
    <n v="1"/>
    <n v="4156.74"/>
    <s v="Canada"/>
    <x v="100"/>
    <x v="1"/>
    <x v="1"/>
    <n v="12"/>
    <x v="3"/>
    <s v="Quibus"/>
    <n v="1.3333333333333334E-2"/>
  </r>
  <r>
    <n v="394"/>
    <d v="2015-05-25T00:00:00"/>
    <x v="1"/>
    <s v="T6T"/>
    <n v="1"/>
    <n v="19686.87"/>
    <s v="Canada"/>
    <x v="101"/>
    <x v="1"/>
    <x v="5"/>
    <n v="7"/>
    <x v="3"/>
    <s v="VanArsdel"/>
    <n v="2.4570024570024569E-3"/>
  </r>
  <r>
    <n v="438"/>
    <d v="2015-05-25T00:00:00"/>
    <x v="1"/>
    <s v="T6P"/>
    <n v="1"/>
    <n v="11969.37"/>
    <s v="Canada"/>
    <x v="54"/>
    <x v="2"/>
    <x v="6"/>
    <n v="7"/>
    <x v="3"/>
    <s v="VanArsdel"/>
    <n v="2.4570024570024569E-3"/>
  </r>
  <r>
    <n v="506"/>
    <d v="2015-05-25T00:00:00"/>
    <x v="1"/>
    <s v="T6G"/>
    <n v="1"/>
    <n v="15560.37"/>
    <s v="Canada"/>
    <x v="58"/>
    <x v="2"/>
    <x v="6"/>
    <n v="7"/>
    <x v="3"/>
    <s v="VanArsdel"/>
    <n v="2.4570024570024569E-3"/>
  </r>
  <r>
    <n v="443"/>
    <d v="2015-05-26T00:00:00"/>
    <x v="1"/>
    <s v="T6G"/>
    <n v="1"/>
    <n v="11084.85"/>
    <s v="Canada"/>
    <x v="102"/>
    <x v="2"/>
    <x v="6"/>
    <n v="7"/>
    <x v="3"/>
    <s v="VanArsdel"/>
    <n v="2.4570024570024569E-3"/>
  </r>
  <r>
    <n v="1299"/>
    <d v="2015-05-26T00:00:00"/>
    <x v="1"/>
    <s v="V6H"/>
    <n v="1"/>
    <n v="6487.74"/>
    <s v="Canada"/>
    <x v="103"/>
    <x v="0"/>
    <x v="0"/>
    <n v="12"/>
    <x v="4"/>
    <s v="Quibus"/>
    <n v="1.3333333333333334E-2"/>
  </r>
  <r>
    <n v="2396"/>
    <d v="2015-05-26T00:00:00"/>
    <x v="1"/>
    <s v="T5J"/>
    <n v="1"/>
    <n v="1442.7"/>
    <s v="Canada"/>
    <x v="104"/>
    <x v="3"/>
    <x v="3"/>
    <n v="2"/>
    <x v="3"/>
    <s v="Aliqui"/>
    <n v="4.7169811320754715E-3"/>
  </r>
  <r>
    <n v="2275"/>
    <d v="2015-05-26T00:00:00"/>
    <x v="1"/>
    <s v="V6J"/>
    <n v="1"/>
    <n v="4472.37"/>
    <s v="Canada"/>
    <x v="17"/>
    <x v="1"/>
    <x v="5"/>
    <n v="2"/>
    <x v="4"/>
    <s v="Aliqui"/>
    <n v="4.7169811320754715E-3"/>
  </r>
  <r>
    <n v="2371"/>
    <d v="2015-05-26T00:00:00"/>
    <x v="1"/>
    <s v="V6J"/>
    <n v="1"/>
    <n v="6866.37"/>
    <s v="Canada"/>
    <x v="105"/>
    <x v="2"/>
    <x v="2"/>
    <n v="2"/>
    <x v="4"/>
    <s v="Aliqui"/>
    <n v="4.7169811320754715E-3"/>
  </r>
  <r>
    <n v="1722"/>
    <d v="2015-05-26T00:00:00"/>
    <x v="1"/>
    <s v="T3G"/>
    <n v="1"/>
    <n v="1038.8699999999999"/>
    <s v="Canada"/>
    <x v="40"/>
    <x v="3"/>
    <x v="3"/>
    <n v="13"/>
    <x v="3"/>
    <s v="Salvus"/>
    <n v="4.3478260869565216E-2"/>
  </r>
  <r>
    <n v="295"/>
    <d v="2015-05-27T00:00:00"/>
    <x v="1"/>
    <s v="V5M"/>
    <n v="1"/>
    <n v="12596.85"/>
    <s v="Canada"/>
    <x v="106"/>
    <x v="2"/>
    <x v="4"/>
    <n v="5"/>
    <x v="4"/>
    <s v="Fama"/>
    <n v="7.1428571428571425E-2"/>
  </r>
  <r>
    <n v="2396"/>
    <d v="2015-05-27T00:00:00"/>
    <x v="1"/>
    <s v="V6S"/>
    <n v="1"/>
    <n v="1385.37"/>
    <s v="Canada"/>
    <x v="104"/>
    <x v="3"/>
    <x v="3"/>
    <n v="2"/>
    <x v="4"/>
    <s v="Aliqui"/>
    <n v="4.7169811320754715E-3"/>
  </r>
  <r>
    <n v="1180"/>
    <d v="2015-06-21T00:00:00"/>
    <x v="2"/>
    <s v="T5B"/>
    <n v="1"/>
    <n v="6173.37"/>
    <s v="Canada"/>
    <x v="31"/>
    <x v="2"/>
    <x v="4"/>
    <n v="10"/>
    <x v="3"/>
    <s v="Pirum"/>
    <n v="3.8022813688212928E-3"/>
  </r>
  <r>
    <n v="794"/>
    <d v="2015-06-22T00:00:00"/>
    <x v="2"/>
    <s v="V6Z"/>
    <n v="1"/>
    <n v="1070.3699999999999"/>
    <s v="Canada"/>
    <x v="98"/>
    <x v="1"/>
    <x v="1"/>
    <n v="8"/>
    <x v="4"/>
    <s v="Natura"/>
    <n v="3.952569169960474E-3"/>
  </r>
  <r>
    <n v="2218"/>
    <d v="2015-06-22T00:00:00"/>
    <x v="2"/>
    <s v="V6M"/>
    <n v="1"/>
    <n v="1763.37"/>
    <s v="Canada"/>
    <x v="107"/>
    <x v="1"/>
    <x v="1"/>
    <n v="2"/>
    <x v="4"/>
    <s v="Aliqui"/>
    <n v="4.7169811320754715E-3"/>
  </r>
  <r>
    <n v="781"/>
    <d v="2015-06-22T00:00:00"/>
    <x v="2"/>
    <s v="T5C"/>
    <n v="1"/>
    <n v="1322.37"/>
    <s v="Canada"/>
    <x v="108"/>
    <x v="1"/>
    <x v="1"/>
    <n v="8"/>
    <x v="3"/>
    <s v="Natura"/>
    <n v="3.952569169960474E-3"/>
  </r>
  <r>
    <n v="993"/>
    <d v="2015-06-22T00:00:00"/>
    <x v="2"/>
    <s v="V6J"/>
    <n v="1"/>
    <n v="4598.37"/>
    <s v="Canada"/>
    <x v="10"/>
    <x v="2"/>
    <x v="2"/>
    <n v="8"/>
    <x v="4"/>
    <s v="Natura"/>
    <n v="3.952569169960474E-3"/>
  </r>
  <r>
    <n v="1212"/>
    <d v="2015-06-22T00:00:00"/>
    <x v="2"/>
    <s v="T6E"/>
    <n v="1"/>
    <n v="5259.87"/>
    <s v="Canada"/>
    <x v="6"/>
    <x v="2"/>
    <x v="2"/>
    <n v="10"/>
    <x v="3"/>
    <s v="Pirum"/>
    <n v="3.8022813688212928E-3"/>
  </r>
  <r>
    <n v="207"/>
    <d v="2015-06-22T00:00:00"/>
    <x v="2"/>
    <s v="T5B"/>
    <n v="1"/>
    <n v="11843.37"/>
    <s v="Canada"/>
    <x v="109"/>
    <x v="2"/>
    <x v="6"/>
    <n v="3"/>
    <x v="3"/>
    <s v="Barba"/>
    <n v="0.1111111111111111"/>
  </r>
  <r>
    <n v="793"/>
    <d v="2015-06-22T00:00:00"/>
    <x v="2"/>
    <s v="V6Z"/>
    <n v="1"/>
    <n v="1070.3699999999999"/>
    <s v="Canada"/>
    <x v="96"/>
    <x v="1"/>
    <x v="1"/>
    <n v="8"/>
    <x v="4"/>
    <s v="Natura"/>
    <n v="3.952569169960474E-3"/>
  </r>
  <r>
    <n v="782"/>
    <d v="2015-06-22T00:00:00"/>
    <x v="2"/>
    <s v="T5C"/>
    <n v="1"/>
    <n v="1322.37"/>
    <s v="Canada"/>
    <x v="110"/>
    <x v="1"/>
    <x v="1"/>
    <n v="8"/>
    <x v="3"/>
    <s v="Natura"/>
    <n v="3.952569169960474E-3"/>
  </r>
  <r>
    <n v="2219"/>
    <d v="2015-06-22T00:00:00"/>
    <x v="2"/>
    <s v="V6M"/>
    <n v="1"/>
    <n v="1763.37"/>
    <s v="Canada"/>
    <x v="16"/>
    <x v="1"/>
    <x v="1"/>
    <n v="2"/>
    <x v="4"/>
    <s v="Aliqui"/>
    <n v="4.7169811320754715E-3"/>
  </r>
  <r>
    <n v="487"/>
    <d v="2015-06-23T00:00:00"/>
    <x v="2"/>
    <s v="V5X"/>
    <n v="1"/>
    <n v="13229.37"/>
    <s v="Canada"/>
    <x v="21"/>
    <x v="2"/>
    <x v="6"/>
    <n v="7"/>
    <x v="4"/>
    <s v="VanArsdel"/>
    <n v="2.4570024570024569E-3"/>
  </r>
  <r>
    <n v="2219"/>
    <d v="2015-04-08T00:00:00"/>
    <x v="3"/>
    <s v="V5N"/>
    <n v="1"/>
    <n v="1826.37"/>
    <s v="Canada"/>
    <x v="16"/>
    <x v="1"/>
    <x v="1"/>
    <n v="2"/>
    <x v="4"/>
    <s v="Aliqui"/>
    <n v="4.7169811320754715E-3"/>
  </r>
  <r>
    <n v="2412"/>
    <d v="2015-04-08T00:00:00"/>
    <x v="3"/>
    <s v="V6A"/>
    <n v="1"/>
    <n v="1290.8699999999999"/>
    <s v="Canada"/>
    <x v="111"/>
    <x v="3"/>
    <x v="3"/>
    <n v="2"/>
    <x v="4"/>
    <s v="Aliqui"/>
    <n v="4.7169811320754715E-3"/>
  </r>
  <r>
    <n v="1344"/>
    <d v="2015-05-24T00:00:00"/>
    <x v="1"/>
    <s v="M7Y"/>
    <n v="1"/>
    <n v="4408.74"/>
    <s v="Canada"/>
    <x v="112"/>
    <x v="1"/>
    <x v="1"/>
    <n v="12"/>
    <x v="0"/>
    <s v="Quibus"/>
    <n v="1.3333333333333334E-2"/>
  </r>
  <r>
    <n v="491"/>
    <d v="2015-05-24T00:00:00"/>
    <x v="1"/>
    <s v="R3G"/>
    <n v="1"/>
    <n v="10709.37"/>
    <s v="Canada"/>
    <x v="19"/>
    <x v="2"/>
    <x v="6"/>
    <n v="7"/>
    <x v="1"/>
    <s v="VanArsdel"/>
    <n v="2.4570024570024569E-3"/>
  </r>
  <r>
    <n v="1223"/>
    <d v="2015-05-25T00:00:00"/>
    <x v="1"/>
    <s v="L5P"/>
    <n v="1"/>
    <n v="4787.37"/>
    <s v="Canada"/>
    <x v="8"/>
    <x v="2"/>
    <x v="2"/>
    <n v="10"/>
    <x v="0"/>
    <s v="Pirum"/>
    <n v="3.8022813688212928E-3"/>
  </r>
  <r>
    <n v="407"/>
    <d v="2015-05-25T00:00:00"/>
    <x v="1"/>
    <s v="R3H"/>
    <n v="1"/>
    <n v="20505.87"/>
    <s v="Canada"/>
    <x v="86"/>
    <x v="2"/>
    <x v="6"/>
    <n v="7"/>
    <x v="1"/>
    <s v="VanArsdel"/>
    <n v="2.4570024570024569E-3"/>
  </r>
  <r>
    <n v="2368"/>
    <d v="2015-06-24T00:00:00"/>
    <x v="2"/>
    <s v="M5X"/>
    <n v="1"/>
    <n v="8687.7000000000007"/>
    <s v="Canada"/>
    <x v="95"/>
    <x v="2"/>
    <x v="2"/>
    <n v="2"/>
    <x v="0"/>
    <s v="Aliqui"/>
    <n v="4.7169811320754715E-3"/>
  </r>
  <r>
    <n v="2350"/>
    <d v="2015-06-24T00:00:00"/>
    <x v="2"/>
    <s v="R3H"/>
    <n v="1"/>
    <n v="4466.7"/>
    <s v="Canada"/>
    <x v="12"/>
    <x v="2"/>
    <x v="4"/>
    <n v="2"/>
    <x v="1"/>
    <s v="Aliqui"/>
    <n v="4.7169811320754715E-3"/>
  </r>
  <r>
    <n v="545"/>
    <d v="2015-06-24T00:00:00"/>
    <x v="2"/>
    <s v="M5L"/>
    <n v="1"/>
    <n v="10835.37"/>
    <s v="Canada"/>
    <x v="113"/>
    <x v="2"/>
    <x v="2"/>
    <n v="7"/>
    <x v="0"/>
    <s v="VanArsdel"/>
    <n v="2.4570024570024569E-3"/>
  </r>
  <r>
    <n v="926"/>
    <d v="2015-06-24T00:00:00"/>
    <x v="2"/>
    <s v="K1R"/>
    <n v="1"/>
    <n v="6803.37"/>
    <s v="Canada"/>
    <x v="114"/>
    <x v="2"/>
    <x v="4"/>
    <n v="8"/>
    <x v="0"/>
    <s v="Natura"/>
    <n v="3.952569169960474E-3"/>
  </r>
  <r>
    <n v="2393"/>
    <d v="2015-06-24T00:00:00"/>
    <x v="2"/>
    <s v="L5R"/>
    <n v="2"/>
    <n v="2702.07"/>
    <s v="Canada"/>
    <x v="115"/>
    <x v="3"/>
    <x v="3"/>
    <n v="2"/>
    <x v="0"/>
    <s v="Aliqui"/>
    <n v="4.7169811320754715E-3"/>
  </r>
  <r>
    <n v="549"/>
    <d v="2015-06-24T00:00:00"/>
    <x v="2"/>
    <s v="M6S"/>
    <n v="1"/>
    <n v="6614.37"/>
    <s v="Canada"/>
    <x v="116"/>
    <x v="2"/>
    <x v="2"/>
    <n v="7"/>
    <x v="0"/>
    <s v="VanArsdel"/>
    <n v="2.4570024570024569E-3"/>
  </r>
  <r>
    <n v="2354"/>
    <d v="2015-06-25T00:00:00"/>
    <x v="2"/>
    <s v="M4S"/>
    <n v="1"/>
    <n v="4661.37"/>
    <s v="Canada"/>
    <x v="117"/>
    <x v="2"/>
    <x v="2"/>
    <n v="2"/>
    <x v="0"/>
    <s v="Aliqui"/>
    <n v="4.7169811320754715E-3"/>
  </r>
  <r>
    <n v="407"/>
    <d v="2015-06-25T00:00:00"/>
    <x v="2"/>
    <s v="L5P"/>
    <n v="1"/>
    <n v="20505.87"/>
    <s v="Canada"/>
    <x v="86"/>
    <x v="2"/>
    <x v="6"/>
    <n v="7"/>
    <x v="0"/>
    <s v="VanArsdel"/>
    <n v="2.4570024570024569E-3"/>
  </r>
  <r>
    <n v="2045"/>
    <d v="2015-06-25T00:00:00"/>
    <x v="2"/>
    <s v="M6H"/>
    <n v="1"/>
    <n v="6173.37"/>
    <s v="Canada"/>
    <x v="118"/>
    <x v="2"/>
    <x v="4"/>
    <n v="4"/>
    <x v="0"/>
    <s v="Currus"/>
    <n v="1.1764705882352941E-2"/>
  </r>
  <r>
    <n v="599"/>
    <d v="2015-06-25T00:00:00"/>
    <x v="2"/>
    <s v="R3S"/>
    <n v="1"/>
    <n v="10643.85"/>
    <s v="Canada"/>
    <x v="119"/>
    <x v="2"/>
    <x v="2"/>
    <n v="7"/>
    <x v="1"/>
    <s v="VanArsdel"/>
    <n v="2.4570024570024569E-3"/>
  </r>
  <r>
    <n v="1180"/>
    <d v="2015-06-25T00:00:00"/>
    <x v="2"/>
    <s v="L5N"/>
    <n v="1"/>
    <n v="6299.37"/>
    <s v="Canada"/>
    <x v="31"/>
    <x v="2"/>
    <x v="4"/>
    <n v="10"/>
    <x v="0"/>
    <s v="Pirum"/>
    <n v="3.8022813688212928E-3"/>
  </r>
  <r>
    <n v="506"/>
    <d v="2015-06-25T00:00:00"/>
    <x v="2"/>
    <s v="R3A"/>
    <n v="1"/>
    <n v="15560.37"/>
    <s v="Canada"/>
    <x v="58"/>
    <x v="2"/>
    <x v="6"/>
    <n v="7"/>
    <x v="1"/>
    <s v="VanArsdel"/>
    <n v="2.4570024570024569E-3"/>
  </r>
  <r>
    <n v="1022"/>
    <d v="2015-03-31T00:00:00"/>
    <x v="4"/>
    <s v="R3X"/>
    <n v="1"/>
    <n v="1889.37"/>
    <s v="Canada"/>
    <x v="120"/>
    <x v="3"/>
    <x v="3"/>
    <n v="8"/>
    <x v="1"/>
    <s v="Natura"/>
    <n v="3.952569169960474E-3"/>
  </r>
  <r>
    <n v="1077"/>
    <d v="2015-03-31T00:00:00"/>
    <x v="4"/>
    <s v="L5T"/>
    <n v="1"/>
    <n v="4220.37"/>
    <s v="Canada"/>
    <x v="47"/>
    <x v="1"/>
    <x v="1"/>
    <n v="10"/>
    <x v="0"/>
    <s v="Pirum"/>
    <n v="3.8022813688212928E-3"/>
  </r>
  <r>
    <n v="1180"/>
    <d v="2015-03-31T00:00:00"/>
    <x v="4"/>
    <s v="M5R"/>
    <n v="1"/>
    <n v="6173.37"/>
    <s v="Canada"/>
    <x v="31"/>
    <x v="2"/>
    <x v="4"/>
    <n v="10"/>
    <x v="0"/>
    <s v="Pirum"/>
    <n v="3.8022813688212928E-3"/>
  </r>
  <r>
    <n v="1183"/>
    <d v="2015-03-31T00:00:00"/>
    <x v="4"/>
    <s v="M4E"/>
    <n v="1"/>
    <n v="7559.37"/>
    <s v="Canada"/>
    <x v="121"/>
    <x v="2"/>
    <x v="4"/>
    <n v="10"/>
    <x v="0"/>
    <s v="Pirum"/>
    <n v="3.8022813688212928E-3"/>
  </r>
  <r>
    <n v="1879"/>
    <d v="2015-04-01T00:00:00"/>
    <x v="3"/>
    <s v="M6H"/>
    <n v="1"/>
    <n v="11339.37"/>
    <s v="Canada"/>
    <x v="122"/>
    <x v="2"/>
    <x v="6"/>
    <n v="6"/>
    <x v="0"/>
    <s v="Leo"/>
    <n v="8.3333333333333329E-2"/>
  </r>
  <r>
    <n v="556"/>
    <d v="2015-04-01T00:00:00"/>
    <x v="3"/>
    <s v="R3G"/>
    <n v="1"/>
    <n v="10268.370000000001"/>
    <s v="Canada"/>
    <x v="56"/>
    <x v="2"/>
    <x v="2"/>
    <n v="7"/>
    <x v="1"/>
    <s v="VanArsdel"/>
    <n v="2.4570024570024569E-3"/>
  </r>
  <r>
    <n v="674"/>
    <d v="2015-01-18T00:00:00"/>
    <x v="5"/>
    <s v="M6H"/>
    <n v="1"/>
    <n v="8189.37"/>
    <s v="Canada"/>
    <x v="32"/>
    <x v="2"/>
    <x v="2"/>
    <n v="7"/>
    <x v="0"/>
    <s v="VanArsdel"/>
    <n v="2.4570024570024569E-3"/>
  </r>
  <r>
    <n v="578"/>
    <d v="2015-02-23T00:00:00"/>
    <x v="0"/>
    <s v="M5X"/>
    <n v="1"/>
    <n v="9449.3700000000008"/>
    <s v="Canada"/>
    <x v="59"/>
    <x v="2"/>
    <x v="2"/>
    <n v="7"/>
    <x v="0"/>
    <s v="VanArsdel"/>
    <n v="2.4570024570024569E-3"/>
  </r>
  <r>
    <n v="1180"/>
    <d v="2015-02-24T00:00:00"/>
    <x v="0"/>
    <s v="L5N"/>
    <n v="1"/>
    <n v="6173.37"/>
    <s v="Canada"/>
    <x v="31"/>
    <x v="2"/>
    <x v="4"/>
    <n v="10"/>
    <x v="0"/>
    <s v="Pirum"/>
    <n v="3.8022813688212928E-3"/>
  </r>
  <r>
    <n v="443"/>
    <d v="2015-02-24T00:00:00"/>
    <x v="0"/>
    <s v="L5N"/>
    <n v="1"/>
    <n v="11084.85"/>
    <s v="Canada"/>
    <x v="102"/>
    <x v="2"/>
    <x v="6"/>
    <n v="7"/>
    <x v="0"/>
    <s v="VanArsdel"/>
    <n v="2.4570024570024569E-3"/>
  </r>
  <r>
    <n v="947"/>
    <d v="2015-02-24T00:00:00"/>
    <x v="0"/>
    <s v="R3V"/>
    <n v="1"/>
    <n v="8504.3700000000008"/>
    <s v="Canada"/>
    <x v="123"/>
    <x v="2"/>
    <x v="2"/>
    <n v="8"/>
    <x v="1"/>
    <s v="Natura"/>
    <n v="3.952569169960474E-3"/>
  </r>
  <r>
    <n v="2365"/>
    <d v="2015-02-24T00:00:00"/>
    <x v="0"/>
    <s v="K1R"/>
    <n v="1"/>
    <n v="6356.7"/>
    <s v="Canada"/>
    <x v="14"/>
    <x v="2"/>
    <x v="2"/>
    <n v="2"/>
    <x v="0"/>
    <s v="Aliqui"/>
    <n v="4.7169811320754715E-3"/>
  </r>
  <r>
    <n v="967"/>
    <d v="2015-02-24T00:00:00"/>
    <x v="0"/>
    <s v="R3H"/>
    <n v="1"/>
    <n v="8126.37"/>
    <s v="Canada"/>
    <x v="124"/>
    <x v="2"/>
    <x v="2"/>
    <n v="8"/>
    <x v="1"/>
    <s v="Natura"/>
    <n v="3.952569169960474E-3"/>
  </r>
  <r>
    <n v="590"/>
    <d v="2015-01-19T00:00:00"/>
    <x v="5"/>
    <s v="R3H"/>
    <n v="1"/>
    <n v="10709.37"/>
    <s v="Canada"/>
    <x v="20"/>
    <x v="2"/>
    <x v="2"/>
    <n v="7"/>
    <x v="1"/>
    <s v="VanArsdel"/>
    <n v="2.4570024570024569E-3"/>
  </r>
  <r>
    <n v="1182"/>
    <d v="2015-01-19T00:00:00"/>
    <x v="5"/>
    <s v="L5R"/>
    <n v="1"/>
    <n v="2519.37"/>
    <s v="Canada"/>
    <x v="97"/>
    <x v="2"/>
    <x v="4"/>
    <n v="10"/>
    <x v="0"/>
    <s v="Pirum"/>
    <n v="3.8022813688212928E-3"/>
  </r>
  <r>
    <n v="1522"/>
    <d v="2015-01-19T00:00:00"/>
    <x v="5"/>
    <s v="L5R"/>
    <n v="2"/>
    <n v="12597.48"/>
    <s v="Canada"/>
    <x v="125"/>
    <x v="1"/>
    <x v="1"/>
    <n v="12"/>
    <x v="0"/>
    <s v="Quibus"/>
    <n v="1.3333333333333334E-2"/>
  </r>
  <r>
    <n v="1521"/>
    <d v="2015-01-19T00:00:00"/>
    <x v="5"/>
    <s v="L5R"/>
    <n v="2"/>
    <n v="12597.48"/>
    <s v="Canada"/>
    <x v="126"/>
    <x v="1"/>
    <x v="1"/>
    <n v="12"/>
    <x v="0"/>
    <s v="Quibus"/>
    <n v="1.3333333333333334E-2"/>
  </r>
  <r>
    <n v="674"/>
    <d v="2015-04-24T00:00:00"/>
    <x v="3"/>
    <s v="L5N"/>
    <n v="1"/>
    <n v="8315.3700000000008"/>
    <s v="Canada"/>
    <x v="32"/>
    <x v="2"/>
    <x v="2"/>
    <n v="7"/>
    <x v="0"/>
    <s v="VanArsdel"/>
    <n v="2.4570024570024569E-3"/>
  </r>
  <r>
    <n v="549"/>
    <d v="2015-04-24T00:00:00"/>
    <x v="3"/>
    <s v="M4E"/>
    <n v="1"/>
    <n v="6614.37"/>
    <s v="Canada"/>
    <x v="116"/>
    <x v="2"/>
    <x v="2"/>
    <n v="7"/>
    <x v="0"/>
    <s v="VanArsdel"/>
    <n v="2.4570024570024569E-3"/>
  </r>
  <r>
    <n v="2275"/>
    <d v="2015-04-24T00:00:00"/>
    <x v="3"/>
    <s v="R3G"/>
    <n v="1"/>
    <n v="4724.37"/>
    <s v="Canada"/>
    <x v="17"/>
    <x v="1"/>
    <x v="5"/>
    <n v="2"/>
    <x v="1"/>
    <s v="Aliqui"/>
    <n v="4.7169811320754715E-3"/>
  </r>
  <r>
    <n v="1022"/>
    <d v="2015-03-15T00:00:00"/>
    <x v="4"/>
    <s v="V6S"/>
    <n v="1"/>
    <n v="1889.37"/>
    <s v="Canada"/>
    <x v="120"/>
    <x v="3"/>
    <x v="3"/>
    <n v="8"/>
    <x v="4"/>
    <s v="Natura"/>
    <n v="3.952569169960474E-3"/>
  </r>
  <r>
    <n v="1183"/>
    <d v="2015-03-15T00:00:00"/>
    <x v="4"/>
    <s v="T5J"/>
    <n v="1"/>
    <n v="7433.37"/>
    <s v="Canada"/>
    <x v="121"/>
    <x v="2"/>
    <x v="4"/>
    <n v="10"/>
    <x v="3"/>
    <s v="Pirum"/>
    <n v="3.8022813688212928E-3"/>
  </r>
  <r>
    <n v="2055"/>
    <d v="2015-03-15T00:00:00"/>
    <x v="4"/>
    <s v="V6H"/>
    <n v="1"/>
    <n v="7874.37"/>
    <s v="Canada"/>
    <x v="62"/>
    <x v="2"/>
    <x v="4"/>
    <n v="4"/>
    <x v="4"/>
    <s v="Currus"/>
    <n v="1.1764705882352941E-2"/>
  </r>
  <r>
    <n v="826"/>
    <d v="2015-01-30T00:00:00"/>
    <x v="5"/>
    <s v="T6T"/>
    <n v="1"/>
    <n v="14426.37"/>
    <s v="Canada"/>
    <x v="81"/>
    <x v="2"/>
    <x v="6"/>
    <n v="8"/>
    <x v="3"/>
    <s v="Natura"/>
    <n v="3.952569169960474E-3"/>
  </r>
  <r>
    <n v="978"/>
    <d v="2015-01-30T00:00:00"/>
    <x v="5"/>
    <s v="T6G"/>
    <n v="1"/>
    <n v="9638.3700000000008"/>
    <s v="Canada"/>
    <x v="51"/>
    <x v="2"/>
    <x v="2"/>
    <n v="8"/>
    <x v="3"/>
    <s v="Natura"/>
    <n v="3.952569169960474E-3"/>
  </r>
  <r>
    <n v="1883"/>
    <d v="2015-01-30T00:00:00"/>
    <x v="5"/>
    <s v="T6E"/>
    <n v="1"/>
    <n v="9134.3700000000008"/>
    <s v="Canada"/>
    <x v="127"/>
    <x v="2"/>
    <x v="2"/>
    <n v="6"/>
    <x v="3"/>
    <s v="Leo"/>
    <n v="8.3333333333333329E-2"/>
  </r>
  <r>
    <n v="407"/>
    <d v="2015-02-08T00:00:00"/>
    <x v="0"/>
    <s v="V6R"/>
    <n v="1"/>
    <n v="20505.87"/>
    <s v="Canada"/>
    <x v="86"/>
    <x v="2"/>
    <x v="6"/>
    <n v="7"/>
    <x v="4"/>
    <s v="VanArsdel"/>
    <n v="2.4570024570024569E-3"/>
  </r>
  <r>
    <n v="2055"/>
    <d v="2015-02-08T00:00:00"/>
    <x v="0"/>
    <s v="V5W"/>
    <n v="1"/>
    <n v="7874.37"/>
    <s v="Canada"/>
    <x v="62"/>
    <x v="2"/>
    <x v="4"/>
    <n v="4"/>
    <x v="4"/>
    <s v="Currus"/>
    <n v="1.1764705882352941E-2"/>
  </r>
  <r>
    <n v="443"/>
    <d v="2015-02-09T00:00:00"/>
    <x v="0"/>
    <s v="R2G"/>
    <n v="1"/>
    <n v="11084.85"/>
    <s v="Canada"/>
    <x v="102"/>
    <x v="2"/>
    <x v="6"/>
    <n v="7"/>
    <x v="1"/>
    <s v="VanArsdel"/>
    <n v="2.4570024570024569E-3"/>
  </r>
  <r>
    <n v="2263"/>
    <d v="2015-03-26T00:00:00"/>
    <x v="4"/>
    <s v="T6W"/>
    <n v="1"/>
    <n v="4220.37"/>
    <s v="Canada"/>
    <x v="128"/>
    <x v="1"/>
    <x v="1"/>
    <n v="2"/>
    <x v="3"/>
    <s v="Aliqui"/>
    <n v="4.7169811320754715E-3"/>
  </r>
  <r>
    <n v="1009"/>
    <d v="2015-03-10T00:00:00"/>
    <x v="4"/>
    <s v="V7W"/>
    <n v="1"/>
    <n v="1353.87"/>
    <s v="Canada"/>
    <x v="129"/>
    <x v="3"/>
    <x v="3"/>
    <n v="8"/>
    <x v="4"/>
    <s v="Natura"/>
    <n v="3.952569169960474E-3"/>
  </r>
  <r>
    <n v="229"/>
    <d v="2015-03-10T00:00:00"/>
    <x v="4"/>
    <s v="T5J"/>
    <n v="1"/>
    <n v="7241.85"/>
    <s v="Canada"/>
    <x v="130"/>
    <x v="2"/>
    <x v="7"/>
    <n v="5"/>
    <x v="3"/>
    <s v="Fama"/>
    <n v="7.1428571428571425E-2"/>
  </r>
  <r>
    <n v="1519"/>
    <d v="2015-03-10T00:00:00"/>
    <x v="4"/>
    <s v="T5Y"/>
    <n v="1"/>
    <n v="2707.74"/>
    <s v="Canada"/>
    <x v="131"/>
    <x v="1"/>
    <x v="1"/>
    <n v="12"/>
    <x v="3"/>
    <s v="Quibus"/>
    <n v="1.3333333333333334E-2"/>
  </r>
  <r>
    <n v="438"/>
    <d v="2015-03-23T00:00:00"/>
    <x v="4"/>
    <s v="V6J"/>
    <n v="1"/>
    <n v="11969.37"/>
    <s v="Canada"/>
    <x v="54"/>
    <x v="2"/>
    <x v="6"/>
    <n v="7"/>
    <x v="4"/>
    <s v="VanArsdel"/>
    <n v="2.4570024570024569E-3"/>
  </r>
  <r>
    <n v="457"/>
    <d v="2015-03-23T00:00:00"/>
    <x v="4"/>
    <s v="T5K"/>
    <n v="1"/>
    <n v="11969.37"/>
    <s v="Canada"/>
    <x v="67"/>
    <x v="2"/>
    <x v="6"/>
    <n v="7"/>
    <x v="3"/>
    <s v="VanArsdel"/>
    <n v="2.4570024570024569E-3"/>
  </r>
  <r>
    <n v="487"/>
    <d v="2015-03-23T00:00:00"/>
    <x v="4"/>
    <s v="T6E"/>
    <n v="1"/>
    <n v="13229.37"/>
    <s v="Canada"/>
    <x v="21"/>
    <x v="2"/>
    <x v="6"/>
    <n v="7"/>
    <x v="3"/>
    <s v="VanArsdel"/>
    <n v="2.4570024570024569E-3"/>
  </r>
  <r>
    <n v="332"/>
    <d v="2015-04-03T00:00:00"/>
    <x v="3"/>
    <s v="V5R"/>
    <n v="1"/>
    <n v="11336.85"/>
    <s v="Canada"/>
    <x v="132"/>
    <x v="2"/>
    <x v="4"/>
    <n v="5"/>
    <x v="4"/>
    <s v="Fama"/>
    <n v="7.1428571428571425E-2"/>
  </r>
  <r>
    <n v="585"/>
    <d v="2015-04-03T00:00:00"/>
    <x v="3"/>
    <s v="V6J"/>
    <n v="1"/>
    <n v="5039.37"/>
    <s v="Canada"/>
    <x v="36"/>
    <x v="2"/>
    <x v="2"/>
    <n v="7"/>
    <x v="4"/>
    <s v="VanArsdel"/>
    <n v="2.4570024570024569E-3"/>
  </r>
  <r>
    <n v="359"/>
    <d v="2015-04-03T00:00:00"/>
    <x v="3"/>
    <s v="T3C"/>
    <n v="1"/>
    <n v="13730.85"/>
    <s v="Canada"/>
    <x v="133"/>
    <x v="2"/>
    <x v="4"/>
    <n v="5"/>
    <x v="3"/>
    <s v="Fama"/>
    <n v="7.1428571428571425E-2"/>
  </r>
  <r>
    <n v="1172"/>
    <d v="2015-04-05T00:00:00"/>
    <x v="3"/>
    <s v="T5K"/>
    <n v="1"/>
    <n v="5921.37"/>
    <s v="Canada"/>
    <x v="134"/>
    <x v="2"/>
    <x v="4"/>
    <n v="10"/>
    <x v="3"/>
    <s v="Pirum"/>
    <n v="3.8022813688212928E-3"/>
  </r>
  <r>
    <n v="1529"/>
    <d v="2015-04-09T00:00:00"/>
    <x v="3"/>
    <s v="M5R"/>
    <n v="1"/>
    <n v="5038.74"/>
    <s v="Canada"/>
    <x v="135"/>
    <x v="1"/>
    <x v="1"/>
    <n v="12"/>
    <x v="0"/>
    <s v="Quibus"/>
    <n v="1.3333333333333334E-2"/>
  </r>
  <r>
    <n v="674"/>
    <d v="2015-02-05T00:00:00"/>
    <x v="0"/>
    <s v="R3G"/>
    <n v="1"/>
    <n v="8189.37"/>
    <s v="Canada"/>
    <x v="32"/>
    <x v="2"/>
    <x v="2"/>
    <n v="7"/>
    <x v="1"/>
    <s v="VanArsdel"/>
    <n v="2.4570024570024569E-3"/>
  </r>
  <r>
    <n v="2225"/>
    <d v="2015-03-17T00:00:00"/>
    <x v="4"/>
    <s v="L5P"/>
    <n v="1"/>
    <n v="723.87"/>
    <s v="Canada"/>
    <x v="52"/>
    <x v="1"/>
    <x v="1"/>
    <n v="2"/>
    <x v="0"/>
    <s v="Aliqui"/>
    <n v="4.7169811320754715E-3"/>
  </r>
  <r>
    <n v="945"/>
    <d v="2015-03-17T00:00:00"/>
    <x v="4"/>
    <s v="L5N"/>
    <n v="1"/>
    <n v="8189.37"/>
    <s v="Canada"/>
    <x v="79"/>
    <x v="2"/>
    <x v="2"/>
    <n v="8"/>
    <x v="0"/>
    <s v="Natura"/>
    <n v="3.952569169960474E-3"/>
  </r>
  <r>
    <n v="438"/>
    <d v="2015-02-21T00:00:00"/>
    <x v="0"/>
    <s v="K1R"/>
    <n v="1"/>
    <n v="11969.37"/>
    <s v="Canada"/>
    <x v="54"/>
    <x v="2"/>
    <x v="6"/>
    <n v="7"/>
    <x v="0"/>
    <s v="VanArsdel"/>
    <n v="2.4570024570024569E-3"/>
  </r>
  <r>
    <n v="585"/>
    <d v="2015-02-21T00:00:00"/>
    <x v="0"/>
    <s v="L5R"/>
    <n v="1"/>
    <n v="5039.37"/>
    <s v="Canada"/>
    <x v="36"/>
    <x v="2"/>
    <x v="2"/>
    <n v="7"/>
    <x v="0"/>
    <s v="VanArsdel"/>
    <n v="2.4570024570024569E-3"/>
  </r>
  <r>
    <n v="438"/>
    <d v="2015-02-22T00:00:00"/>
    <x v="0"/>
    <s v="R3V"/>
    <n v="1"/>
    <n v="11969.37"/>
    <s v="Canada"/>
    <x v="54"/>
    <x v="2"/>
    <x v="6"/>
    <n v="7"/>
    <x v="1"/>
    <s v="VanArsdel"/>
    <n v="2.4570024570024569E-3"/>
  </r>
  <r>
    <n v="556"/>
    <d v="2015-02-22T00:00:00"/>
    <x v="0"/>
    <s v="R3T"/>
    <n v="1"/>
    <n v="10268.370000000001"/>
    <s v="Canada"/>
    <x v="56"/>
    <x v="2"/>
    <x v="2"/>
    <n v="7"/>
    <x v="1"/>
    <s v="VanArsdel"/>
    <n v="2.4570024570024569E-3"/>
  </r>
  <r>
    <n v="1472"/>
    <d v="2015-02-23T00:00:00"/>
    <x v="0"/>
    <s v="R3T"/>
    <n v="1"/>
    <n v="3526.74"/>
    <s v="Canada"/>
    <x v="136"/>
    <x v="1"/>
    <x v="1"/>
    <n v="12"/>
    <x v="1"/>
    <s v="Quibus"/>
    <n v="1.3333333333333334E-2"/>
  </r>
  <r>
    <n v="2379"/>
    <d v="2015-02-23T00:00:00"/>
    <x v="0"/>
    <s v="H1G"/>
    <n v="1"/>
    <n v="2330.37"/>
    <s v="Canada"/>
    <x v="137"/>
    <x v="2"/>
    <x v="2"/>
    <n v="2"/>
    <x v="2"/>
    <s v="Aliqui"/>
    <n v="4.7169811320754715E-3"/>
  </r>
  <r>
    <n v="963"/>
    <d v="2015-03-31T00:00:00"/>
    <x v="4"/>
    <s v="R3B"/>
    <n v="1"/>
    <n v="5039.37"/>
    <s v="Canada"/>
    <x v="138"/>
    <x v="2"/>
    <x v="2"/>
    <n v="8"/>
    <x v="1"/>
    <s v="Natura"/>
    <n v="3.952569169960474E-3"/>
  </r>
  <r>
    <n v="993"/>
    <d v="2015-03-31T00:00:00"/>
    <x v="4"/>
    <s v="R2W"/>
    <n v="1"/>
    <n v="4598.37"/>
    <s v="Canada"/>
    <x v="10"/>
    <x v="2"/>
    <x v="2"/>
    <n v="8"/>
    <x v="1"/>
    <s v="Natura"/>
    <n v="3.952569169960474E-3"/>
  </r>
  <r>
    <n v="1223"/>
    <d v="2015-03-31T00:00:00"/>
    <x v="4"/>
    <s v="H1B"/>
    <n v="1"/>
    <n v="4787.37"/>
    <s v="Canada"/>
    <x v="8"/>
    <x v="2"/>
    <x v="2"/>
    <n v="10"/>
    <x v="2"/>
    <s v="Pirum"/>
    <n v="3.8022813688212928E-3"/>
  </r>
  <r>
    <n v="2061"/>
    <d v="2015-01-05T00:00:00"/>
    <x v="5"/>
    <s v="L5P"/>
    <n v="1"/>
    <n v="4409.37"/>
    <s v="Canada"/>
    <x v="139"/>
    <x v="2"/>
    <x v="4"/>
    <n v="4"/>
    <x v="0"/>
    <s v="Currus"/>
    <n v="1.1764705882352941E-2"/>
  </r>
  <r>
    <n v="1114"/>
    <d v="2015-01-05T00:00:00"/>
    <x v="5"/>
    <s v="R3A"/>
    <n v="1"/>
    <n v="2424.87"/>
    <s v="Canada"/>
    <x v="140"/>
    <x v="1"/>
    <x v="5"/>
    <n v="10"/>
    <x v="1"/>
    <s v="Pirum"/>
    <n v="3.8022813688212928E-3"/>
  </r>
  <r>
    <n v="1180"/>
    <d v="2015-01-06T00:00:00"/>
    <x v="5"/>
    <s v="R2Y"/>
    <n v="1"/>
    <n v="6299.37"/>
    <s v="Canada"/>
    <x v="31"/>
    <x v="2"/>
    <x v="4"/>
    <n v="10"/>
    <x v="1"/>
    <s v="Pirum"/>
    <n v="3.8022813688212928E-3"/>
  </r>
  <r>
    <n v="12"/>
    <d v="2015-01-06T00:00:00"/>
    <x v="5"/>
    <s v="L5N"/>
    <n v="1"/>
    <n v="5480.37"/>
    <s v="Canada"/>
    <x v="141"/>
    <x v="0"/>
    <x v="0"/>
    <n v="1"/>
    <x v="0"/>
    <s v="Abbas"/>
    <n v="0.04"/>
  </r>
  <r>
    <n v="1124"/>
    <d v="2015-02-23T00:00:00"/>
    <x v="0"/>
    <s v="L5R"/>
    <n v="1"/>
    <n v="8315.3700000000008"/>
    <s v="Canada"/>
    <x v="142"/>
    <x v="2"/>
    <x v="6"/>
    <n v="10"/>
    <x v="0"/>
    <s v="Pirum"/>
    <n v="3.8022813688212928E-3"/>
  </r>
  <r>
    <n v="407"/>
    <d v="2015-02-23T00:00:00"/>
    <x v="0"/>
    <s v="H1G"/>
    <n v="1"/>
    <n v="20505.87"/>
    <s v="Canada"/>
    <x v="86"/>
    <x v="2"/>
    <x v="6"/>
    <n v="7"/>
    <x v="2"/>
    <s v="VanArsdel"/>
    <n v="2.4570024570024569E-3"/>
  </r>
  <r>
    <n v="487"/>
    <d v="2015-02-23T00:00:00"/>
    <x v="0"/>
    <s v="L5G"/>
    <n v="1"/>
    <n v="13229.37"/>
    <s v="Canada"/>
    <x v="21"/>
    <x v="2"/>
    <x v="6"/>
    <n v="7"/>
    <x v="0"/>
    <s v="VanArsdel"/>
    <n v="2.4570024570024569E-3"/>
  </r>
  <r>
    <n v="1471"/>
    <d v="2015-02-23T00:00:00"/>
    <x v="0"/>
    <s v="R3T"/>
    <n v="1"/>
    <n v="3526.74"/>
    <s v="Canada"/>
    <x v="143"/>
    <x v="1"/>
    <x v="1"/>
    <n v="12"/>
    <x v="1"/>
    <s v="Quibus"/>
    <n v="1.3333333333333334E-2"/>
  </r>
  <r>
    <n v="826"/>
    <d v="2015-02-23T00:00:00"/>
    <x v="0"/>
    <s v="R3T"/>
    <n v="1"/>
    <n v="14426.37"/>
    <s v="Canada"/>
    <x v="81"/>
    <x v="2"/>
    <x v="6"/>
    <n v="8"/>
    <x v="1"/>
    <s v="Natura"/>
    <n v="3.952569169960474E-3"/>
  </r>
  <r>
    <n v="202"/>
    <d v="2015-03-31T00:00:00"/>
    <x v="4"/>
    <s v="L5P"/>
    <n v="1"/>
    <n v="15749.37"/>
    <s v="Canada"/>
    <x v="144"/>
    <x v="2"/>
    <x v="6"/>
    <n v="3"/>
    <x v="0"/>
    <s v="Barba"/>
    <n v="0.1111111111111111"/>
  </r>
  <r>
    <n v="487"/>
    <d v="2015-03-31T00:00:00"/>
    <x v="4"/>
    <s v="L5J"/>
    <n v="1"/>
    <n v="13229.37"/>
    <s v="Canada"/>
    <x v="21"/>
    <x v="2"/>
    <x v="6"/>
    <n v="7"/>
    <x v="0"/>
    <s v="VanArsdel"/>
    <n v="2.4570024570024569E-3"/>
  </r>
  <r>
    <n v="1086"/>
    <d v="2015-03-31T00:00:00"/>
    <x v="4"/>
    <s v="R3G"/>
    <n v="1"/>
    <n v="1164.8699999999999"/>
    <s v="Canada"/>
    <x v="145"/>
    <x v="1"/>
    <x v="1"/>
    <n v="10"/>
    <x v="1"/>
    <s v="Pirum"/>
    <n v="3.8022813688212928E-3"/>
  </r>
  <r>
    <n v="2054"/>
    <d v="2015-03-31T00:00:00"/>
    <x v="4"/>
    <s v="L5N"/>
    <n v="1"/>
    <n v="7685.37"/>
    <s v="Canada"/>
    <x v="146"/>
    <x v="2"/>
    <x v="4"/>
    <n v="4"/>
    <x v="0"/>
    <s v="Currus"/>
    <n v="1.1764705882352941E-2"/>
  </r>
  <r>
    <n v="2055"/>
    <d v="2015-04-09T00:00:00"/>
    <x v="3"/>
    <s v="L5P"/>
    <n v="1"/>
    <n v="7874.37"/>
    <s v="Canada"/>
    <x v="62"/>
    <x v="2"/>
    <x v="4"/>
    <n v="4"/>
    <x v="0"/>
    <s v="Currus"/>
    <n v="1.1764705882352941E-2"/>
  </r>
  <r>
    <n v="1348"/>
    <d v="2015-04-12T00:00:00"/>
    <x v="3"/>
    <s v="K2P"/>
    <n v="1"/>
    <n v="4156.74"/>
    <s v="Canada"/>
    <x v="100"/>
    <x v="1"/>
    <x v="1"/>
    <n v="12"/>
    <x v="0"/>
    <s v="Quibus"/>
    <n v="1.3333333333333334E-2"/>
  </r>
  <r>
    <n v="1114"/>
    <d v="2015-01-07T00:00:00"/>
    <x v="5"/>
    <s v="M4Y"/>
    <n v="1"/>
    <n v="2424.87"/>
    <s v="Canada"/>
    <x v="140"/>
    <x v="1"/>
    <x v="5"/>
    <n v="10"/>
    <x v="0"/>
    <s v="Pirum"/>
    <n v="3.8022813688212928E-3"/>
  </r>
  <r>
    <n v="2215"/>
    <d v="2015-02-27T00:00:00"/>
    <x v="0"/>
    <s v="L5N"/>
    <n v="1"/>
    <n v="4535.37"/>
    <s v="Canada"/>
    <x v="45"/>
    <x v="1"/>
    <x v="1"/>
    <n v="2"/>
    <x v="0"/>
    <s v="Aliqui"/>
    <n v="4.7169811320754715E-3"/>
  </r>
  <r>
    <n v="2214"/>
    <d v="2015-02-27T00:00:00"/>
    <x v="0"/>
    <s v="L5N"/>
    <n v="1"/>
    <n v="4535.37"/>
    <s v="Canada"/>
    <x v="147"/>
    <x v="1"/>
    <x v="1"/>
    <n v="2"/>
    <x v="0"/>
    <s v="Aliqui"/>
    <n v="4.7169811320754715E-3"/>
  </r>
  <r>
    <n v="2367"/>
    <d v="2015-02-27T00:00:00"/>
    <x v="0"/>
    <s v="H1B"/>
    <n v="1"/>
    <n v="5663.7"/>
    <s v="Canada"/>
    <x v="24"/>
    <x v="2"/>
    <x v="2"/>
    <n v="2"/>
    <x v="2"/>
    <s v="Aliqui"/>
    <n v="4.7169811320754715E-3"/>
  </r>
  <r>
    <n v="2395"/>
    <d v="2015-02-27T00:00:00"/>
    <x v="0"/>
    <s v="M6H"/>
    <n v="1"/>
    <n v="1889.37"/>
    <s v="Canada"/>
    <x v="148"/>
    <x v="3"/>
    <x v="3"/>
    <n v="2"/>
    <x v="0"/>
    <s v="Aliqui"/>
    <n v="4.7169811320754715E-3"/>
  </r>
  <r>
    <n v="2284"/>
    <d v="2015-01-25T00:00:00"/>
    <x v="5"/>
    <s v="K1R"/>
    <n v="1"/>
    <n v="4157.37"/>
    <s v="Canada"/>
    <x v="149"/>
    <x v="1"/>
    <x v="5"/>
    <n v="2"/>
    <x v="0"/>
    <s v="Aliqui"/>
    <n v="4.7169811320754715E-3"/>
  </r>
  <r>
    <n v="2186"/>
    <d v="2015-01-26T00:00:00"/>
    <x v="5"/>
    <s v="M5L"/>
    <n v="1"/>
    <n v="5606.37"/>
    <s v="Canada"/>
    <x v="150"/>
    <x v="2"/>
    <x v="2"/>
    <n v="14"/>
    <x v="0"/>
    <s v="Victoria"/>
    <n v="6.25E-2"/>
  </r>
  <r>
    <n v="735"/>
    <d v="2015-01-26T00:00:00"/>
    <x v="5"/>
    <s v="R2W"/>
    <n v="1"/>
    <n v="4724.37"/>
    <s v="Canada"/>
    <x v="78"/>
    <x v="1"/>
    <x v="1"/>
    <n v="8"/>
    <x v="1"/>
    <s v="Natura"/>
    <n v="3.952569169960474E-3"/>
  </r>
  <r>
    <n v="736"/>
    <d v="2015-01-26T00:00:00"/>
    <x v="5"/>
    <s v="R2W"/>
    <n v="1"/>
    <n v="4724.37"/>
    <s v="Canada"/>
    <x v="76"/>
    <x v="1"/>
    <x v="1"/>
    <n v="8"/>
    <x v="1"/>
    <s v="Natura"/>
    <n v="3.952569169960474E-3"/>
  </r>
  <r>
    <n v="1350"/>
    <d v="2015-05-31T00:00:00"/>
    <x v="1"/>
    <s v="R3V"/>
    <n v="2"/>
    <n v="10077.48"/>
    <s v="Canada"/>
    <x v="151"/>
    <x v="1"/>
    <x v="1"/>
    <n v="12"/>
    <x v="1"/>
    <s v="Quibus"/>
    <n v="1.3333333333333334E-2"/>
  </r>
  <r>
    <n v="1496"/>
    <d v="2015-05-31T00:00:00"/>
    <x v="1"/>
    <s v="M4V"/>
    <n v="1"/>
    <n v="4408.74"/>
    <s v="Canada"/>
    <x v="152"/>
    <x v="1"/>
    <x v="1"/>
    <n v="12"/>
    <x v="0"/>
    <s v="Quibus"/>
    <n v="1.3333333333333334E-2"/>
  </r>
  <r>
    <n v="1529"/>
    <d v="2015-05-31T00:00:00"/>
    <x v="1"/>
    <s v="R3H"/>
    <n v="1"/>
    <n v="4282.74"/>
    <s v="Canada"/>
    <x v="135"/>
    <x v="1"/>
    <x v="1"/>
    <n v="12"/>
    <x v="1"/>
    <s v="Quibus"/>
    <n v="1.3333333333333334E-2"/>
  </r>
  <r>
    <n v="1703"/>
    <d v="2015-05-31T00:00:00"/>
    <x v="1"/>
    <s v="K1H"/>
    <n v="1"/>
    <n v="1290.8699999999999"/>
    <s v="Canada"/>
    <x v="153"/>
    <x v="3"/>
    <x v="3"/>
    <n v="13"/>
    <x v="0"/>
    <s v="Salvus"/>
    <n v="4.3478260869565216E-2"/>
  </r>
  <r>
    <n v="1343"/>
    <d v="2015-05-31T00:00:00"/>
    <x v="1"/>
    <s v="M4V"/>
    <n v="1"/>
    <n v="3778.74"/>
    <s v="Canada"/>
    <x v="154"/>
    <x v="1"/>
    <x v="1"/>
    <n v="12"/>
    <x v="0"/>
    <s v="Quibus"/>
    <n v="1.3333333333333334E-2"/>
  </r>
  <r>
    <n v="1363"/>
    <d v="2015-05-31T00:00:00"/>
    <x v="1"/>
    <s v="R3S"/>
    <n v="1"/>
    <n v="2455.7399999999998"/>
    <s v="Canada"/>
    <x v="155"/>
    <x v="1"/>
    <x v="1"/>
    <n v="12"/>
    <x v="1"/>
    <s v="Quibus"/>
    <n v="1.3333333333333334E-2"/>
  </r>
  <r>
    <n v="438"/>
    <d v="2015-05-31T00:00:00"/>
    <x v="1"/>
    <s v="R3H"/>
    <n v="1"/>
    <n v="11969.37"/>
    <s v="Canada"/>
    <x v="54"/>
    <x v="2"/>
    <x v="6"/>
    <n v="7"/>
    <x v="1"/>
    <s v="VanArsdel"/>
    <n v="2.4570024570024569E-3"/>
  </r>
  <r>
    <n v="1823"/>
    <d v="2015-06-01T00:00:00"/>
    <x v="2"/>
    <s v="L5P"/>
    <n v="1"/>
    <n v="5480.37"/>
    <s v="Canada"/>
    <x v="156"/>
    <x v="3"/>
    <x v="3"/>
    <n v="11"/>
    <x v="0"/>
    <s v="Pomum"/>
    <n v="5.5555555555555552E-2"/>
  </r>
  <r>
    <n v="1172"/>
    <d v="2015-04-23T00:00:00"/>
    <x v="3"/>
    <s v="M7Y"/>
    <n v="1"/>
    <n v="5732.37"/>
    <s v="Canada"/>
    <x v="134"/>
    <x v="2"/>
    <x v="4"/>
    <n v="10"/>
    <x v="0"/>
    <s v="Pirum"/>
    <n v="3.8022813688212928E-3"/>
  </r>
  <r>
    <n v="1223"/>
    <d v="2015-04-23T00:00:00"/>
    <x v="3"/>
    <s v="M5R"/>
    <n v="1"/>
    <n v="4787.37"/>
    <s v="Canada"/>
    <x v="8"/>
    <x v="2"/>
    <x v="2"/>
    <n v="10"/>
    <x v="0"/>
    <s v="Pirum"/>
    <n v="3.8022813688212928E-3"/>
  </r>
  <r>
    <n v="676"/>
    <d v="2015-04-23T00:00:00"/>
    <x v="3"/>
    <s v="L5N"/>
    <n v="1"/>
    <n v="9134.3700000000008"/>
    <s v="Canada"/>
    <x v="157"/>
    <x v="2"/>
    <x v="2"/>
    <n v="7"/>
    <x v="0"/>
    <s v="VanArsdel"/>
    <n v="2.4570024570024569E-3"/>
  </r>
  <r>
    <n v="1175"/>
    <d v="2015-04-23T00:00:00"/>
    <x v="3"/>
    <s v="K1Y"/>
    <n v="1"/>
    <n v="7622.37"/>
    <s v="Canada"/>
    <x v="158"/>
    <x v="2"/>
    <x v="4"/>
    <n v="10"/>
    <x v="0"/>
    <s v="Pirum"/>
    <n v="3.8022813688212928E-3"/>
  </r>
  <r>
    <n v="405"/>
    <d v="2015-04-23T00:00:00"/>
    <x v="3"/>
    <s v="M6H"/>
    <n v="1"/>
    <n v="22994.37"/>
    <s v="Canada"/>
    <x v="72"/>
    <x v="2"/>
    <x v="6"/>
    <n v="7"/>
    <x v="0"/>
    <s v="VanArsdel"/>
    <n v="2.4570024570024569E-3"/>
  </r>
  <r>
    <n v="438"/>
    <d v="2015-06-01T00:00:00"/>
    <x v="2"/>
    <s v="M4P"/>
    <n v="1"/>
    <n v="11969.37"/>
    <s v="Canada"/>
    <x v="54"/>
    <x v="2"/>
    <x v="6"/>
    <n v="7"/>
    <x v="0"/>
    <s v="VanArsdel"/>
    <n v="2.4570024570024569E-3"/>
  </r>
  <r>
    <n v="1852"/>
    <d v="2015-06-01T00:00:00"/>
    <x v="2"/>
    <s v="L5N"/>
    <n v="1"/>
    <n v="2078.37"/>
    <s v="Canada"/>
    <x v="159"/>
    <x v="3"/>
    <x v="3"/>
    <n v="11"/>
    <x v="0"/>
    <s v="Pomum"/>
    <n v="5.5555555555555552E-2"/>
  </r>
  <r>
    <n v="761"/>
    <d v="2015-06-02T00:00:00"/>
    <x v="2"/>
    <s v="R3H"/>
    <n v="1"/>
    <n v="2330.37"/>
    <s v="Canada"/>
    <x v="160"/>
    <x v="1"/>
    <x v="1"/>
    <n v="8"/>
    <x v="1"/>
    <s v="Natura"/>
    <n v="3.952569169960474E-3"/>
  </r>
  <r>
    <n v="762"/>
    <d v="2015-06-02T00:00:00"/>
    <x v="2"/>
    <s v="R3H"/>
    <n v="1"/>
    <n v="2330.37"/>
    <s v="Canada"/>
    <x v="161"/>
    <x v="1"/>
    <x v="1"/>
    <n v="8"/>
    <x v="1"/>
    <s v="Natura"/>
    <n v="3.952569169960474E-3"/>
  </r>
  <r>
    <n v="548"/>
    <d v="2015-04-24T00:00:00"/>
    <x v="3"/>
    <s v="M5L"/>
    <n v="1"/>
    <n v="6236.37"/>
    <s v="Canada"/>
    <x v="162"/>
    <x v="2"/>
    <x v="2"/>
    <n v="7"/>
    <x v="0"/>
    <s v="VanArsdel"/>
    <n v="2.4570024570024569E-3"/>
  </r>
  <r>
    <n v="407"/>
    <d v="2015-04-24T00:00:00"/>
    <x v="3"/>
    <s v="M5R"/>
    <n v="1"/>
    <n v="20505.87"/>
    <s v="Canada"/>
    <x v="86"/>
    <x v="2"/>
    <x v="6"/>
    <n v="7"/>
    <x v="0"/>
    <s v="VanArsdel"/>
    <n v="2.4570024570024569E-3"/>
  </r>
  <r>
    <n v="907"/>
    <d v="2015-02-19T00:00:00"/>
    <x v="0"/>
    <s v="L5R"/>
    <n v="1"/>
    <n v="7307.37"/>
    <s v="Canada"/>
    <x v="50"/>
    <x v="2"/>
    <x v="4"/>
    <n v="8"/>
    <x v="0"/>
    <s v="Natura"/>
    <n v="3.952569169960474E-3"/>
  </r>
  <r>
    <n v="183"/>
    <d v="2015-02-19T00:00:00"/>
    <x v="0"/>
    <s v="R3G"/>
    <n v="1"/>
    <n v="8694"/>
    <s v="Canada"/>
    <x v="163"/>
    <x v="2"/>
    <x v="4"/>
    <n v="1"/>
    <x v="1"/>
    <s v="Abbas"/>
    <n v="0.04"/>
  </r>
  <r>
    <n v="359"/>
    <d v="2015-02-19T00:00:00"/>
    <x v="0"/>
    <s v="M6S"/>
    <n v="1"/>
    <n v="13730.85"/>
    <s v="Canada"/>
    <x v="133"/>
    <x v="2"/>
    <x v="4"/>
    <n v="5"/>
    <x v="0"/>
    <s v="Fama"/>
    <n v="7.1428571428571425E-2"/>
  </r>
  <r>
    <n v="1060"/>
    <d v="2015-03-01T00:00:00"/>
    <x v="4"/>
    <s v="M4E"/>
    <n v="1"/>
    <n v="1952.37"/>
    <s v="Canada"/>
    <x v="44"/>
    <x v="1"/>
    <x v="1"/>
    <n v="10"/>
    <x v="0"/>
    <s v="Pirum"/>
    <n v="3.8022813688212928E-3"/>
  </r>
  <r>
    <n v="1137"/>
    <d v="2015-03-01T00:00:00"/>
    <x v="4"/>
    <s v="K1R"/>
    <n v="1"/>
    <n v="8693.3700000000008"/>
    <s v="Canada"/>
    <x v="37"/>
    <x v="2"/>
    <x v="6"/>
    <n v="10"/>
    <x v="0"/>
    <s v="Pirum"/>
    <n v="3.8022813688212928E-3"/>
  </r>
  <r>
    <n v="1180"/>
    <d v="2015-03-01T00:00:00"/>
    <x v="4"/>
    <s v="K1N"/>
    <n v="1"/>
    <n v="6299.37"/>
    <s v="Canada"/>
    <x v="31"/>
    <x v="2"/>
    <x v="4"/>
    <n v="10"/>
    <x v="0"/>
    <s v="Pirum"/>
    <n v="3.8022813688212928E-3"/>
  </r>
  <r>
    <n v="2073"/>
    <d v="2015-03-01T00:00:00"/>
    <x v="4"/>
    <s v="L5L"/>
    <n v="1"/>
    <n v="4535.37"/>
    <s v="Canada"/>
    <x v="164"/>
    <x v="2"/>
    <x v="2"/>
    <n v="4"/>
    <x v="0"/>
    <s v="Currus"/>
    <n v="1.1764705882352941E-2"/>
  </r>
  <r>
    <n v="556"/>
    <d v="2015-03-02T00:00:00"/>
    <x v="4"/>
    <s v="H1B"/>
    <n v="1"/>
    <n v="10268.370000000001"/>
    <s v="Canada"/>
    <x v="56"/>
    <x v="2"/>
    <x v="2"/>
    <n v="7"/>
    <x v="2"/>
    <s v="VanArsdel"/>
    <n v="2.4570024570024569E-3"/>
  </r>
  <r>
    <n v="1942"/>
    <d v="2015-03-02T00:00:00"/>
    <x v="4"/>
    <s v="R3V"/>
    <n v="1"/>
    <n v="1448.37"/>
    <s v="Canada"/>
    <x v="165"/>
    <x v="1"/>
    <x v="1"/>
    <n v="4"/>
    <x v="1"/>
    <s v="Currus"/>
    <n v="1.1764705882352941E-2"/>
  </r>
  <r>
    <n v="559"/>
    <d v="2015-03-02T00:00:00"/>
    <x v="4"/>
    <s v="L5P"/>
    <n v="1"/>
    <n v="7559.37"/>
    <s v="Canada"/>
    <x v="166"/>
    <x v="2"/>
    <x v="2"/>
    <n v="7"/>
    <x v="0"/>
    <s v="VanArsdel"/>
    <n v="2.4570024570024569E-3"/>
  </r>
  <r>
    <n v="1995"/>
    <d v="2015-03-02T00:00:00"/>
    <x v="4"/>
    <s v="M5P"/>
    <n v="1"/>
    <n v="5354.37"/>
    <s v="Canada"/>
    <x v="167"/>
    <x v="2"/>
    <x v="6"/>
    <n v="4"/>
    <x v="0"/>
    <s v="Currus"/>
    <n v="1.1764705882352941E-2"/>
  </r>
  <r>
    <n v="1943"/>
    <d v="2015-03-02T00:00:00"/>
    <x v="4"/>
    <s v="R3V"/>
    <n v="1"/>
    <n v="1448.37"/>
    <s v="Canada"/>
    <x v="168"/>
    <x v="1"/>
    <x v="1"/>
    <n v="4"/>
    <x v="1"/>
    <s v="Currus"/>
    <n v="1.1764705882352941E-2"/>
  </r>
  <r>
    <n v="1466"/>
    <d v="2015-03-11T00:00:00"/>
    <x v="4"/>
    <s v="M4R"/>
    <n v="1"/>
    <n v="2802.24"/>
    <s v="Canada"/>
    <x v="169"/>
    <x v="1"/>
    <x v="1"/>
    <n v="12"/>
    <x v="0"/>
    <s v="Quibus"/>
    <n v="1.3333333333333334E-2"/>
  </r>
  <r>
    <n v="478"/>
    <d v="2015-03-11T00:00:00"/>
    <x v="4"/>
    <s v="M4E"/>
    <n v="1"/>
    <n v="17009.37"/>
    <s v="Canada"/>
    <x v="170"/>
    <x v="2"/>
    <x v="6"/>
    <n v="7"/>
    <x v="0"/>
    <s v="VanArsdel"/>
    <n v="2.4570024570024569E-3"/>
  </r>
  <r>
    <n v="2388"/>
    <d v="2015-03-11T00:00:00"/>
    <x v="4"/>
    <s v="M4Y"/>
    <n v="1"/>
    <n v="4157.37"/>
    <s v="Canada"/>
    <x v="171"/>
    <x v="2"/>
    <x v="2"/>
    <n v="2"/>
    <x v="0"/>
    <s v="Aliqui"/>
    <n v="4.7169811320754715E-3"/>
  </r>
  <r>
    <n v="2219"/>
    <d v="2015-03-11T00:00:00"/>
    <x v="4"/>
    <s v="L5H"/>
    <n v="1"/>
    <n v="1763.37"/>
    <s v="Canada"/>
    <x v="16"/>
    <x v="1"/>
    <x v="1"/>
    <n v="2"/>
    <x v="0"/>
    <s v="Aliqui"/>
    <n v="4.7169811320754715E-3"/>
  </r>
  <r>
    <n v="1226"/>
    <d v="2015-03-12T00:00:00"/>
    <x v="4"/>
    <s v="K1N"/>
    <n v="1"/>
    <n v="6866.37"/>
    <s v="Canada"/>
    <x v="4"/>
    <x v="2"/>
    <x v="2"/>
    <n v="10"/>
    <x v="0"/>
    <s v="Pirum"/>
    <n v="3.8022813688212928E-3"/>
  </r>
  <r>
    <n v="1137"/>
    <d v="2015-03-12T00:00:00"/>
    <x v="4"/>
    <s v="H1B"/>
    <n v="1"/>
    <n v="8945.3700000000008"/>
    <s v="Canada"/>
    <x v="37"/>
    <x v="2"/>
    <x v="6"/>
    <n v="10"/>
    <x v="2"/>
    <s v="Pirum"/>
    <n v="3.8022813688212928E-3"/>
  </r>
  <r>
    <n v="636"/>
    <d v="2015-06-27T00:00:00"/>
    <x v="2"/>
    <s v="H2Z"/>
    <n v="1"/>
    <n v="10583.37"/>
    <s v="Canada"/>
    <x v="77"/>
    <x v="2"/>
    <x v="2"/>
    <n v="7"/>
    <x v="2"/>
    <s v="VanArsdel"/>
    <n v="2.4570024570024569E-3"/>
  </r>
  <r>
    <n v="487"/>
    <d v="2015-06-27T00:00:00"/>
    <x v="2"/>
    <s v="R3V"/>
    <n v="1"/>
    <n v="13229.37"/>
    <s v="Canada"/>
    <x v="21"/>
    <x v="2"/>
    <x v="6"/>
    <n v="7"/>
    <x v="1"/>
    <s v="VanArsdel"/>
    <n v="2.4570024570024569E-3"/>
  </r>
  <r>
    <n v="1722"/>
    <d v="2015-06-30T00:00:00"/>
    <x v="2"/>
    <s v="M6H"/>
    <n v="1"/>
    <n v="1038.8699999999999"/>
    <s v="Canada"/>
    <x v="40"/>
    <x v="3"/>
    <x v="3"/>
    <n v="13"/>
    <x v="0"/>
    <s v="Salvus"/>
    <n v="4.3478260869565216E-2"/>
  </r>
  <r>
    <n v="1304"/>
    <d v="2015-04-19T00:00:00"/>
    <x v="3"/>
    <s v="M5P"/>
    <n v="1"/>
    <n v="4787.37"/>
    <s v="Canada"/>
    <x v="172"/>
    <x v="0"/>
    <x v="0"/>
    <n v="12"/>
    <x v="0"/>
    <s v="Quibus"/>
    <n v="1.3333333333333334E-2"/>
  </r>
  <r>
    <n v="1171"/>
    <d v="2015-04-19T00:00:00"/>
    <x v="3"/>
    <s v="M4Y"/>
    <n v="1"/>
    <n v="4283.37"/>
    <s v="Canada"/>
    <x v="173"/>
    <x v="2"/>
    <x v="4"/>
    <n v="10"/>
    <x v="0"/>
    <s v="Pirum"/>
    <n v="3.8022813688212928E-3"/>
  </r>
  <r>
    <n v="1180"/>
    <d v="2015-04-19T00:00:00"/>
    <x v="3"/>
    <s v="M5B"/>
    <n v="1"/>
    <n v="6173.37"/>
    <s v="Canada"/>
    <x v="31"/>
    <x v="2"/>
    <x v="4"/>
    <n v="10"/>
    <x v="0"/>
    <s v="Pirum"/>
    <n v="3.8022813688212928E-3"/>
  </r>
  <r>
    <n v="1987"/>
    <d v="2015-04-19T00:00:00"/>
    <x v="3"/>
    <s v="M6G"/>
    <n v="1"/>
    <n v="2204.37"/>
    <s v="Canada"/>
    <x v="174"/>
    <x v="1"/>
    <x v="5"/>
    <n v="4"/>
    <x v="0"/>
    <s v="Currus"/>
    <n v="1.1764705882352941E-2"/>
  </r>
  <r>
    <n v="433"/>
    <d v="2015-04-20T00:00:00"/>
    <x v="3"/>
    <s v="M4E"/>
    <n v="1"/>
    <n v="11969.37"/>
    <s v="Canada"/>
    <x v="175"/>
    <x v="2"/>
    <x v="6"/>
    <n v="7"/>
    <x v="0"/>
    <s v="VanArsdel"/>
    <n v="2.4570024570024569E-3"/>
  </r>
  <r>
    <n v="2361"/>
    <d v="2015-04-20T00:00:00"/>
    <x v="3"/>
    <s v="L5N"/>
    <n v="1"/>
    <n v="7112.7"/>
    <s v="Canada"/>
    <x v="90"/>
    <x v="2"/>
    <x v="2"/>
    <n v="2"/>
    <x v="0"/>
    <s v="Aliqui"/>
    <n v="4.7169811320754715E-3"/>
  </r>
  <r>
    <n v="734"/>
    <d v="2015-02-25T00:00:00"/>
    <x v="0"/>
    <s v="R3V"/>
    <n v="1"/>
    <n v="4787.37"/>
    <s v="Canada"/>
    <x v="176"/>
    <x v="1"/>
    <x v="1"/>
    <n v="8"/>
    <x v="1"/>
    <s v="Natura"/>
    <n v="3.952569169960474E-3"/>
  </r>
  <r>
    <n v="1235"/>
    <d v="2015-02-25T00:00:00"/>
    <x v="0"/>
    <s v="L5R"/>
    <n v="1"/>
    <n v="5794.74"/>
    <s v="Canada"/>
    <x v="177"/>
    <x v="0"/>
    <x v="1"/>
    <n v="12"/>
    <x v="0"/>
    <s v="Quibus"/>
    <n v="1.3333333333333334E-2"/>
  </r>
  <r>
    <n v="1349"/>
    <d v="2015-02-25T00:00:00"/>
    <x v="0"/>
    <s v="R3H"/>
    <n v="1"/>
    <n v="4282.74"/>
    <s v="Canada"/>
    <x v="178"/>
    <x v="1"/>
    <x v="1"/>
    <n v="12"/>
    <x v="1"/>
    <s v="Quibus"/>
    <n v="1.3333333333333334E-2"/>
  </r>
  <r>
    <n v="733"/>
    <d v="2015-02-25T00:00:00"/>
    <x v="0"/>
    <s v="R3V"/>
    <n v="1"/>
    <n v="4787.37"/>
    <s v="Canada"/>
    <x v="65"/>
    <x v="1"/>
    <x v="1"/>
    <n v="8"/>
    <x v="1"/>
    <s v="Natura"/>
    <n v="3.952569169960474E-3"/>
  </r>
  <r>
    <n v="2275"/>
    <d v="2015-02-25T00:00:00"/>
    <x v="0"/>
    <s v="R3G"/>
    <n v="1"/>
    <n v="5096.7"/>
    <s v="Canada"/>
    <x v="17"/>
    <x v="1"/>
    <x v="5"/>
    <n v="2"/>
    <x v="1"/>
    <s v="Aliqui"/>
    <n v="4.7169811320754715E-3"/>
  </r>
  <r>
    <n v="1236"/>
    <d v="2015-02-25T00:00:00"/>
    <x v="0"/>
    <s v="L5R"/>
    <n v="1"/>
    <n v="5794.74"/>
    <s v="Canada"/>
    <x v="179"/>
    <x v="0"/>
    <x v="1"/>
    <n v="12"/>
    <x v="0"/>
    <s v="Quibus"/>
    <n v="1.3333333333333334E-2"/>
  </r>
  <r>
    <n v="1350"/>
    <d v="2015-02-25T00:00:00"/>
    <x v="0"/>
    <s v="R3H"/>
    <n v="1"/>
    <n v="4282.74"/>
    <s v="Canada"/>
    <x v="151"/>
    <x v="1"/>
    <x v="1"/>
    <n v="12"/>
    <x v="1"/>
    <s v="Quibus"/>
    <n v="1.3333333333333334E-2"/>
  </r>
  <r>
    <n v="438"/>
    <d v="2015-02-26T00:00:00"/>
    <x v="0"/>
    <s v="M6G"/>
    <n v="1"/>
    <n v="11969.37"/>
    <s v="Canada"/>
    <x v="54"/>
    <x v="2"/>
    <x v="6"/>
    <n v="7"/>
    <x v="0"/>
    <s v="VanArsdel"/>
    <n v="2.4570024570024569E-3"/>
  </r>
  <r>
    <n v="791"/>
    <d v="2015-02-26T00:00:00"/>
    <x v="0"/>
    <s v="L5N"/>
    <n v="1"/>
    <n v="849.87"/>
    <s v="Canada"/>
    <x v="180"/>
    <x v="1"/>
    <x v="1"/>
    <n v="8"/>
    <x v="0"/>
    <s v="Natura"/>
    <n v="3.952569169960474E-3"/>
  </r>
  <r>
    <n v="1183"/>
    <d v="2015-01-20T00:00:00"/>
    <x v="5"/>
    <s v="K1R"/>
    <n v="1"/>
    <n v="7433.37"/>
    <s v="Canada"/>
    <x v="121"/>
    <x v="2"/>
    <x v="4"/>
    <n v="10"/>
    <x v="0"/>
    <s v="Pirum"/>
    <n v="3.8022813688212928E-3"/>
  </r>
  <r>
    <n v="1182"/>
    <d v="2015-01-21T00:00:00"/>
    <x v="5"/>
    <s v="L5N"/>
    <n v="1"/>
    <n v="2519.37"/>
    <s v="Canada"/>
    <x v="97"/>
    <x v="2"/>
    <x v="4"/>
    <n v="10"/>
    <x v="0"/>
    <s v="Pirum"/>
    <n v="3.8022813688212928E-3"/>
  </r>
  <r>
    <n v="1853"/>
    <d v="2015-01-01T00:00:00"/>
    <x v="5"/>
    <s v="L5N"/>
    <n v="1"/>
    <n v="4409.37"/>
    <s v="Canada"/>
    <x v="181"/>
    <x v="3"/>
    <x v="3"/>
    <n v="11"/>
    <x v="0"/>
    <s v="Pomum"/>
    <n v="5.5555555555555552E-2"/>
  </r>
  <r>
    <n v="1851"/>
    <d v="2015-01-01T00:00:00"/>
    <x v="5"/>
    <s v="L5J"/>
    <n v="1"/>
    <n v="3905.37"/>
    <s v="Canada"/>
    <x v="182"/>
    <x v="3"/>
    <x v="3"/>
    <n v="11"/>
    <x v="0"/>
    <s v="Pomum"/>
    <n v="5.5555555555555552E-2"/>
  </r>
  <r>
    <n v="781"/>
    <d v="2015-01-04T00:00:00"/>
    <x v="5"/>
    <s v="L5N"/>
    <n v="1"/>
    <n v="1303.47"/>
    <s v="Canada"/>
    <x v="108"/>
    <x v="1"/>
    <x v="1"/>
    <n v="8"/>
    <x v="0"/>
    <s v="Natura"/>
    <n v="3.952569169960474E-3"/>
  </r>
  <r>
    <n v="782"/>
    <d v="2015-01-04T00:00:00"/>
    <x v="5"/>
    <s v="L5N"/>
    <n v="1"/>
    <n v="1303.47"/>
    <s v="Canada"/>
    <x v="110"/>
    <x v="1"/>
    <x v="1"/>
    <n v="8"/>
    <x v="0"/>
    <s v="Natura"/>
    <n v="3.952569169960474E-3"/>
  </r>
  <r>
    <n v="1212"/>
    <d v="2015-02-26T00:00:00"/>
    <x v="0"/>
    <s v="K1R"/>
    <n v="1"/>
    <n v="4850.37"/>
    <s v="Canada"/>
    <x v="6"/>
    <x v="2"/>
    <x v="2"/>
    <n v="10"/>
    <x v="0"/>
    <s v="Pirum"/>
    <n v="3.8022813688212928E-3"/>
  </r>
  <r>
    <n v="993"/>
    <d v="2015-02-26T00:00:00"/>
    <x v="0"/>
    <s v="R3H"/>
    <n v="2"/>
    <n v="9007.74"/>
    <s v="Canada"/>
    <x v="10"/>
    <x v="2"/>
    <x v="2"/>
    <n v="8"/>
    <x v="1"/>
    <s v="Natura"/>
    <n v="3.952569169960474E-3"/>
  </r>
  <r>
    <n v="792"/>
    <d v="2015-02-26T00:00:00"/>
    <x v="0"/>
    <s v="L5N"/>
    <n v="1"/>
    <n v="849.87"/>
    <s v="Canada"/>
    <x v="183"/>
    <x v="1"/>
    <x v="1"/>
    <n v="8"/>
    <x v="0"/>
    <s v="Natura"/>
    <n v="3.952569169960474E-3"/>
  </r>
  <r>
    <n v="794"/>
    <d v="2015-01-23T00:00:00"/>
    <x v="5"/>
    <s v="L5N"/>
    <n v="1"/>
    <n v="1070.3699999999999"/>
    <s v="Canada"/>
    <x v="98"/>
    <x v="1"/>
    <x v="1"/>
    <n v="8"/>
    <x v="0"/>
    <s v="Natura"/>
    <n v="3.952569169960474E-3"/>
  </r>
  <r>
    <n v="793"/>
    <d v="2015-01-23T00:00:00"/>
    <x v="5"/>
    <s v="L5T"/>
    <n v="1"/>
    <n v="1070.3699999999999"/>
    <s v="Canada"/>
    <x v="96"/>
    <x v="1"/>
    <x v="1"/>
    <n v="8"/>
    <x v="0"/>
    <s v="Natura"/>
    <n v="3.952569169960474E-3"/>
  </r>
  <r>
    <n v="794"/>
    <d v="2015-01-23T00:00:00"/>
    <x v="5"/>
    <s v="L5T"/>
    <n v="1"/>
    <n v="1070.3699999999999"/>
    <s v="Canada"/>
    <x v="98"/>
    <x v="1"/>
    <x v="1"/>
    <n v="8"/>
    <x v="0"/>
    <s v="Natura"/>
    <n v="3.952569169960474E-3"/>
  </r>
  <r>
    <n v="793"/>
    <d v="2015-01-23T00:00:00"/>
    <x v="5"/>
    <s v="L5N"/>
    <n v="1"/>
    <n v="1070.3699999999999"/>
    <s v="Canada"/>
    <x v="96"/>
    <x v="1"/>
    <x v="1"/>
    <n v="8"/>
    <x v="0"/>
    <s v="Natura"/>
    <n v="3.952569169960474E-3"/>
  </r>
  <r>
    <n v="959"/>
    <d v="2015-02-27T00:00:00"/>
    <x v="0"/>
    <s v="R3V"/>
    <n v="1"/>
    <n v="10362.870000000001"/>
    <s v="Canada"/>
    <x v="41"/>
    <x v="2"/>
    <x v="2"/>
    <n v="8"/>
    <x v="1"/>
    <s v="Natura"/>
    <n v="3.952569169960474E-3"/>
  </r>
  <r>
    <n v="438"/>
    <d v="2015-02-28T00:00:00"/>
    <x v="0"/>
    <s v="R3E"/>
    <n v="1"/>
    <n v="11969.37"/>
    <s v="Canada"/>
    <x v="54"/>
    <x v="2"/>
    <x v="6"/>
    <n v="7"/>
    <x v="1"/>
    <s v="VanArsdel"/>
    <n v="2.4570024570024569E-3"/>
  </r>
  <r>
    <n v="440"/>
    <d v="2015-02-28T00:00:00"/>
    <x v="0"/>
    <s v="L5G"/>
    <n v="1"/>
    <n v="19529.37"/>
    <s v="Canada"/>
    <x v="184"/>
    <x v="2"/>
    <x v="6"/>
    <n v="7"/>
    <x v="0"/>
    <s v="VanArsdel"/>
    <n v="2.4570024570024569E-3"/>
  </r>
  <r>
    <n v="548"/>
    <d v="2015-02-28T00:00:00"/>
    <x v="0"/>
    <s v="R3V"/>
    <n v="1"/>
    <n v="6299.37"/>
    <s v="Canada"/>
    <x v="162"/>
    <x v="2"/>
    <x v="2"/>
    <n v="7"/>
    <x v="1"/>
    <s v="VanArsdel"/>
    <n v="2.4570024570024569E-3"/>
  </r>
  <r>
    <n v="2359"/>
    <d v="2015-03-01T00:00:00"/>
    <x v="4"/>
    <s v="M5S"/>
    <n v="1"/>
    <n v="5543.37"/>
    <s v="Canada"/>
    <x v="28"/>
    <x v="2"/>
    <x v="2"/>
    <n v="2"/>
    <x v="0"/>
    <s v="Aliqui"/>
    <n v="4.7169811320754715E-3"/>
  </r>
  <r>
    <n v="1059"/>
    <d v="2015-03-01T00:00:00"/>
    <x v="4"/>
    <s v="L5T"/>
    <n v="1"/>
    <n v="1889.37"/>
    <s v="Canada"/>
    <x v="185"/>
    <x v="1"/>
    <x v="1"/>
    <n v="10"/>
    <x v="0"/>
    <s v="Pirum"/>
    <n v="3.8022813688212928E-3"/>
  </r>
  <r>
    <n v="1212"/>
    <d v="2015-03-01T00:00:00"/>
    <x v="4"/>
    <s v="L5N"/>
    <n v="1"/>
    <n v="5448.87"/>
    <s v="Canada"/>
    <x v="6"/>
    <x v="2"/>
    <x v="2"/>
    <n v="10"/>
    <x v="0"/>
    <s v="Pirum"/>
    <n v="3.8022813688212928E-3"/>
  </r>
  <r>
    <n v="1060"/>
    <d v="2015-03-01T00:00:00"/>
    <x v="4"/>
    <s v="L5T"/>
    <n v="1"/>
    <n v="1889.37"/>
    <s v="Canada"/>
    <x v="44"/>
    <x v="1"/>
    <x v="1"/>
    <n v="10"/>
    <x v="0"/>
    <s v="Pirum"/>
    <n v="3.8022813688212928E-3"/>
  </r>
  <r>
    <n v="1059"/>
    <d v="2015-03-01T00:00:00"/>
    <x v="4"/>
    <s v="M4E"/>
    <n v="1"/>
    <n v="1952.37"/>
    <s v="Canada"/>
    <x v="185"/>
    <x v="1"/>
    <x v="1"/>
    <n v="10"/>
    <x v="0"/>
    <s v="Pirum"/>
    <n v="3.8022813688212928E-3"/>
  </r>
  <r>
    <n v="2084"/>
    <d v="2015-03-01T00:00:00"/>
    <x v="4"/>
    <s v="L5N"/>
    <n v="1"/>
    <n v="8252.3700000000008"/>
    <s v="Canada"/>
    <x v="186"/>
    <x v="2"/>
    <x v="2"/>
    <n v="4"/>
    <x v="0"/>
    <s v="Currus"/>
    <n v="1.1764705882352941E-2"/>
  </r>
  <r>
    <n v="2145"/>
    <d v="2015-03-12T00:00:00"/>
    <x v="4"/>
    <s v="L5G"/>
    <n v="1"/>
    <n v="4850.37"/>
    <s v="Canada"/>
    <x v="187"/>
    <x v="2"/>
    <x v="7"/>
    <n v="14"/>
    <x v="0"/>
    <s v="Victoria"/>
    <n v="6.25E-2"/>
  </r>
  <r>
    <n v="2225"/>
    <d v="2015-03-12T00:00:00"/>
    <x v="4"/>
    <s v="M5B"/>
    <n v="1"/>
    <n v="818.37"/>
    <s v="Canada"/>
    <x v="52"/>
    <x v="1"/>
    <x v="1"/>
    <n v="2"/>
    <x v="0"/>
    <s v="Aliqui"/>
    <n v="4.7169811320754715E-3"/>
  </r>
  <r>
    <n v="959"/>
    <d v="2015-03-19T00:00:00"/>
    <x v="4"/>
    <s v="M4E"/>
    <n v="1"/>
    <n v="10362.870000000001"/>
    <s v="Canada"/>
    <x v="41"/>
    <x v="2"/>
    <x v="2"/>
    <n v="8"/>
    <x v="0"/>
    <s v="Natura"/>
    <n v="3.952569169960474E-3"/>
  </r>
  <r>
    <n v="2280"/>
    <d v="2015-03-19T00:00:00"/>
    <x v="4"/>
    <s v="M5P"/>
    <n v="1"/>
    <n v="2046.87"/>
    <s v="Canada"/>
    <x v="188"/>
    <x v="1"/>
    <x v="5"/>
    <n v="2"/>
    <x v="0"/>
    <s v="Aliqui"/>
    <n v="4.7169811320754715E-3"/>
  </r>
  <r>
    <n v="1714"/>
    <d v="2015-03-08T00:00:00"/>
    <x v="4"/>
    <s v="L5T"/>
    <n v="1"/>
    <n v="1259.3699999999999"/>
    <s v="Canada"/>
    <x v="29"/>
    <x v="3"/>
    <x v="3"/>
    <n v="13"/>
    <x v="0"/>
    <s v="Salvus"/>
    <n v="4.3478260869565216E-2"/>
  </r>
  <r>
    <n v="496"/>
    <d v="2015-03-08T00:00:00"/>
    <x v="4"/>
    <s v="M6H"/>
    <n v="1"/>
    <n v="11339.37"/>
    <s v="Canada"/>
    <x v="87"/>
    <x v="2"/>
    <x v="6"/>
    <n v="7"/>
    <x v="0"/>
    <s v="VanArsdel"/>
    <n v="2.4570024570024569E-3"/>
  </r>
  <r>
    <n v="1085"/>
    <d v="2015-03-31T00:00:00"/>
    <x v="4"/>
    <s v="R3G"/>
    <n v="1"/>
    <n v="1164.8699999999999"/>
    <s v="Canada"/>
    <x v="189"/>
    <x v="1"/>
    <x v="1"/>
    <n v="10"/>
    <x v="1"/>
    <s v="Pirum"/>
    <n v="3.8022813688212928E-3"/>
  </r>
  <r>
    <n v="487"/>
    <d v="2015-04-27T00:00:00"/>
    <x v="3"/>
    <s v="L5N"/>
    <n v="1"/>
    <n v="13229.37"/>
    <s v="Canada"/>
    <x v="21"/>
    <x v="2"/>
    <x v="6"/>
    <n v="7"/>
    <x v="0"/>
    <s v="VanArsdel"/>
    <n v="2.4570024570024569E-3"/>
  </r>
  <r>
    <n v="556"/>
    <d v="2015-04-27T00:00:00"/>
    <x v="3"/>
    <s v="M6H"/>
    <n v="1"/>
    <n v="10268.370000000001"/>
    <s v="Canada"/>
    <x v="56"/>
    <x v="2"/>
    <x v="2"/>
    <n v="7"/>
    <x v="0"/>
    <s v="VanArsdel"/>
    <n v="2.4570024570024569E-3"/>
  </r>
  <r>
    <n v="578"/>
    <d v="2015-03-12T00:00:00"/>
    <x v="4"/>
    <s v="R3G"/>
    <n v="1"/>
    <n v="9449.3700000000008"/>
    <s v="Canada"/>
    <x v="59"/>
    <x v="2"/>
    <x v="2"/>
    <n v="7"/>
    <x v="1"/>
    <s v="VanArsdel"/>
    <n v="2.4570024570024569E-3"/>
  </r>
  <r>
    <n v="1175"/>
    <d v="2015-03-12T00:00:00"/>
    <x v="4"/>
    <s v="K1H"/>
    <n v="1"/>
    <n v="7811.37"/>
    <s v="Canada"/>
    <x v="158"/>
    <x v="2"/>
    <x v="4"/>
    <n v="10"/>
    <x v="0"/>
    <s v="Pirum"/>
    <n v="3.8022813688212928E-3"/>
  </r>
  <r>
    <n v="407"/>
    <d v="2015-03-12T00:00:00"/>
    <x v="4"/>
    <s v="R3V"/>
    <n v="1"/>
    <n v="20505.87"/>
    <s v="Canada"/>
    <x v="86"/>
    <x v="2"/>
    <x v="6"/>
    <n v="7"/>
    <x v="1"/>
    <s v="VanArsdel"/>
    <n v="2.4570024570024569E-3"/>
  </r>
  <r>
    <n v="2224"/>
    <d v="2015-03-12T00:00:00"/>
    <x v="4"/>
    <s v="M5B"/>
    <n v="1"/>
    <n v="818.37"/>
    <s v="Canada"/>
    <x v="53"/>
    <x v="1"/>
    <x v="1"/>
    <n v="2"/>
    <x v="0"/>
    <s v="Aliqui"/>
    <n v="4.7169811320754715E-3"/>
  </r>
  <r>
    <n v="548"/>
    <d v="2015-03-13T00:00:00"/>
    <x v="4"/>
    <s v="M5P"/>
    <n v="1"/>
    <n v="6299.37"/>
    <s v="Canada"/>
    <x v="162"/>
    <x v="2"/>
    <x v="2"/>
    <n v="7"/>
    <x v="0"/>
    <s v="VanArsdel"/>
    <n v="2.4570024570024569E-3"/>
  </r>
  <r>
    <n v="253"/>
    <d v="2015-03-13T00:00:00"/>
    <x v="4"/>
    <s v="M6G"/>
    <n v="1"/>
    <n v="8816.85"/>
    <s v="Canada"/>
    <x v="190"/>
    <x v="2"/>
    <x v="7"/>
    <n v="5"/>
    <x v="0"/>
    <s v="Fama"/>
    <n v="7.1428571428571425E-2"/>
  </r>
  <r>
    <n v="2332"/>
    <d v="2015-03-13T00:00:00"/>
    <x v="4"/>
    <s v="M5P"/>
    <n v="1"/>
    <n v="6419.7"/>
    <s v="Canada"/>
    <x v="22"/>
    <x v="2"/>
    <x v="4"/>
    <n v="2"/>
    <x v="0"/>
    <s v="Aliqui"/>
    <n v="4.7169811320754715E-3"/>
  </r>
  <r>
    <n v="945"/>
    <d v="2015-05-31T00:00:00"/>
    <x v="1"/>
    <s v="K1Y"/>
    <n v="1"/>
    <n v="8189.37"/>
    <s v="Canada"/>
    <x v="79"/>
    <x v="2"/>
    <x v="2"/>
    <n v="8"/>
    <x v="0"/>
    <s v="Natura"/>
    <n v="3.952569169960474E-3"/>
  </r>
  <r>
    <n v="1489"/>
    <d v="2015-05-31T00:00:00"/>
    <x v="1"/>
    <s v="R3G"/>
    <n v="1"/>
    <n v="3778.74"/>
    <s v="Canada"/>
    <x v="191"/>
    <x v="1"/>
    <x v="1"/>
    <n v="12"/>
    <x v="1"/>
    <s v="Quibus"/>
    <n v="1.3333333333333334E-2"/>
  </r>
  <r>
    <n v="1518"/>
    <d v="2015-05-31T00:00:00"/>
    <x v="1"/>
    <s v="R3G"/>
    <n v="1"/>
    <n v="2361.2399999999998"/>
    <s v="Canada"/>
    <x v="94"/>
    <x v="1"/>
    <x v="1"/>
    <n v="12"/>
    <x v="1"/>
    <s v="Quibus"/>
    <n v="1.3333333333333334E-2"/>
  </r>
  <r>
    <n v="1707"/>
    <d v="2015-05-31T00:00:00"/>
    <x v="1"/>
    <s v="K1H"/>
    <n v="1"/>
    <n v="1511.37"/>
    <s v="Canada"/>
    <x v="192"/>
    <x v="3"/>
    <x v="3"/>
    <n v="13"/>
    <x v="0"/>
    <s v="Salvus"/>
    <n v="4.3478260869565216E-2"/>
  </r>
  <r>
    <n v="1344"/>
    <d v="2015-05-31T00:00:00"/>
    <x v="1"/>
    <s v="M4V"/>
    <n v="1"/>
    <n v="3778.74"/>
    <s v="Canada"/>
    <x v="112"/>
    <x v="1"/>
    <x v="1"/>
    <n v="12"/>
    <x v="0"/>
    <s v="Quibus"/>
    <n v="1.3333333333333334E-2"/>
  </r>
  <r>
    <n v="1349"/>
    <d v="2015-05-31T00:00:00"/>
    <x v="1"/>
    <s v="R3V"/>
    <n v="2"/>
    <n v="10077.48"/>
    <s v="Canada"/>
    <x v="178"/>
    <x v="1"/>
    <x v="1"/>
    <n v="12"/>
    <x v="1"/>
    <s v="Quibus"/>
    <n v="1.3333333333333334E-2"/>
  </r>
  <r>
    <n v="1364"/>
    <d v="2015-05-31T00:00:00"/>
    <x v="1"/>
    <s v="R3S"/>
    <n v="1"/>
    <n v="2455.7399999999998"/>
    <s v="Canada"/>
    <x v="193"/>
    <x v="1"/>
    <x v="1"/>
    <n v="12"/>
    <x v="1"/>
    <s v="Quibus"/>
    <n v="1.3333333333333334E-2"/>
  </r>
  <r>
    <n v="1495"/>
    <d v="2015-05-31T00:00:00"/>
    <x v="1"/>
    <s v="M4V"/>
    <n v="1"/>
    <n v="4408.74"/>
    <s v="Canada"/>
    <x v="194"/>
    <x v="1"/>
    <x v="1"/>
    <n v="12"/>
    <x v="0"/>
    <s v="Quibus"/>
    <n v="1.3333333333333334E-2"/>
  </r>
  <r>
    <n v="1490"/>
    <d v="2015-05-31T00:00:00"/>
    <x v="1"/>
    <s v="R3G"/>
    <n v="1"/>
    <n v="3778.74"/>
    <s v="Canada"/>
    <x v="195"/>
    <x v="1"/>
    <x v="1"/>
    <n v="12"/>
    <x v="1"/>
    <s v="Quibus"/>
    <n v="1.3333333333333334E-2"/>
  </r>
  <r>
    <n v="1120"/>
    <d v="2015-06-30T00:00:00"/>
    <x v="2"/>
    <s v="L5P"/>
    <n v="1"/>
    <n v="2109.87"/>
    <s v="Canada"/>
    <x v="196"/>
    <x v="1"/>
    <x v="5"/>
    <n v="10"/>
    <x v="0"/>
    <s v="Pirum"/>
    <n v="3.8022813688212928E-3"/>
  </r>
  <r>
    <n v="1145"/>
    <d v="2015-06-30T00:00:00"/>
    <x v="2"/>
    <s v="M6H"/>
    <n v="1"/>
    <n v="4031.37"/>
    <s v="Canada"/>
    <x v="197"/>
    <x v="2"/>
    <x v="7"/>
    <n v="10"/>
    <x v="0"/>
    <s v="Pirum"/>
    <n v="3.8022813688212928E-3"/>
  </r>
  <r>
    <n v="781"/>
    <d v="2015-06-30T00:00:00"/>
    <x v="2"/>
    <s v="L4X"/>
    <n v="1"/>
    <n v="1303.47"/>
    <s v="Canada"/>
    <x v="108"/>
    <x v="1"/>
    <x v="1"/>
    <n v="8"/>
    <x v="0"/>
    <s v="Natura"/>
    <n v="3.952569169960474E-3"/>
  </r>
  <r>
    <n v="438"/>
    <d v="2015-06-21T00:00:00"/>
    <x v="2"/>
    <s v="K1R"/>
    <n v="1"/>
    <n v="11969.37"/>
    <s v="Canada"/>
    <x v="54"/>
    <x v="2"/>
    <x v="6"/>
    <n v="7"/>
    <x v="0"/>
    <s v="VanArsdel"/>
    <n v="2.4570024570024569E-3"/>
  </r>
  <r>
    <n v="1182"/>
    <d v="2015-03-03T00:00:00"/>
    <x v="4"/>
    <s v="L4X"/>
    <n v="1"/>
    <n v="2708.37"/>
    <s v="Canada"/>
    <x v="97"/>
    <x v="2"/>
    <x v="4"/>
    <n v="10"/>
    <x v="0"/>
    <s v="Pirum"/>
    <n v="3.8022813688212928E-3"/>
  </r>
  <r>
    <n v="2275"/>
    <d v="2015-03-03T00:00:00"/>
    <x v="4"/>
    <s v="M5R"/>
    <n v="1"/>
    <n v="4661.37"/>
    <s v="Canada"/>
    <x v="17"/>
    <x v="1"/>
    <x v="5"/>
    <n v="2"/>
    <x v="0"/>
    <s v="Aliqui"/>
    <n v="4.7169811320754715E-3"/>
  </r>
  <r>
    <n v="2180"/>
    <d v="2015-03-04T00:00:00"/>
    <x v="4"/>
    <s v="M5L"/>
    <n v="1"/>
    <n v="5606.37"/>
    <s v="Canada"/>
    <x v="198"/>
    <x v="2"/>
    <x v="2"/>
    <n v="14"/>
    <x v="0"/>
    <s v="Victoria"/>
    <n v="6.25E-2"/>
  </r>
  <r>
    <n v="1129"/>
    <d v="2015-03-04T00:00:00"/>
    <x v="4"/>
    <s v="R3R"/>
    <n v="1"/>
    <n v="5543.37"/>
    <s v="Canada"/>
    <x v="34"/>
    <x v="2"/>
    <x v="6"/>
    <n v="10"/>
    <x v="1"/>
    <s v="Pirum"/>
    <n v="3.8022813688212928E-3"/>
  </r>
  <r>
    <n v="1465"/>
    <d v="2015-03-11T00:00:00"/>
    <x v="4"/>
    <s v="M4R"/>
    <n v="1"/>
    <n v="2802.24"/>
    <s v="Canada"/>
    <x v="199"/>
    <x v="1"/>
    <x v="1"/>
    <n v="12"/>
    <x v="0"/>
    <s v="Quibus"/>
    <n v="1.3333333333333334E-2"/>
  </r>
  <r>
    <n v="2218"/>
    <d v="2015-03-11T00:00:00"/>
    <x v="4"/>
    <s v="L5H"/>
    <n v="1"/>
    <n v="1763.37"/>
    <s v="Canada"/>
    <x v="107"/>
    <x v="1"/>
    <x v="1"/>
    <n v="2"/>
    <x v="0"/>
    <s v="Aliqui"/>
    <n v="4.7169811320754715E-3"/>
  </r>
  <r>
    <n v="2064"/>
    <d v="2015-03-11T00:00:00"/>
    <x v="4"/>
    <s v="L4Y"/>
    <n v="1"/>
    <n v="6929.37"/>
    <s v="Canada"/>
    <x v="200"/>
    <x v="2"/>
    <x v="4"/>
    <n v="4"/>
    <x v="0"/>
    <s v="Currus"/>
    <n v="1.1764705882352941E-2"/>
  </r>
  <r>
    <n v="407"/>
    <d v="2015-03-24T00:00:00"/>
    <x v="4"/>
    <s v="L5H"/>
    <n v="1"/>
    <n v="20505.87"/>
    <s v="Canada"/>
    <x v="86"/>
    <x v="2"/>
    <x v="6"/>
    <n v="7"/>
    <x v="0"/>
    <s v="VanArsdel"/>
    <n v="2.4570024570024569E-3"/>
  </r>
  <r>
    <n v="927"/>
    <d v="2015-03-24T00:00:00"/>
    <x v="4"/>
    <s v="M4V"/>
    <n v="1"/>
    <n v="6173.37"/>
    <s v="Canada"/>
    <x v="27"/>
    <x v="2"/>
    <x v="4"/>
    <n v="8"/>
    <x v="0"/>
    <s v="Natura"/>
    <n v="3.952569169960474E-3"/>
  </r>
  <r>
    <n v="1180"/>
    <d v="2015-03-24T00:00:00"/>
    <x v="4"/>
    <s v="L5N"/>
    <n v="1"/>
    <n v="6173.37"/>
    <s v="Canada"/>
    <x v="31"/>
    <x v="2"/>
    <x v="4"/>
    <n v="10"/>
    <x v="0"/>
    <s v="Pirum"/>
    <n v="3.8022813688212928E-3"/>
  </r>
  <r>
    <n v="2336"/>
    <d v="2015-03-24T00:00:00"/>
    <x v="4"/>
    <s v="K1R"/>
    <n v="1"/>
    <n v="9128.7000000000007"/>
    <s v="Canada"/>
    <x v="201"/>
    <x v="2"/>
    <x v="4"/>
    <n v="2"/>
    <x v="0"/>
    <s v="Aliqui"/>
    <n v="4.7169811320754715E-3"/>
  </r>
  <r>
    <n v="506"/>
    <d v="2015-03-24T00:00:00"/>
    <x v="4"/>
    <s v="L5T"/>
    <n v="1"/>
    <n v="15560.37"/>
    <s v="Canada"/>
    <x v="58"/>
    <x v="2"/>
    <x v="6"/>
    <n v="7"/>
    <x v="0"/>
    <s v="VanArsdel"/>
    <n v="2.4570024570024569E-3"/>
  </r>
  <r>
    <n v="359"/>
    <d v="2015-02-12T00:00:00"/>
    <x v="0"/>
    <s v="M6H"/>
    <n v="1"/>
    <n v="13730.85"/>
    <s v="Canada"/>
    <x v="133"/>
    <x v="2"/>
    <x v="4"/>
    <n v="5"/>
    <x v="0"/>
    <s v="Fama"/>
    <n v="7.1428571428571425E-2"/>
  </r>
  <r>
    <n v="506"/>
    <d v="2015-06-21T00:00:00"/>
    <x v="2"/>
    <s v="M6H"/>
    <n v="1"/>
    <n v="15560.37"/>
    <s v="Canada"/>
    <x v="58"/>
    <x v="2"/>
    <x v="6"/>
    <n v="7"/>
    <x v="0"/>
    <s v="VanArsdel"/>
    <n v="2.4570024570024569E-3"/>
  </r>
  <r>
    <n v="506"/>
    <d v="2015-06-21T00:00:00"/>
    <x v="2"/>
    <s v="M6S"/>
    <n v="1"/>
    <n v="15560.37"/>
    <s v="Canada"/>
    <x v="58"/>
    <x v="2"/>
    <x v="6"/>
    <n v="7"/>
    <x v="0"/>
    <s v="VanArsdel"/>
    <n v="2.4570024570024569E-3"/>
  </r>
  <r>
    <n v="1049"/>
    <d v="2015-06-21T00:00:00"/>
    <x v="2"/>
    <s v="H1B"/>
    <n v="1"/>
    <n v="3086.37"/>
    <s v="Canada"/>
    <x v="33"/>
    <x v="0"/>
    <x v="0"/>
    <n v="10"/>
    <x v="2"/>
    <s v="Pirum"/>
    <n v="3.8022813688212928E-3"/>
  </r>
  <r>
    <n v="2086"/>
    <d v="2015-04-28T00:00:00"/>
    <x v="3"/>
    <s v="V6A"/>
    <n v="1"/>
    <n v="2897.37"/>
    <s v="Canada"/>
    <x v="202"/>
    <x v="2"/>
    <x v="2"/>
    <n v="4"/>
    <x v="4"/>
    <s v="Currus"/>
    <n v="1.1764705882352941E-2"/>
  </r>
  <r>
    <n v="826"/>
    <d v="2015-04-28T00:00:00"/>
    <x v="3"/>
    <s v="V5W"/>
    <n v="1"/>
    <n v="13229.37"/>
    <s v="Canada"/>
    <x v="81"/>
    <x v="2"/>
    <x v="6"/>
    <n v="8"/>
    <x v="4"/>
    <s v="Natura"/>
    <n v="3.952569169960474E-3"/>
  </r>
  <r>
    <n v="1171"/>
    <d v="2015-04-28T00:00:00"/>
    <x v="3"/>
    <s v="V6A"/>
    <n v="1"/>
    <n v="4283.37"/>
    <s v="Canada"/>
    <x v="173"/>
    <x v="2"/>
    <x v="4"/>
    <n v="10"/>
    <x v="4"/>
    <s v="Pirum"/>
    <n v="3.8022813688212928E-3"/>
  </r>
  <r>
    <n v="1180"/>
    <d v="2015-04-28T00:00:00"/>
    <x v="3"/>
    <s v="T3R"/>
    <n v="1"/>
    <n v="6173.37"/>
    <s v="Canada"/>
    <x v="31"/>
    <x v="2"/>
    <x v="4"/>
    <n v="10"/>
    <x v="3"/>
    <s v="Pirum"/>
    <n v="3.8022813688212928E-3"/>
  </r>
  <r>
    <n v="2186"/>
    <d v="2015-04-28T00:00:00"/>
    <x v="3"/>
    <s v="T6E"/>
    <n v="1"/>
    <n v="5606.37"/>
    <s v="Canada"/>
    <x v="150"/>
    <x v="2"/>
    <x v="2"/>
    <n v="14"/>
    <x v="3"/>
    <s v="Victoria"/>
    <n v="6.25E-2"/>
  </r>
  <r>
    <n v="927"/>
    <d v="2015-04-28T00:00:00"/>
    <x v="3"/>
    <s v="T2X"/>
    <n v="1"/>
    <n v="6173.37"/>
    <s v="Canada"/>
    <x v="27"/>
    <x v="2"/>
    <x v="4"/>
    <n v="8"/>
    <x v="3"/>
    <s v="Natura"/>
    <n v="3.952569169960474E-3"/>
  </r>
  <r>
    <n v="977"/>
    <d v="2015-04-28T00:00:00"/>
    <x v="3"/>
    <s v="T6E"/>
    <n v="1"/>
    <n v="5858.37"/>
    <s v="Canada"/>
    <x v="69"/>
    <x v="2"/>
    <x v="2"/>
    <n v="8"/>
    <x v="3"/>
    <s v="Natura"/>
    <n v="3.952569169960474E-3"/>
  </r>
  <r>
    <n v="2365"/>
    <d v="2015-06-23T00:00:00"/>
    <x v="2"/>
    <s v="V6A"/>
    <n v="1"/>
    <n v="6356.7"/>
    <s v="Canada"/>
    <x v="14"/>
    <x v="2"/>
    <x v="2"/>
    <n v="2"/>
    <x v="4"/>
    <s v="Aliqui"/>
    <n v="4.7169811320754715E-3"/>
  </r>
  <r>
    <n v="487"/>
    <d v="2015-06-23T00:00:00"/>
    <x v="2"/>
    <s v="T6E"/>
    <n v="1"/>
    <n v="13229.37"/>
    <s v="Canada"/>
    <x v="21"/>
    <x v="2"/>
    <x v="6"/>
    <n v="7"/>
    <x v="3"/>
    <s v="VanArsdel"/>
    <n v="2.4570024570024569E-3"/>
  </r>
  <r>
    <n v="440"/>
    <d v="2015-04-05T00:00:00"/>
    <x v="3"/>
    <s v="V6M"/>
    <n v="1"/>
    <n v="19529.37"/>
    <s v="Canada"/>
    <x v="184"/>
    <x v="2"/>
    <x v="6"/>
    <n v="7"/>
    <x v="4"/>
    <s v="VanArsdel"/>
    <n v="2.4570024570024569E-3"/>
  </r>
  <r>
    <n v="438"/>
    <d v="2015-04-05T00:00:00"/>
    <x v="3"/>
    <s v="T5B"/>
    <n v="1"/>
    <n v="11969.37"/>
    <s v="Canada"/>
    <x v="54"/>
    <x v="2"/>
    <x v="6"/>
    <n v="7"/>
    <x v="3"/>
    <s v="VanArsdel"/>
    <n v="2.4570024570024569E-3"/>
  </r>
  <r>
    <n v="556"/>
    <d v="2015-04-06T00:00:00"/>
    <x v="3"/>
    <s v="V5W"/>
    <n v="1"/>
    <n v="10268.370000000001"/>
    <s v="Canada"/>
    <x v="56"/>
    <x v="2"/>
    <x v="2"/>
    <n v="7"/>
    <x v="4"/>
    <s v="VanArsdel"/>
    <n v="2.4570024570024569E-3"/>
  </r>
  <r>
    <n v="762"/>
    <d v="2015-04-06T00:00:00"/>
    <x v="3"/>
    <s v="V6Z"/>
    <n v="1"/>
    <n v="2330.37"/>
    <s v="Canada"/>
    <x v="161"/>
    <x v="1"/>
    <x v="1"/>
    <n v="8"/>
    <x v="4"/>
    <s v="Natura"/>
    <n v="3.952569169960474E-3"/>
  </r>
  <r>
    <n v="945"/>
    <d v="2015-04-06T00:00:00"/>
    <x v="3"/>
    <s v="T6G"/>
    <n v="1"/>
    <n v="8189.37"/>
    <s v="Canada"/>
    <x v="79"/>
    <x v="2"/>
    <x v="2"/>
    <n v="8"/>
    <x v="3"/>
    <s v="Natura"/>
    <n v="3.952569169960474E-3"/>
  </r>
  <r>
    <n v="1120"/>
    <d v="2015-04-06T00:00:00"/>
    <x v="3"/>
    <s v="R2G"/>
    <n v="1"/>
    <n v="2330.37"/>
    <s v="Canada"/>
    <x v="196"/>
    <x v="1"/>
    <x v="5"/>
    <n v="10"/>
    <x v="1"/>
    <s v="Pirum"/>
    <n v="3.8022813688212928E-3"/>
  </r>
  <r>
    <n v="17"/>
    <d v="2015-03-31T00:00:00"/>
    <x v="4"/>
    <s v="T3C"/>
    <n v="1"/>
    <n v="4977"/>
    <s v="Canada"/>
    <x v="203"/>
    <x v="0"/>
    <x v="0"/>
    <n v="1"/>
    <x v="3"/>
    <s v="Abbas"/>
    <n v="0.04"/>
  </r>
  <r>
    <n v="1009"/>
    <d v="2015-03-16T00:00:00"/>
    <x v="4"/>
    <s v="T5Y"/>
    <n v="1"/>
    <n v="1353.87"/>
    <s v="Canada"/>
    <x v="129"/>
    <x v="3"/>
    <x v="3"/>
    <n v="8"/>
    <x v="3"/>
    <s v="Natura"/>
    <n v="3.952569169960474E-3"/>
  </r>
  <r>
    <n v="1212"/>
    <d v="2015-03-16T00:00:00"/>
    <x v="4"/>
    <s v="V6H"/>
    <n v="1"/>
    <n v="4850.37"/>
    <s v="Canada"/>
    <x v="6"/>
    <x v="2"/>
    <x v="2"/>
    <n v="10"/>
    <x v="4"/>
    <s v="Pirum"/>
    <n v="3.8022813688212928E-3"/>
  </r>
  <r>
    <n v="690"/>
    <d v="2015-03-16T00:00:00"/>
    <x v="4"/>
    <s v="T3C"/>
    <n v="1"/>
    <n v="4409.37"/>
    <s v="Canada"/>
    <x v="20"/>
    <x v="2"/>
    <x v="2"/>
    <n v="7"/>
    <x v="3"/>
    <s v="VanArsdel"/>
    <n v="2.4570024570024569E-3"/>
  </r>
  <r>
    <n v="407"/>
    <d v="2015-03-17T00:00:00"/>
    <x v="4"/>
    <s v="V6S"/>
    <n v="1"/>
    <n v="20505.87"/>
    <s v="Canada"/>
    <x v="86"/>
    <x v="2"/>
    <x v="6"/>
    <n v="7"/>
    <x v="4"/>
    <s v="VanArsdel"/>
    <n v="2.4570024570024569E-3"/>
  </r>
  <r>
    <n v="457"/>
    <d v="2015-02-03T00:00:00"/>
    <x v="0"/>
    <s v="T6T"/>
    <n v="1"/>
    <n v="11969.37"/>
    <s v="Canada"/>
    <x v="67"/>
    <x v="2"/>
    <x v="6"/>
    <n v="7"/>
    <x v="3"/>
    <s v="VanArsdel"/>
    <n v="2.4570024570024569E-3"/>
  </r>
  <r>
    <n v="2207"/>
    <d v="2015-02-03T00:00:00"/>
    <x v="0"/>
    <s v="V6H"/>
    <n v="1"/>
    <n v="1227.8699999999999"/>
    <s v="Canada"/>
    <x v="204"/>
    <x v="1"/>
    <x v="1"/>
    <n v="2"/>
    <x v="4"/>
    <s v="Aliqui"/>
    <n v="4.7169811320754715E-3"/>
  </r>
  <r>
    <n v="659"/>
    <d v="2015-02-03T00:00:00"/>
    <x v="0"/>
    <s v="T5K"/>
    <n v="1"/>
    <n v="17639.37"/>
    <s v="Canada"/>
    <x v="166"/>
    <x v="2"/>
    <x v="2"/>
    <n v="7"/>
    <x v="3"/>
    <s v="VanArsdel"/>
    <n v="2.4570024570024569E-3"/>
  </r>
  <r>
    <n v="2207"/>
    <d v="2015-02-03T00:00:00"/>
    <x v="0"/>
    <s v="T2X"/>
    <n v="1"/>
    <n v="1227.8699999999999"/>
    <s v="Canada"/>
    <x v="204"/>
    <x v="1"/>
    <x v="1"/>
    <n v="2"/>
    <x v="3"/>
    <s v="Aliqui"/>
    <n v="4.7169811320754715E-3"/>
  </r>
  <r>
    <n v="2206"/>
    <d v="2015-02-03T00:00:00"/>
    <x v="0"/>
    <s v="V6H"/>
    <n v="1"/>
    <n v="1227.8699999999999"/>
    <s v="Canada"/>
    <x v="15"/>
    <x v="1"/>
    <x v="1"/>
    <n v="2"/>
    <x v="4"/>
    <s v="Aliqui"/>
    <n v="4.7169811320754715E-3"/>
  </r>
  <r>
    <n v="2206"/>
    <d v="2015-02-03T00:00:00"/>
    <x v="0"/>
    <s v="T2X"/>
    <n v="1"/>
    <n v="1227.8699999999999"/>
    <s v="Canada"/>
    <x v="15"/>
    <x v="1"/>
    <x v="1"/>
    <n v="2"/>
    <x v="3"/>
    <s v="Aliqui"/>
    <n v="4.7169811320754715E-3"/>
  </r>
  <r>
    <n v="1086"/>
    <d v="2015-02-04T00:00:00"/>
    <x v="0"/>
    <s v="T5L"/>
    <n v="1"/>
    <n v="1416.87"/>
    <s v="Canada"/>
    <x v="145"/>
    <x v="1"/>
    <x v="1"/>
    <n v="10"/>
    <x v="3"/>
    <s v="Pirum"/>
    <n v="3.8022813688212928E-3"/>
  </r>
  <r>
    <n v="1118"/>
    <d v="2015-02-04T00:00:00"/>
    <x v="0"/>
    <s v="T5L"/>
    <n v="1"/>
    <n v="4409.37"/>
    <s v="Canada"/>
    <x v="205"/>
    <x v="1"/>
    <x v="5"/>
    <n v="10"/>
    <x v="3"/>
    <s v="Pirum"/>
    <n v="3.8022813688212928E-3"/>
  </r>
  <r>
    <n v="2215"/>
    <d v="2015-02-04T00:00:00"/>
    <x v="0"/>
    <s v="T6G"/>
    <n v="1"/>
    <n v="4724.37"/>
    <s v="Canada"/>
    <x v="45"/>
    <x v="1"/>
    <x v="1"/>
    <n v="2"/>
    <x v="3"/>
    <s v="Aliqui"/>
    <n v="4.7169811320754715E-3"/>
  </r>
  <r>
    <n v="1129"/>
    <d v="2015-02-04T00:00:00"/>
    <x v="0"/>
    <s v="T6E"/>
    <n v="1"/>
    <n v="5543.37"/>
    <s v="Canada"/>
    <x v="34"/>
    <x v="2"/>
    <x v="6"/>
    <n v="10"/>
    <x v="3"/>
    <s v="Pirum"/>
    <n v="3.8022813688212928E-3"/>
  </r>
  <r>
    <n v="615"/>
    <d v="2015-02-04T00:00:00"/>
    <x v="0"/>
    <s v="T5L"/>
    <n v="1"/>
    <n v="8189.37"/>
    <s v="Canada"/>
    <x v="2"/>
    <x v="2"/>
    <x v="2"/>
    <n v="7"/>
    <x v="3"/>
    <s v="VanArsdel"/>
    <n v="2.4570024570024569E-3"/>
  </r>
  <r>
    <n v="945"/>
    <d v="2015-02-04T00:00:00"/>
    <x v="0"/>
    <s v="V5Z"/>
    <n v="1"/>
    <n v="8189.37"/>
    <s v="Canada"/>
    <x v="79"/>
    <x v="2"/>
    <x v="2"/>
    <n v="8"/>
    <x v="4"/>
    <s v="Natura"/>
    <n v="3.952569169960474E-3"/>
  </r>
  <r>
    <n v="1085"/>
    <d v="2015-02-04T00:00:00"/>
    <x v="0"/>
    <s v="T5L"/>
    <n v="1"/>
    <n v="1416.87"/>
    <s v="Canada"/>
    <x v="189"/>
    <x v="1"/>
    <x v="1"/>
    <n v="10"/>
    <x v="3"/>
    <s v="Pirum"/>
    <n v="3.8022813688212928E-3"/>
  </r>
  <r>
    <n v="2214"/>
    <d v="2015-02-04T00:00:00"/>
    <x v="0"/>
    <s v="T6G"/>
    <n v="1"/>
    <n v="4724.37"/>
    <s v="Canada"/>
    <x v="147"/>
    <x v="1"/>
    <x v="1"/>
    <n v="2"/>
    <x v="3"/>
    <s v="Aliqui"/>
    <n v="4.7169811320754715E-3"/>
  </r>
  <r>
    <n v="1180"/>
    <d v="2015-04-05T00:00:00"/>
    <x v="3"/>
    <s v="V5M"/>
    <n v="1"/>
    <n v="6299.37"/>
    <s v="Canada"/>
    <x v="31"/>
    <x v="2"/>
    <x v="4"/>
    <n v="10"/>
    <x v="4"/>
    <s v="Pirum"/>
    <n v="3.8022813688212928E-3"/>
  </r>
  <r>
    <n v="1175"/>
    <d v="2015-04-05T00:00:00"/>
    <x v="3"/>
    <s v="V7W"/>
    <n v="1"/>
    <n v="7244.37"/>
    <s v="Canada"/>
    <x v="158"/>
    <x v="2"/>
    <x v="4"/>
    <n v="10"/>
    <x v="4"/>
    <s v="Pirum"/>
    <n v="3.8022813688212928E-3"/>
  </r>
  <r>
    <n v="1171"/>
    <d v="2015-03-15T00:00:00"/>
    <x v="4"/>
    <s v="V7Y"/>
    <n v="1"/>
    <n v="4283.37"/>
    <s v="Canada"/>
    <x v="173"/>
    <x v="2"/>
    <x v="4"/>
    <n v="10"/>
    <x v="4"/>
    <s v="Pirum"/>
    <n v="3.8022813688212928E-3"/>
  </r>
  <r>
    <n v="1228"/>
    <d v="2015-03-16T00:00:00"/>
    <x v="4"/>
    <s v="V5V"/>
    <n v="1"/>
    <n v="1763.37"/>
    <s v="Canada"/>
    <x v="206"/>
    <x v="2"/>
    <x v="2"/>
    <n v="10"/>
    <x v="4"/>
    <s v="Pirum"/>
    <n v="3.8022813688212928E-3"/>
  </r>
  <r>
    <n v="2380"/>
    <d v="2015-03-16T00:00:00"/>
    <x v="4"/>
    <s v="V5M"/>
    <n v="1"/>
    <n v="3968.37"/>
    <s v="Canada"/>
    <x v="207"/>
    <x v="2"/>
    <x v="2"/>
    <n v="2"/>
    <x v="4"/>
    <s v="Aliqui"/>
    <n v="4.7169811320754715E-3"/>
  </r>
  <r>
    <n v="8"/>
    <d v="2015-03-16T00:00:00"/>
    <x v="4"/>
    <s v="V6H"/>
    <n v="2"/>
    <n v="11333.7"/>
    <s v="Canada"/>
    <x v="208"/>
    <x v="0"/>
    <x v="0"/>
    <n v="1"/>
    <x v="4"/>
    <s v="Abbas"/>
    <n v="0.04"/>
  </r>
  <r>
    <n v="981"/>
    <d v="2015-03-23T00:00:00"/>
    <x v="4"/>
    <s v="T6G"/>
    <n v="1"/>
    <n v="2141.37"/>
    <s v="Canada"/>
    <x v="209"/>
    <x v="2"/>
    <x v="2"/>
    <n v="8"/>
    <x v="3"/>
    <s v="Natura"/>
    <n v="3.952569169960474E-3"/>
  </r>
  <r>
    <n v="520"/>
    <d v="2015-03-24T00:00:00"/>
    <x v="4"/>
    <s v="T6G"/>
    <n v="1"/>
    <n v="7367.85"/>
    <s v="Canada"/>
    <x v="210"/>
    <x v="2"/>
    <x v="4"/>
    <n v="7"/>
    <x v="3"/>
    <s v="VanArsdel"/>
    <n v="2.4570024570024569E-3"/>
  </r>
  <r>
    <n v="1171"/>
    <d v="2015-03-24T00:00:00"/>
    <x v="4"/>
    <s v="V6A"/>
    <n v="1"/>
    <n v="4472.37"/>
    <s v="Canada"/>
    <x v="173"/>
    <x v="2"/>
    <x v="4"/>
    <n v="10"/>
    <x v="4"/>
    <s v="Pirum"/>
    <n v="3.8022813688212928E-3"/>
  </r>
  <r>
    <n v="2225"/>
    <d v="2015-04-06T00:00:00"/>
    <x v="3"/>
    <s v="V6R"/>
    <n v="1"/>
    <n v="818.37"/>
    <s v="Canada"/>
    <x v="52"/>
    <x v="1"/>
    <x v="1"/>
    <n v="2"/>
    <x v="4"/>
    <s v="Aliqui"/>
    <n v="4.7169811320754715E-3"/>
  </r>
  <r>
    <n v="761"/>
    <d v="2015-04-06T00:00:00"/>
    <x v="3"/>
    <s v="V6Z"/>
    <n v="1"/>
    <n v="2330.37"/>
    <s v="Canada"/>
    <x v="160"/>
    <x v="1"/>
    <x v="1"/>
    <n v="8"/>
    <x v="4"/>
    <s v="Natura"/>
    <n v="3.952569169960474E-3"/>
  </r>
  <r>
    <n v="1129"/>
    <d v="2015-04-30T00:00:00"/>
    <x v="3"/>
    <s v="T2J"/>
    <n v="1"/>
    <n v="5543.37"/>
    <s v="Canada"/>
    <x v="34"/>
    <x v="2"/>
    <x v="6"/>
    <n v="10"/>
    <x v="3"/>
    <s v="Pirum"/>
    <n v="3.8022813688212928E-3"/>
  </r>
  <r>
    <n v="978"/>
    <d v="2015-04-30T00:00:00"/>
    <x v="3"/>
    <s v="T6K"/>
    <n v="1"/>
    <n v="9638.3700000000008"/>
    <s v="Canada"/>
    <x v="51"/>
    <x v="2"/>
    <x v="2"/>
    <n v="8"/>
    <x v="3"/>
    <s v="Natura"/>
    <n v="3.952569169960474E-3"/>
  </r>
  <r>
    <n v="1068"/>
    <d v="2015-04-30T00:00:00"/>
    <x v="3"/>
    <s v="R2G"/>
    <n v="1"/>
    <n v="4881.87"/>
    <s v="Canada"/>
    <x v="211"/>
    <x v="1"/>
    <x v="1"/>
    <n v="10"/>
    <x v="1"/>
    <s v="Pirum"/>
    <n v="3.8022813688212928E-3"/>
  </r>
  <r>
    <n v="2055"/>
    <d v="2015-04-30T00:00:00"/>
    <x v="3"/>
    <s v="V7Y"/>
    <n v="1"/>
    <n v="7874.37"/>
    <s v="Canada"/>
    <x v="62"/>
    <x v="2"/>
    <x v="4"/>
    <n v="4"/>
    <x v="4"/>
    <s v="Currus"/>
    <n v="1.1764705882352941E-2"/>
  </r>
  <r>
    <n v="17"/>
    <d v="2015-01-31T00:00:00"/>
    <x v="5"/>
    <s v="T5W"/>
    <n v="1"/>
    <n v="4832.1000000000004"/>
    <s v="Canada"/>
    <x v="203"/>
    <x v="0"/>
    <x v="0"/>
    <n v="1"/>
    <x v="3"/>
    <s v="Abbas"/>
    <n v="0.04"/>
  </r>
  <r>
    <n v="1879"/>
    <d v="2015-01-31T00:00:00"/>
    <x v="5"/>
    <s v="T6E"/>
    <n v="1"/>
    <n v="11717.37"/>
    <s v="Canada"/>
    <x v="122"/>
    <x v="2"/>
    <x v="6"/>
    <n v="6"/>
    <x v="3"/>
    <s v="Leo"/>
    <n v="8.3333333333333329E-2"/>
  </r>
  <r>
    <n v="407"/>
    <d v="2015-02-01T00:00:00"/>
    <x v="0"/>
    <s v="T6E"/>
    <n v="1"/>
    <n v="20505.87"/>
    <s v="Canada"/>
    <x v="86"/>
    <x v="2"/>
    <x v="6"/>
    <n v="7"/>
    <x v="3"/>
    <s v="VanArsdel"/>
    <n v="2.4570024570024569E-3"/>
  </r>
  <r>
    <n v="1129"/>
    <d v="2015-02-01T00:00:00"/>
    <x v="0"/>
    <s v="T2Y"/>
    <n v="1"/>
    <n v="5543.37"/>
    <s v="Canada"/>
    <x v="34"/>
    <x v="2"/>
    <x v="6"/>
    <n v="10"/>
    <x v="3"/>
    <s v="Pirum"/>
    <n v="3.8022813688212928E-3"/>
  </r>
  <r>
    <n v="1182"/>
    <d v="2015-02-01T00:00:00"/>
    <x v="0"/>
    <s v="T6E"/>
    <n v="1"/>
    <n v="2519.37"/>
    <s v="Canada"/>
    <x v="97"/>
    <x v="2"/>
    <x v="4"/>
    <n v="10"/>
    <x v="3"/>
    <s v="Pirum"/>
    <n v="3.8022813688212928E-3"/>
  </r>
  <r>
    <n v="1391"/>
    <d v="2015-02-16T00:00:00"/>
    <x v="0"/>
    <s v="T6R"/>
    <n v="1"/>
    <n v="2077.7399999999998"/>
    <s v="Canada"/>
    <x v="99"/>
    <x v="1"/>
    <x v="1"/>
    <n v="12"/>
    <x v="3"/>
    <s v="Quibus"/>
    <n v="1.3333333333333334E-2"/>
  </r>
  <r>
    <n v="781"/>
    <d v="2015-02-16T00:00:00"/>
    <x v="0"/>
    <s v="T2H"/>
    <n v="1"/>
    <n v="1271.97"/>
    <s v="Canada"/>
    <x v="108"/>
    <x v="1"/>
    <x v="1"/>
    <n v="8"/>
    <x v="3"/>
    <s v="Natura"/>
    <n v="3.952569169960474E-3"/>
  </r>
  <r>
    <n v="782"/>
    <d v="2015-02-16T00:00:00"/>
    <x v="0"/>
    <s v="T2H"/>
    <n v="1"/>
    <n v="1271.97"/>
    <s v="Canada"/>
    <x v="110"/>
    <x v="1"/>
    <x v="1"/>
    <n v="8"/>
    <x v="3"/>
    <s v="Natura"/>
    <n v="3.952569169960474E-3"/>
  </r>
  <r>
    <n v="1392"/>
    <d v="2015-02-16T00:00:00"/>
    <x v="0"/>
    <s v="T6R"/>
    <n v="1"/>
    <n v="2077.7399999999998"/>
    <s v="Canada"/>
    <x v="212"/>
    <x v="1"/>
    <x v="1"/>
    <n v="12"/>
    <x v="3"/>
    <s v="Quibus"/>
    <n v="1.3333333333333334E-2"/>
  </r>
  <r>
    <n v="907"/>
    <d v="2015-02-05T00:00:00"/>
    <x v="0"/>
    <s v="V5N"/>
    <n v="1"/>
    <n v="7307.37"/>
    <s v="Canada"/>
    <x v="50"/>
    <x v="2"/>
    <x v="4"/>
    <n v="8"/>
    <x v="4"/>
    <s v="Natura"/>
    <n v="3.952569169960474E-3"/>
  </r>
  <r>
    <n v="2332"/>
    <d v="2015-02-16T00:00:00"/>
    <x v="0"/>
    <s v="T5L"/>
    <n v="1"/>
    <n v="6293.7"/>
    <s v="Canada"/>
    <x v="22"/>
    <x v="2"/>
    <x v="4"/>
    <n v="2"/>
    <x v="3"/>
    <s v="Aliqui"/>
    <n v="4.7169811320754715E-3"/>
  </r>
  <r>
    <n v="491"/>
    <d v="2015-02-17T00:00:00"/>
    <x v="0"/>
    <s v="T6T"/>
    <n v="1"/>
    <n v="11339.37"/>
    <s v="Canada"/>
    <x v="19"/>
    <x v="2"/>
    <x v="6"/>
    <n v="7"/>
    <x v="3"/>
    <s v="VanArsdel"/>
    <n v="2.4570024570024569E-3"/>
  </r>
  <r>
    <n v="981"/>
    <d v="2015-02-17T00:00:00"/>
    <x v="0"/>
    <s v="T5K"/>
    <n v="1"/>
    <n v="2141.37"/>
    <s v="Canada"/>
    <x v="209"/>
    <x v="2"/>
    <x v="2"/>
    <n v="8"/>
    <x v="3"/>
    <s v="Natura"/>
    <n v="3.952569169960474E-3"/>
  </r>
  <r>
    <n v="548"/>
    <d v="2015-02-17T00:00:00"/>
    <x v="0"/>
    <s v="T6K"/>
    <n v="1"/>
    <n v="6236.37"/>
    <s v="Canada"/>
    <x v="162"/>
    <x v="2"/>
    <x v="2"/>
    <n v="7"/>
    <x v="3"/>
    <s v="VanArsdel"/>
    <n v="2.4570024570024569E-3"/>
  </r>
  <r>
    <n v="659"/>
    <d v="2015-02-18T00:00:00"/>
    <x v="0"/>
    <s v="V6R"/>
    <n v="1"/>
    <n v="17639.37"/>
    <s v="Canada"/>
    <x v="166"/>
    <x v="2"/>
    <x v="2"/>
    <n v="7"/>
    <x v="4"/>
    <s v="VanArsdel"/>
    <n v="2.4570024570024569E-3"/>
  </r>
  <r>
    <n v="1703"/>
    <d v="2015-02-18T00:00:00"/>
    <x v="0"/>
    <s v="V5N"/>
    <n v="1"/>
    <n v="1290.8699999999999"/>
    <s v="Canada"/>
    <x v="153"/>
    <x v="3"/>
    <x v="3"/>
    <n v="13"/>
    <x v="4"/>
    <s v="Salvus"/>
    <n v="4.3478260869565216E-2"/>
  </r>
  <r>
    <n v="433"/>
    <d v="2015-02-20T00:00:00"/>
    <x v="0"/>
    <s v="T3G"/>
    <n v="1"/>
    <n v="11969.37"/>
    <s v="Canada"/>
    <x v="175"/>
    <x v="2"/>
    <x v="6"/>
    <n v="7"/>
    <x v="3"/>
    <s v="VanArsdel"/>
    <n v="2.4570024570024569E-3"/>
  </r>
  <r>
    <n v="1183"/>
    <d v="2015-03-31T00:00:00"/>
    <x v="4"/>
    <s v="T6E"/>
    <n v="1"/>
    <n v="7433.37"/>
    <s v="Canada"/>
    <x v="121"/>
    <x v="2"/>
    <x v="4"/>
    <n v="10"/>
    <x v="3"/>
    <s v="Pirum"/>
    <n v="3.8022813688212928E-3"/>
  </r>
  <r>
    <n v="407"/>
    <d v="2015-06-24T00:00:00"/>
    <x v="2"/>
    <s v="T1Y"/>
    <n v="1"/>
    <n v="20505.87"/>
    <s v="Canada"/>
    <x v="86"/>
    <x v="2"/>
    <x v="6"/>
    <n v="7"/>
    <x v="3"/>
    <s v="VanArsdel"/>
    <n v="2.4570024570024569E-3"/>
  </r>
  <r>
    <n v="506"/>
    <d v="2015-05-24T00:00:00"/>
    <x v="1"/>
    <s v="V6Z"/>
    <n v="1"/>
    <n v="15560.37"/>
    <s v="Canada"/>
    <x v="58"/>
    <x v="2"/>
    <x v="6"/>
    <n v="7"/>
    <x v="4"/>
    <s v="VanArsdel"/>
    <n v="2.4570024570024569E-3"/>
  </r>
  <r>
    <n v="615"/>
    <d v="2015-05-24T00:00:00"/>
    <x v="1"/>
    <s v="V5W"/>
    <n v="1"/>
    <n v="8189.37"/>
    <s v="Canada"/>
    <x v="2"/>
    <x v="2"/>
    <x v="2"/>
    <n v="7"/>
    <x v="4"/>
    <s v="VanArsdel"/>
    <n v="2.4570024570024569E-3"/>
  </r>
  <r>
    <n v="1171"/>
    <d v="2015-05-25T00:00:00"/>
    <x v="1"/>
    <s v="R2G"/>
    <n v="1"/>
    <n v="4283.37"/>
    <s v="Canada"/>
    <x v="173"/>
    <x v="2"/>
    <x v="4"/>
    <n v="10"/>
    <x v="1"/>
    <s v="Pirum"/>
    <n v="3.8022813688212928E-3"/>
  </r>
  <r>
    <n v="1347"/>
    <d v="2015-05-25T00:00:00"/>
    <x v="1"/>
    <s v="T5B"/>
    <n v="1"/>
    <n v="4156.74"/>
    <s v="Canada"/>
    <x v="213"/>
    <x v="1"/>
    <x v="1"/>
    <n v="12"/>
    <x v="3"/>
    <s v="Quibus"/>
    <n v="1.3333333333333334E-2"/>
  </r>
  <r>
    <n v="650"/>
    <d v="2015-06-24T00:00:00"/>
    <x v="2"/>
    <s v="T6R"/>
    <n v="1"/>
    <n v="6173.37"/>
    <s v="Canada"/>
    <x v="214"/>
    <x v="2"/>
    <x v="2"/>
    <n v="7"/>
    <x v="3"/>
    <s v="VanArsdel"/>
    <n v="2.4570024570024569E-3"/>
  </r>
  <r>
    <n v="1211"/>
    <d v="2015-06-24T00:00:00"/>
    <x v="2"/>
    <s v="T6E"/>
    <n v="1"/>
    <n v="8630.3700000000008"/>
    <s v="Canada"/>
    <x v="215"/>
    <x v="2"/>
    <x v="2"/>
    <n v="10"/>
    <x v="3"/>
    <s v="Pirum"/>
    <n v="3.8022813688212928E-3"/>
  </r>
  <r>
    <n v="2295"/>
    <d v="2015-06-24T00:00:00"/>
    <x v="2"/>
    <s v="T2C"/>
    <n v="1"/>
    <n v="11459.7"/>
    <s v="Canada"/>
    <x v="216"/>
    <x v="2"/>
    <x v="6"/>
    <n v="2"/>
    <x v="3"/>
    <s v="Aliqui"/>
    <n v="4.7169811320754715E-3"/>
  </r>
  <r>
    <n v="549"/>
    <d v="2015-06-25T00:00:00"/>
    <x v="2"/>
    <s v="V6A"/>
    <n v="1"/>
    <n v="6614.37"/>
    <s v="Canada"/>
    <x v="116"/>
    <x v="2"/>
    <x v="2"/>
    <n v="7"/>
    <x v="4"/>
    <s v="VanArsdel"/>
    <n v="2.4570024570024569E-3"/>
  </r>
  <r>
    <n v="1220"/>
    <d v="2015-06-25T00:00:00"/>
    <x v="2"/>
    <s v="T6G"/>
    <n v="1"/>
    <n v="7748.37"/>
    <s v="Canada"/>
    <x v="217"/>
    <x v="2"/>
    <x v="2"/>
    <n v="10"/>
    <x v="3"/>
    <s v="Pirum"/>
    <n v="3.8022813688212928E-3"/>
  </r>
  <r>
    <n v="1175"/>
    <d v="2015-06-25T00:00:00"/>
    <x v="2"/>
    <s v="V6T"/>
    <n v="1"/>
    <n v="7622.37"/>
    <s v="Canada"/>
    <x v="158"/>
    <x v="2"/>
    <x v="4"/>
    <n v="10"/>
    <x v="4"/>
    <s v="Pirum"/>
    <n v="3.8022813688212928E-3"/>
  </r>
  <r>
    <n v="2284"/>
    <d v="2015-06-25T00:00:00"/>
    <x v="2"/>
    <s v="V5Z"/>
    <n v="1"/>
    <n v="4403.7"/>
    <s v="Canada"/>
    <x v="149"/>
    <x v="1"/>
    <x v="5"/>
    <n v="2"/>
    <x v="4"/>
    <s v="Aliqui"/>
    <n v="4.7169811320754715E-3"/>
  </r>
  <r>
    <n v="457"/>
    <d v="2015-06-25T00:00:00"/>
    <x v="2"/>
    <s v="T6E"/>
    <n v="1"/>
    <n v="11969.37"/>
    <s v="Canada"/>
    <x v="67"/>
    <x v="2"/>
    <x v="6"/>
    <n v="7"/>
    <x v="3"/>
    <s v="VanArsdel"/>
    <n v="2.4570024570024569E-3"/>
  </r>
  <r>
    <n v="1053"/>
    <d v="2015-03-31T00:00:00"/>
    <x v="4"/>
    <s v="T3C"/>
    <n v="1"/>
    <n v="3527.37"/>
    <s v="Canada"/>
    <x v="218"/>
    <x v="0"/>
    <x v="0"/>
    <n v="10"/>
    <x v="3"/>
    <s v="Pirum"/>
    <n v="3.8022813688212928E-3"/>
  </r>
  <r>
    <n v="2275"/>
    <d v="2015-03-31T00:00:00"/>
    <x v="4"/>
    <s v="V5Z"/>
    <n v="1"/>
    <n v="4661.37"/>
    <s v="Canada"/>
    <x v="17"/>
    <x v="1"/>
    <x v="5"/>
    <n v="2"/>
    <x v="4"/>
    <s v="Aliqui"/>
    <n v="4.7169811320754715E-3"/>
  </r>
  <r>
    <n v="440"/>
    <d v="2015-03-31T00:00:00"/>
    <x v="4"/>
    <s v="T6G"/>
    <n v="1"/>
    <n v="19529.37"/>
    <s v="Canada"/>
    <x v="184"/>
    <x v="2"/>
    <x v="6"/>
    <n v="7"/>
    <x v="3"/>
    <s v="VanArsdel"/>
    <n v="2.4570024570024569E-3"/>
  </r>
  <r>
    <n v="2385"/>
    <d v="2015-03-31T00:00:00"/>
    <x v="4"/>
    <s v="V6Z"/>
    <n v="1"/>
    <n v="9437.4"/>
    <s v="Canada"/>
    <x v="219"/>
    <x v="2"/>
    <x v="2"/>
    <n v="2"/>
    <x v="4"/>
    <s v="Aliqui"/>
    <n v="4.7169811320754715E-3"/>
  </r>
  <r>
    <n v="1009"/>
    <d v="2015-04-01T00:00:00"/>
    <x v="3"/>
    <s v="T6E"/>
    <n v="1"/>
    <n v="1353.87"/>
    <s v="Canada"/>
    <x v="129"/>
    <x v="3"/>
    <x v="3"/>
    <n v="8"/>
    <x v="3"/>
    <s v="Natura"/>
    <n v="3.952569169960474E-3"/>
  </r>
  <r>
    <n v="636"/>
    <d v="2015-01-18T00:00:00"/>
    <x v="5"/>
    <s v="V6S"/>
    <n v="1"/>
    <n v="11118.87"/>
    <s v="Canada"/>
    <x v="77"/>
    <x v="2"/>
    <x v="2"/>
    <n v="7"/>
    <x v="4"/>
    <s v="VanArsdel"/>
    <n v="2.4570024570024569E-3"/>
  </r>
  <r>
    <n v="1085"/>
    <d v="2015-03-18T00:00:00"/>
    <x v="4"/>
    <s v="T5Y"/>
    <n v="1"/>
    <n v="1101.8699999999999"/>
    <s v="Canada"/>
    <x v="189"/>
    <x v="1"/>
    <x v="1"/>
    <n v="10"/>
    <x v="3"/>
    <s v="Pirum"/>
    <n v="3.8022813688212928E-3"/>
  </r>
  <r>
    <n v="407"/>
    <d v="2015-03-18T00:00:00"/>
    <x v="4"/>
    <s v="T2J"/>
    <n v="1"/>
    <n v="20505.87"/>
    <s v="Canada"/>
    <x v="86"/>
    <x v="2"/>
    <x v="6"/>
    <n v="7"/>
    <x v="3"/>
    <s v="VanArsdel"/>
    <n v="2.4570024570024569E-3"/>
  </r>
  <r>
    <n v="2055"/>
    <d v="2015-03-18T00:00:00"/>
    <x v="4"/>
    <s v="V5N"/>
    <n v="1"/>
    <n v="7874.37"/>
    <s v="Canada"/>
    <x v="62"/>
    <x v="2"/>
    <x v="4"/>
    <n v="4"/>
    <x v="4"/>
    <s v="Currus"/>
    <n v="1.1764705882352941E-2"/>
  </r>
  <r>
    <n v="496"/>
    <d v="2015-03-18T00:00:00"/>
    <x v="4"/>
    <s v="T2J"/>
    <n v="1"/>
    <n v="11147.85"/>
    <s v="Canada"/>
    <x v="87"/>
    <x v="2"/>
    <x v="6"/>
    <n v="7"/>
    <x v="3"/>
    <s v="VanArsdel"/>
    <n v="2.4570024570024569E-3"/>
  </r>
  <r>
    <n v="556"/>
    <d v="2015-03-18T00:00:00"/>
    <x v="4"/>
    <s v="V5V"/>
    <n v="1"/>
    <n v="10394.370000000001"/>
    <s v="Canada"/>
    <x v="56"/>
    <x v="2"/>
    <x v="2"/>
    <n v="7"/>
    <x v="4"/>
    <s v="VanArsdel"/>
    <n v="2.4570024570024569E-3"/>
  </r>
  <r>
    <n v="939"/>
    <d v="2015-03-18T00:00:00"/>
    <x v="4"/>
    <s v="T2X"/>
    <n v="1"/>
    <n v="4409.37"/>
    <s v="Canada"/>
    <x v="82"/>
    <x v="2"/>
    <x v="2"/>
    <n v="8"/>
    <x v="3"/>
    <s v="Natura"/>
    <n v="3.952569169960474E-3"/>
  </r>
  <r>
    <n v="590"/>
    <d v="2015-03-18T00:00:00"/>
    <x v="4"/>
    <s v="T2X"/>
    <n v="1"/>
    <n v="10709.37"/>
    <s v="Canada"/>
    <x v="20"/>
    <x v="2"/>
    <x v="2"/>
    <n v="7"/>
    <x v="3"/>
    <s v="VanArsdel"/>
    <n v="2.4570024570024569E-3"/>
  </r>
  <r>
    <n v="2269"/>
    <d v="2015-02-23T00:00:00"/>
    <x v="0"/>
    <s v="V6A"/>
    <n v="1"/>
    <n v="3936.87"/>
    <s v="Canada"/>
    <x v="220"/>
    <x v="1"/>
    <x v="5"/>
    <n v="2"/>
    <x v="4"/>
    <s v="Aliqui"/>
    <n v="4.7169811320754715E-3"/>
  </r>
  <r>
    <n v="2237"/>
    <d v="2015-02-24T00:00:00"/>
    <x v="0"/>
    <s v="T6T"/>
    <n v="1"/>
    <n v="2330.37"/>
    <s v="Canada"/>
    <x v="221"/>
    <x v="1"/>
    <x v="1"/>
    <n v="2"/>
    <x v="3"/>
    <s v="Aliqui"/>
    <n v="4.7169811320754715E-3"/>
  </r>
  <r>
    <n v="2280"/>
    <d v="2015-02-24T00:00:00"/>
    <x v="0"/>
    <s v="T6R"/>
    <n v="1"/>
    <n v="2046.87"/>
    <s v="Canada"/>
    <x v="188"/>
    <x v="1"/>
    <x v="5"/>
    <n v="2"/>
    <x v="3"/>
    <s v="Aliqui"/>
    <n v="4.7169811320754715E-3"/>
  </r>
  <r>
    <n v="1991"/>
    <d v="2015-02-24T00:00:00"/>
    <x v="0"/>
    <s v="V5W"/>
    <n v="1"/>
    <n v="3842.37"/>
    <s v="Canada"/>
    <x v="222"/>
    <x v="1"/>
    <x v="5"/>
    <n v="4"/>
    <x v="4"/>
    <s v="Currus"/>
    <n v="1.1764705882352941E-2"/>
  </r>
  <r>
    <n v="2236"/>
    <d v="2015-02-24T00:00:00"/>
    <x v="0"/>
    <s v="T6T"/>
    <n v="1"/>
    <n v="2330.37"/>
    <s v="Canada"/>
    <x v="223"/>
    <x v="1"/>
    <x v="1"/>
    <n v="2"/>
    <x v="3"/>
    <s v="Aliqui"/>
    <n v="4.7169811320754715E-3"/>
  </r>
  <r>
    <n v="1175"/>
    <d v="2015-02-24T00:00:00"/>
    <x v="0"/>
    <s v="T6E"/>
    <n v="1"/>
    <n v="8441.3700000000008"/>
    <s v="Canada"/>
    <x v="158"/>
    <x v="2"/>
    <x v="4"/>
    <n v="10"/>
    <x v="3"/>
    <s v="Pirum"/>
    <n v="3.8022813688212928E-3"/>
  </r>
  <r>
    <n v="819"/>
    <d v="2015-02-24T00:00:00"/>
    <x v="0"/>
    <s v="T5W"/>
    <n v="1"/>
    <n v="15528.87"/>
    <s v="Canada"/>
    <x v="224"/>
    <x v="2"/>
    <x v="6"/>
    <n v="8"/>
    <x v="3"/>
    <s v="Natura"/>
    <n v="3.952569169960474E-3"/>
  </r>
  <r>
    <n v="609"/>
    <d v="2015-01-18T00:00:00"/>
    <x v="5"/>
    <s v="V5V"/>
    <n v="1"/>
    <n v="10079.370000000001"/>
    <s v="Canada"/>
    <x v="225"/>
    <x v="2"/>
    <x v="2"/>
    <n v="7"/>
    <x v="4"/>
    <s v="VanArsdel"/>
    <n v="2.4570024570024569E-3"/>
  </r>
  <r>
    <n v="1178"/>
    <d v="2015-01-19T00:00:00"/>
    <x v="5"/>
    <s v="V7P"/>
    <n v="1"/>
    <n v="7086.87"/>
    <s v="Canada"/>
    <x v="226"/>
    <x v="2"/>
    <x v="4"/>
    <n v="10"/>
    <x v="4"/>
    <s v="Pirum"/>
    <n v="3.8022813688212928E-3"/>
  </r>
  <r>
    <n v="457"/>
    <d v="2015-01-19T00:00:00"/>
    <x v="5"/>
    <s v="T6E"/>
    <n v="1"/>
    <n v="11969.37"/>
    <s v="Canada"/>
    <x v="67"/>
    <x v="2"/>
    <x v="6"/>
    <n v="7"/>
    <x v="3"/>
    <s v="VanArsdel"/>
    <n v="2.4570024570024569E-3"/>
  </r>
  <r>
    <n v="1521"/>
    <d v="2015-01-19T00:00:00"/>
    <x v="5"/>
    <s v="V6A"/>
    <n v="1"/>
    <n v="6298.74"/>
    <s v="Canada"/>
    <x v="126"/>
    <x v="1"/>
    <x v="1"/>
    <n v="12"/>
    <x v="4"/>
    <s v="Quibus"/>
    <n v="1.3333333333333334E-2"/>
  </r>
  <r>
    <n v="1522"/>
    <d v="2015-01-19T00:00:00"/>
    <x v="5"/>
    <s v="V6A"/>
    <n v="1"/>
    <n v="6298.74"/>
    <s v="Canada"/>
    <x v="125"/>
    <x v="1"/>
    <x v="1"/>
    <n v="12"/>
    <x v="4"/>
    <s v="Quibus"/>
    <n v="1.3333333333333334E-2"/>
  </r>
  <r>
    <n v="2069"/>
    <d v="2015-03-30T00:00:00"/>
    <x v="4"/>
    <s v="L5N"/>
    <n v="1"/>
    <n v="6299.37"/>
    <s v="Canada"/>
    <x v="35"/>
    <x v="2"/>
    <x v="2"/>
    <n v="4"/>
    <x v="0"/>
    <s v="Currus"/>
    <n v="1.1764705882352941E-2"/>
  </r>
  <r>
    <n v="1049"/>
    <d v="2015-03-24T00:00:00"/>
    <x v="4"/>
    <s v="R3S"/>
    <n v="1"/>
    <n v="3086.37"/>
    <s v="Canada"/>
    <x v="33"/>
    <x v="0"/>
    <x v="0"/>
    <n v="10"/>
    <x v="1"/>
    <s v="Pirum"/>
    <n v="3.8022813688212928E-3"/>
  </r>
  <r>
    <n v="438"/>
    <d v="2015-03-25T00:00:00"/>
    <x v="4"/>
    <s v="M5N"/>
    <n v="1"/>
    <n v="11525.85"/>
    <s v="Canada"/>
    <x v="54"/>
    <x v="2"/>
    <x v="6"/>
    <n v="7"/>
    <x v="0"/>
    <s v="VanArsdel"/>
    <n v="2.4570024570024569E-3"/>
  </r>
  <r>
    <n v="1183"/>
    <d v="2015-03-25T00:00:00"/>
    <x v="4"/>
    <s v="M7Y"/>
    <n v="1"/>
    <n v="7275.87"/>
    <s v="Canada"/>
    <x v="121"/>
    <x v="2"/>
    <x v="4"/>
    <n v="10"/>
    <x v="0"/>
    <s v="Pirum"/>
    <n v="3.8022813688212928E-3"/>
  </r>
  <r>
    <n v="759"/>
    <d v="2015-04-06T00:00:00"/>
    <x v="3"/>
    <s v="M7Y"/>
    <n v="1"/>
    <n v="1983.87"/>
    <s v="Canada"/>
    <x v="227"/>
    <x v="1"/>
    <x v="1"/>
    <n v="8"/>
    <x v="0"/>
    <s v="Natura"/>
    <n v="3.952569169960474E-3"/>
  </r>
  <r>
    <n v="438"/>
    <d v="2015-04-06T00:00:00"/>
    <x v="3"/>
    <s v="M4E"/>
    <n v="1"/>
    <n v="11969.37"/>
    <s v="Canada"/>
    <x v="54"/>
    <x v="2"/>
    <x v="6"/>
    <n v="7"/>
    <x v="0"/>
    <s v="VanArsdel"/>
    <n v="2.4570024570024569E-3"/>
  </r>
  <r>
    <n v="676"/>
    <d v="2015-04-06T00:00:00"/>
    <x v="3"/>
    <s v="M6H"/>
    <n v="1"/>
    <n v="9134.3700000000008"/>
    <s v="Canada"/>
    <x v="157"/>
    <x v="2"/>
    <x v="2"/>
    <n v="7"/>
    <x v="0"/>
    <s v="VanArsdel"/>
    <n v="2.4570024570024569E-3"/>
  </r>
  <r>
    <n v="556"/>
    <d v="2015-04-06T00:00:00"/>
    <x v="3"/>
    <s v="R3K"/>
    <n v="1"/>
    <n v="10268.370000000001"/>
    <s v="Canada"/>
    <x v="56"/>
    <x v="2"/>
    <x v="2"/>
    <n v="7"/>
    <x v="1"/>
    <s v="VanArsdel"/>
    <n v="2.4570024570024569E-3"/>
  </r>
  <r>
    <n v="699"/>
    <d v="2015-04-06T00:00:00"/>
    <x v="3"/>
    <s v="M4P"/>
    <n v="1"/>
    <n v="2865.87"/>
    <s v="Canada"/>
    <x v="228"/>
    <x v="0"/>
    <x v="0"/>
    <n v="8"/>
    <x v="0"/>
    <s v="Natura"/>
    <n v="3.952569169960474E-3"/>
  </r>
  <r>
    <n v="826"/>
    <d v="2015-03-26T00:00:00"/>
    <x v="4"/>
    <s v="K1H"/>
    <n v="1"/>
    <n v="12536.37"/>
    <s v="Canada"/>
    <x v="81"/>
    <x v="2"/>
    <x v="6"/>
    <n v="8"/>
    <x v="0"/>
    <s v="Natura"/>
    <n v="3.952569169960474E-3"/>
  </r>
  <r>
    <n v="985"/>
    <d v="2015-03-26T00:00:00"/>
    <x v="4"/>
    <s v="R3V"/>
    <n v="1"/>
    <n v="9764.3700000000008"/>
    <s v="Canada"/>
    <x v="229"/>
    <x v="2"/>
    <x v="2"/>
    <n v="8"/>
    <x v="1"/>
    <s v="Natura"/>
    <n v="3.952569169960474E-3"/>
  </r>
  <r>
    <n v="993"/>
    <d v="2015-03-26T00:00:00"/>
    <x v="4"/>
    <s v="M4E"/>
    <n v="1"/>
    <n v="4409.37"/>
    <s v="Canada"/>
    <x v="10"/>
    <x v="2"/>
    <x v="2"/>
    <n v="8"/>
    <x v="0"/>
    <s v="Natura"/>
    <n v="3.952569169960474E-3"/>
  </r>
  <r>
    <n v="457"/>
    <d v="2015-04-17T00:00:00"/>
    <x v="3"/>
    <s v="M4E"/>
    <n v="1"/>
    <n v="11969.37"/>
    <s v="Canada"/>
    <x v="67"/>
    <x v="2"/>
    <x v="6"/>
    <n v="7"/>
    <x v="0"/>
    <s v="VanArsdel"/>
    <n v="2.4570024570024569E-3"/>
  </r>
  <r>
    <n v="438"/>
    <d v="2015-04-18T00:00:00"/>
    <x v="3"/>
    <s v="H1G"/>
    <n v="1"/>
    <n v="11969.37"/>
    <s v="Canada"/>
    <x v="54"/>
    <x v="2"/>
    <x v="6"/>
    <n v="7"/>
    <x v="2"/>
    <s v="VanArsdel"/>
    <n v="2.4570024570024569E-3"/>
  </r>
  <r>
    <n v="407"/>
    <d v="2015-03-20T00:00:00"/>
    <x v="4"/>
    <s v="L5P"/>
    <n v="1"/>
    <n v="20505.87"/>
    <s v="Canada"/>
    <x v="86"/>
    <x v="2"/>
    <x v="6"/>
    <n v="7"/>
    <x v="0"/>
    <s v="VanArsdel"/>
    <n v="2.4570024570024569E-3"/>
  </r>
  <r>
    <n v="2280"/>
    <d v="2015-03-20T00:00:00"/>
    <x v="4"/>
    <s v="R3B"/>
    <n v="1"/>
    <n v="2046.87"/>
    <s v="Canada"/>
    <x v="188"/>
    <x v="1"/>
    <x v="5"/>
    <n v="2"/>
    <x v="1"/>
    <s v="Aliqui"/>
    <n v="4.7169811320754715E-3"/>
  </r>
  <r>
    <n v="633"/>
    <d v="2015-03-21T00:00:00"/>
    <x v="4"/>
    <s v="M4V"/>
    <n v="1"/>
    <n v="6803.37"/>
    <s v="Canada"/>
    <x v="230"/>
    <x v="2"/>
    <x v="2"/>
    <n v="7"/>
    <x v="0"/>
    <s v="VanArsdel"/>
    <n v="2.4570024570024569E-3"/>
  </r>
  <r>
    <n v="590"/>
    <d v="2015-03-21T00:00:00"/>
    <x v="4"/>
    <s v="L5N"/>
    <n v="1"/>
    <n v="10709.37"/>
    <s v="Canada"/>
    <x v="20"/>
    <x v="2"/>
    <x v="2"/>
    <n v="7"/>
    <x v="0"/>
    <s v="VanArsdel"/>
    <n v="2.4570024570024569E-3"/>
  </r>
  <r>
    <n v="577"/>
    <d v="2015-03-21T00:00:00"/>
    <x v="4"/>
    <s v="R3E"/>
    <n v="1"/>
    <n v="12284.37"/>
    <s v="Canada"/>
    <x v="231"/>
    <x v="2"/>
    <x v="2"/>
    <n v="7"/>
    <x v="1"/>
    <s v="VanArsdel"/>
    <n v="2.4570024570024569E-3"/>
  </r>
  <r>
    <n v="443"/>
    <d v="2015-03-21T00:00:00"/>
    <x v="4"/>
    <s v="L5R"/>
    <n v="1"/>
    <n v="11084.85"/>
    <s v="Canada"/>
    <x v="102"/>
    <x v="2"/>
    <x v="6"/>
    <n v="7"/>
    <x v="0"/>
    <s v="VanArsdel"/>
    <n v="2.4570024570024569E-3"/>
  </r>
  <r>
    <n v="674"/>
    <d v="2015-03-09T00:00:00"/>
    <x v="4"/>
    <s v="R3V"/>
    <n v="1"/>
    <n v="8315.3700000000008"/>
    <s v="Canada"/>
    <x v="32"/>
    <x v="2"/>
    <x v="2"/>
    <n v="7"/>
    <x v="1"/>
    <s v="VanArsdel"/>
    <n v="2.4570024570024569E-3"/>
  </r>
  <r>
    <n v="927"/>
    <d v="2015-03-09T00:00:00"/>
    <x v="4"/>
    <s v="M4S"/>
    <n v="1"/>
    <n v="6173.37"/>
    <s v="Canada"/>
    <x v="27"/>
    <x v="2"/>
    <x v="4"/>
    <n v="8"/>
    <x v="0"/>
    <s v="Natura"/>
    <n v="3.952569169960474E-3"/>
  </r>
  <r>
    <n v="1049"/>
    <d v="2015-03-09T00:00:00"/>
    <x v="4"/>
    <s v="M7Y"/>
    <n v="1"/>
    <n v="3086.37"/>
    <s v="Canada"/>
    <x v="33"/>
    <x v="0"/>
    <x v="0"/>
    <n v="10"/>
    <x v="0"/>
    <s v="Pirum"/>
    <n v="3.8022813688212928E-3"/>
  </r>
  <r>
    <n v="342"/>
    <d v="2015-03-09T00:00:00"/>
    <x v="4"/>
    <s v="H1B"/>
    <n v="1"/>
    <n v="8816.85"/>
    <s v="Canada"/>
    <x v="232"/>
    <x v="2"/>
    <x v="4"/>
    <n v="5"/>
    <x v="2"/>
    <s v="Fama"/>
    <n v="7.1428571428571425E-2"/>
  </r>
  <r>
    <n v="2090"/>
    <d v="2015-01-27T00:00:00"/>
    <x v="5"/>
    <s v="L5G"/>
    <n v="1"/>
    <n v="4598.37"/>
    <s v="Canada"/>
    <x v="233"/>
    <x v="2"/>
    <x v="2"/>
    <n v="4"/>
    <x v="0"/>
    <s v="Currus"/>
    <n v="1.1764705882352941E-2"/>
  </r>
  <r>
    <n v="676"/>
    <d v="2015-01-28T00:00:00"/>
    <x v="5"/>
    <s v="R3E"/>
    <n v="1"/>
    <n v="9134.3700000000008"/>
    <s v="Canada"/>
    <x v="157"/>
    <x v="2"/>
    <x v="2"/>
    <n v="7"/>
    <x v="1"/>
    <s v="VanArsdel"/>
    <n v="2.4570024570024569E-3"/>
  </r>
  <r>
    <n v="1145"/>
    <d v="2015-01-28T00:00:00"/>
    <x v="5"/>
    <s v="L5R"/>
    <n v="1"/>
    <n v="4031.37"/>
    <s v="Canada"/>
    <x v="197"/>
    <x v="2"/>
    <x v="7"/>
    <n v="10"/>
    <x v="0"/>
    <s v="Pirum"/>
    <n v="3.8022813688212928E-3"/>
  </r>
  <r>
    <n v="531"/>
    <d v="2015-02-07T00:00:00"/>
    <x v="0"/>
    <s v="M6H"/>
    <n v="1"/>
    <n v="7556.85"/>
    <s v="Canada"/>
    <x v="71"/>
    <x v="2"/>
    <x v="4"/>
    <n v="7"/>
    <x v="0"/>
    <s v="VanArsdel"/>
    <n v="2.4570024570024569E-3"/>
  </r>
  <r>
    <n v="615"/>
    <d v="2015-04-07T00:00:00"/>
    <x v="3"/>
    <s v="L4Y"/>
    <n v="1"/>
    <n v="8189.37"/>
    <s v="Canada"/>
    <x v="2"/>
    <x v="2"/>
    <x v="2"/>
    <n v="7"/>
    <x v="0"/>
    <s v="VanArsdel"/>
    <n v="2.4570024570024569E-3"/>
  </r>
  <r>
    <n v="676"/>
    <d v="2015-04-07T00:00:00"/>
    <x v="3"/>
    <s v="M6H"/>
    <n v="1"/>
    <n v="9134.3700000000008"/>
    <s v="Canada"/>
    <x v="157"/>
    <x v="2"/>
    <x v="2"/>
    <n v="7"/>
    <x v="0"/>
    <s v="VanArsdel"/>
    <n v="2.4570024570024569E-3"/>
  </r>
  <r>
    <n v="734"/>
    <d v="2015-03-10T00:00:00"/>
    <x v="4"/>
    <s v="R3B"/>
    <n v="1"/>
    <n v="4787.37"/>
    <s v="Canada"/>
    <x v="176"/>
    <x v="1"/>
    <x v="1"/>
    <n v="8"/>
    <x v="1"/>
    <s v="Natura"/>
    <n v="3.952569169960474E-3"/>
  </r>
  <r>
    <n v="965"/>
    <d v="2015-03-10T00:00:00"/>
    <x v="4"/>
    <s v="K1H"/>
    <n v="1"/>
    <n v="6299.37"/>
    <s v="Canada"/>
    <x v="234"/>
    <x v="2"/>
    <x v="2"/>
    <n v="8"/>
    <x v="0"/>
    <s v="Natura"/>
    <n v="3.952569169960474E-3"/>
  </r>
  <r>
    <n v="674"/>
    <d v="2015-03-10T00:00:00"/>
    <x v="4"/>
    <s v="M5K"/>
    <n v="1"/>
    <n v="8189.37"/>
    <s v="Canada"/>
    <x v="32"/>
    <x v="2"/>
    <x v="2"/>
    <n v="7"/>
    <x v="0"/>
    <s v="VanArsdel"/>
    <n v="2.4570024570024569E-3"/>
  </r>
  <r>
    <n v="2060"/>
    <d v="2015-04-27T00:00:00"/>
    <x v="3"/>
    <s v="M4V"/>
    <n v="1"/>
    <n v="4409.37"/>
    <s v="Canada"/>
    <x v="235"/>
    <x v="2"/>
    <x v="4"/>
    <n v="4"/>
    <x v="0"/>
    <s v="Currus"/>
    <n v="1.1764705882352941E-2"/>
  </r>
  <r>
    <n v="545"/>
    <d v="2015-04-27T00:00:00"/>
    <x v="3"/>
    <s v="R3B"/>
    <n v="1"/>
    <n v="10835.37"/>
    <s v="Canada"/>
    <x v="113"/>
    <x v="2"/>
    <x v="2"/>
    <n v="7"/>
    <x v="1"/>
    <s v="VanArsdel"/>
    <n v="2.4570024570024569E-3"/>
  </r>
  <r>
    <n v="1078"/>
    <d v="2015-06-28T00:00:00"/>
    <x v="2"/>
    <s v="M4E"/>
    <n v="1"/>
    <n v="4220.37"/>
    <s v="Canada"/>
    <x v="48"/>
    <x v="1"/>
    <x v="1"/>
    <n v="10"/>
    <x v="0"/>
    <s v="Pirum"/>
    <n v="3.8022813688212928E-3"/>
  </r>
  <r>
    <n v="1180"/>
    <d v="2015-03-29T00:00:00"/>
    <x v="4"/>
    <s v="M4E"/>
    <n v="1"/>
    <n v="6299.37"/>
    <s v="Canada"/>
    <x v="31"/>
    <x v="2"/>
    <x v="4"/>
    <n v="10"/>
    <x v="0"/>
    <s v="Pirum"/>
    <n v="3.8022813688212928E-3"/>
  </r>
  <r>
    <n v="443"/>
    <d v="2015-03-29T00:00:00"/>
    <x v="4"/>
    <s v="R3H"/>
    <n v="1"/>
    <n v="11084.85"/>
    <s v="Canada"/>
    <x v="102"/>
    <x v="2"/>
    <x v="6"/>
    <n v="7"/>
    <x v="1"/>
    <s v="VanArsdel"/>
    <n v="2.4570024570024569E-3"/>
  </r>
  <r>
    <n v="506"/>
    <d v="2015-01-13T00:00:00"/>
    <x v="5"/>
    <s v="R2G"/>
    <n v="1"/>
    <n v="15560.37"/>
    <s v="Canada"/>
    <x v="58"/>
    <x v="2"/>
    <x v="6"/>
    <n v="7"/>
    <x v="1"/>
    <s v="VanArsdel"/>
    <n v="2.4570024570024569E-3"/>
  </r>
  <r>
    <n v="1883"/>
    <d v="2015-01-13T00:00:00"/>
    <x v="5"/>
    <s v="V6S"/>
    <n v="1"/>
    <n v="9134.3700000000008"/>
    <s v="Canada"/>
    <x v="127"/>
    <x v="2"/>
    <x v="2"/>
    <n v="6"/>
    <x v="4"/>
    <s v="Leo"/>
    <n v="8.3333333333333329E-2"/>
  </r>
  <r>
    <n v="1129"/>
    <d v="2015-01-14T00:00:00"/>
    <x v="5"/>
    <s v="R2P"/>
    <n v="1"/>
    <n v="5543.37"/>
    <s v="Canada"/>
    <x v="34"/>
    <x v="2"/>
    <x v="6"/>
    <n v="10"/>
    <x v="1"/>
    <s v="Pirum"/>
    <n v="3.8022813688212928E-3"/>
  </r>
  <r>
    <n v="1518"/>
    <d v="2015-01-14T00:00:00"/>
    <x v="5"/>
    <s v="V6S"/>
    <n v="1"/>
    <n v="2770.74"/>
    <s v="Canada"/>
    <x v="94"/>
    <x v="1"/>
    <x v="1"/>
    <n v="12"/>
    <x v="4"/>
    <s v="Quibus"/>
    <n v="1.3333333333333334E-2"/>
  </r>
  <r>
    <n v="2092"/>
    <d v="2015-01-14T00:00:00"/>
    <x v="5"/>
    <s v="R2C"/>
    <n v="1"/>
    <n v="4220.37"/>
    <s v="Canada"/>
    <x v="236"/>
    <x v="2"/>
    <x v="2"/>
    <n v="4"/>
    <x v="1"/>
    <s v="Currus"/>
    <n v="1.1764705882352941E-2"/>
  </r>
  <r>
    <n v="1517"/>
    <d v="2015-01-14T00:00:00"/>
    <x v="5"/>
    <s v="V6S"/>
    <n v="1"/>
    <n v="2770.74"/>
    <s v="Canada"/>
    <x v="1"/>
    <x v="1"/>
    <x v="1"/>
    <n v="12"/>
    <x v="4"/>
    <s v="Quibus"/>
    <n v="1.3333333333333334E-2"/>
  </r>
  <r>
    <n v="556"/>
    <d v="2015-01-15T00:00:00"/>
    <x v="5"/>
    <s v="V7W"/>
    <n v="1"/>
    <n v="10268.370000000001"/>
    <s v="Canada"/>
    <x v="56"/>
    <x v="2"/>
    <x v="2"/>
    <n v="7"/>
    <x v="4"/>
    <s v="VanArsdel"/>
    <n v="2.4570024570024569E-3"/>
  </r>
  <r>
    <n v="240"/>
    <d v="2015-01-16T00:00:00"/>
    <x v="5"/>
    <s v="V5M"/>
    <n v="1"/>
    <n v="5528.25"/>
    <s v="Canada"/>
    <x v="237"/>
    <x v="2"/>
    <x v="7"/>
    <n v="5"/>
    <x v="4"/>
    <s v="Fama"/>
    <n v="7.1428571428571425E-2"/>
  </r>
  <r>
    <n v="430"/>
    <d v="2015-01-17T00:00:00"/>
    <x v="5"/>
    <s v="T2J"/>
    <n v="1"/>
    <n v="10827.81"/>
    <s v="Canada"/>
    <x v="238"/>
    <x v="2"/>
    <x v="6"/>
    <n v="7"/>
    <x v="3"/>
    <s v="VanArsdel"/>
    <n v="2.4570024570024569E-3"/>
  </r>
  <r>
    <n v="1145"/>
    <d v="2015-03-31T00:00:00"/>
    <x v="4"/>
    <s v="V6E"/>
    <n v="1"/>
    <n v="4031.37"/>
    <s v="Canada"/>
    <x v="197"/>
    <x v="2"/>
    <x v="7"/>
    <n v="10"/>
    <x v="4"/>
    <s v="Pirum"/>
    <n v="3.8022813688212928E-3"/>
  </r>
  <r>
    <n v="2045"/>
    <d v="2015-03-31T00:00:00"/>
    <x v="4"/>
    <s v="V6Z"/>
    <n v="1"/>
    <n v="6173.37"/>
    <s v="Canada"/>
    <x v="118"/>
    <x v="2"/>
    <x v="4"/>
    <n v="4"/>
    <x v="4"/>
    <s v="Currus"/>
    <n v="1.1764705882352941E-2"/>
  </r>
  <r>
    <n v="491"/>
    <d v="2015-04-09T00:00:00"/>
    <x v="3"/>
    <s v="V5X"/>
    <n v="1"/>
    <n v="10709.37"/>
    <s v="Canada"/>
    <x v="19"/>
    <x v="2"/>
    <x v="6"/>
    <n v="7"/>
    <x v="4"/>
    <s v="VanArsdel"/>
    <n v="2.4570024570024569E-3"/>
  </r>
  <r>
    <n v="478"/>
    <d v="2015-04-09T00:00:00"/>
    <x v="3"/>
    <s v="V6H"/>
    <n v="1"/>
    <n v="17009.37"/>
    <s v="Canada"/>
    <x v="170"/>
    <x v="2"/>
    <x v="6"/>
    <n v="7"/>
    <x v="4"/>
    <s v="VanArsdel"/>
    <n v="2.4570024570024569E-3"/>
  </r>
  <r>
    <n v="676"/>
    <d v="2015-04-09T00:00:00"/>
    <x v="3"/>
    <s v="T5C"/>
    <n v="1"/>
    <n v="9134.3700000000008"/>
    <s v="Canada"/>
    <x v="157"/>
    <x v="2"/>
    <x v="2"/>
    <n v="7"/>
    <x v="3"/>
    <s v="VanArsdel"/>
    <n v="2.4570024570024569E-3"/>
  </r>
  <r>
    <n v="808"/>
    <d v="2015-04-09T00:00:00"/>
    <x v="3"/>
    <s v="T5K"/>
    <n v="1"/>
    <n v="4125.87"/>
    <s v="Canada"/>
    <x v="74"/>
    <x v="1"/>
    <x v="5"/>
    <n v="8"/>
    <x v="3"/>
    <s v="Natura"/>
    <n v="3.952569169960474E-3"/>
  </r>
  <r>
    <n v="1182"/>
    <d v="2015-04-09T00:00:00"/>
    <x v="3"/>
    <s v="T5Y"/>
    <n v="1"/>
    <n v="2834.37"/>
    <s v="Canada"/>
    <x v="97"/>
    <x v="2"/>
    <x v="4"/>
    <n v="10"/>
    <x v="3"/>
    <s v="Pirum"/>
    <n v="3.8022813688212928E-3"/>
  </r>
  <r>
    <n v="777"/>
    <d v="2015-06-26T00:00:00"/>
    <x v="2"/>
    <s v="T2P"/>
    <n v="1"/>
    <n v="1542.87"/>
    <s v="Canada"/>
    <x v="239"/>
    <x v="1"/>
    <x v="1"/>
    <n v="8"/>
    <x v="3"/>
    <s v="Natura"/>
    <n v="3.952569169960474E-3"/>
  </r>
  <r>
    <n v="556"/>
    <d v="2015-06-27T00:00:00"/>
    <x v="2"/>
    <s v="V6Z"/>
    <n v="1"/>
    <n v="10268.370000000001"/>
    <s v="Canada"/>
    <x v="56"/>
    <x v="2"/>
    <x v="2"/>
    <n v="7"/>
    <x v="4"/>
    <s v="VanArsdel"/>
    <n v="2.4570024570024569E-3"/>
  </r>
  <r>
    <n v="2086"/>
    <d v="2015-06-30T00:00:00"/>
    <x v="2"/>
    <s v="T6E"/>
    <n v="1"/>
    <n v="2897.37"/>
    <s v="Canada"/>
    <x v="202"/>
    <x v="2"/>
    <x v="2"/>
    <n v="4"/>
    <x v="3"/>
    <s v="Currus"/>
    <n v="1.1764705882352941E-2"/>
  </r>
  <r>
    <n v="1061"/>
    <d v="2015-06-30T00:00:00"/>
    <x v="2"/>
    <s v="T5H"/>
    <n v="1"/>
    <n v="1889.37"/>
    <s v="Canada"/>
    <x v="240"/>
    <x v="1"/>
    <x v="1"/>
    <n v="10"/>
    <x v="3"/>
    <s v="Pirum"/>
    <n v="3.8022813688212928E-3"/>
  </r>
  <r>
    <n v="1344"/>
    <d v="2015-04-19T00:00:00"/>
    <x v="3"/>
    <s v="V5V"/>
    <n v="2"/>
    <n v="8817.48"/>
    <s v="Canada"/>
    <x v="112"/>
    <x v="1"/>
    <x v="1"/>
    <n v="12"/>
    <x v="4"/>
    <s v="Quibus"/>
    <n v="1.3333333333333334E-2"/>
  </r>
  <r>
    <n v="2277"/>
    <d v="2015-04-20T00:00:00"/>
    <x v="3"/>
    <s v="T6E"/>
    <n v="1"/>
    <n v="3527.37"/>
    <s v="Canada"/>
    <x v="241"/>
    <x v="1"/>
    <x v="5"/>
    <n v="2"/>
    <x v="3"/>
    <s v="Aliqui"/>
    <n v="4.7169811320754715E-3"/>
  </r>
  <r>
    <n v="1086"/>
    <d v="2015-04-20T00:00:00"/>
    <x v="3"/>
    <s v="T6G"/>
    <n v="1"/>
    <n v="1322.37"/>
    <s v="Canada"/>
    <x v="145"/>
    <x v="1"/>
    <x v="1"/>
    <n v="10"/>
    <x v="3"/>
    <s v="Pirum"/>
    <n v="3.8022813688212928E-3"/>
  </r>
  <r>
    <n v="1172"/>
    <d v="2015-04-20T00:00:00"/>
    <x v="3"/>
    <s v="T5H"/>
    <n v="1"/>
    <n v="5732.37"/>
    <s v="Canada"/>
    <x v="134"/>
    <x v="2"/>
    <x v="4"/>
    <n v="10"/>
    <x v="3"/>
    <s v="Pirum"/>
    <n v="3.8022813688212928E-3"/>
  </r>
  <r>
    <n v="1496"/>
    <d v="2015-04-20T00:00:00"/>
    <x v="3"/>
    <s v="V6H"/>
    <n v="1"/>
    <n v="5038.74"/>
    <s v="Canada"/>
    <x v="152"/>
    <x v="1"/>
    <x v="1"/>
    <n v="12"/>
    <x v="4"/>
    <s v="Quibus"/>
    <n v="1.3333333333333334E-2"/>
  </r>
  <r>
    <n v="778"/>
    <d v="2015-04-20T00:00:00"/>
    <x v="3"/>
    <s v="T6E"/>
    <n v="1"/>
    <n v="1542.87"/>
    <s v="Canada"/>
    <x v="242"/>
    <x v="1"/>
    <x v="1"/>
    <n v="8"/>
    <x v="3"/>
    <s v="Natura"/>
    <n v="3.952569169960474E-3"/>
  </r>
  <r>
    <n v="438"/>
    <d v="2015-02-25T00:00:00"/>
    <x v="0"/>
    <s v="T2C"/>
    <n v="1"/>
    <n v="11969.37"/>
    <s v="Canada"/>
    <x v="54"/>
    <x v="2"/>
    <x v="6"/>
    <n v="7"/>
    <x v="3"/>
    <s v="VanArsdel"/>
    <n v="2.4570024570024569E-3"/>
  </r>
  <r>
    <n v="567"/>
    <d v="2015-02-25T00:00:00"/>
    <x v="0"/>
    <s v="T6K"/>
    <n v="1"/>
    <n v="10520.37"/>
    <s v="Canada"/>
    <x v="243"/>
    <x v="2"/>
    <x v="2"/>
    <n v="7"/>
    <x v="3"/>
    <s v="VanArsdel"/>
    <n v="2.4570024570024569E-3"/>
  </r>
  <r>
    <n v="478"/>
    <d v="2015-02-25T00:00:00"/>
    <x v="0"/>
    <s v="T2C"/>
    <n v="1"/>
    <n v="17009.37"/>
    <s v="Canada"/>
    <x v="170"/>
    <x v="2"/>
    <x v="6"/>
    <n v="7"/>
    <x v="3"/>
    <s v="VanArsdel"/>
    <n v="2.4570024570024569E-3"/>
  </r>
  <r>
    <n v="585"/>
    <d v="2015-02-26T00:00:00"/>
    <x v="0"/>
    <s v="T1Y"/>
    <n v="1"/>
    <n v="5039.37"/>
    <s v="Canada"/>
    <x v="36"/>
    <x v="2"/>
    <x v="2"/>
    <n v="7"/>
    <x v="3"/>
    <s v="VanArsdel"/>
    <n v="2.4570024570024569E-3"/>
  </r>
  <r>
    <n v="762"/>
    <d v="2015-02-26T00:00:00"/>
    <x v="0"/>
    <s v="T2J"/>
    <n v="1"/>
    <n v="2330.37"/>
    <s v="Canada"/>
    <x v="161"/>
    <x v="1"/>
    <x v="1"/>
    <n v="8"/>
    <x v="3"/>
    <s v="Natura"/>
    <n v="3.952569169960474E-3"/>
  </r>
  <r>
    <n v="457"/>
    <d v="2015-01-20T00:00:00"/>
    <x v="5"/>
    <s v="R2G"/>
    <n v="1"/>
    <n v="11969.37"/>
    <s v="Canada"/>
    <x v="67"/>
    <x v="2"/>
    <x v="6"/>
    <n v="7"/>
    <x v="1"/>
    <s v="VanArsdel"/>
    <n v="2.4570024570024569E-3"/>
  </r>
  <r>
    <n v="438"/>
    <d v="2015-01-21T00:00:00"/>
    <x v="5"/>
    <s v="V7W"/>
    <n v="1"/>
    <n v="11969.37"/>
    <s v="Canada"/>
    <x v="54"/>
    <x v="2"/>
    <x v="6"/>
    <n v="7"/>
    <x v="4"/>
    <s v="VanArsdel"/>
    <n v="2.4570024570024569E-3"/>
  </r>
  <r>
    <n v="1172"/>
    <d v="2015-01-21T00:00:00"/>
    <x v="5"/>
    <s v="T2X"/>
    <n v="1"/>
    <n v="5732.37"/>
    <s v="Canada"/>
    <x v="134"/>
    <x v="2"/>
    <x v="4"/>
    <n v="10"/>
    <x v="3"/>
    <s v="Pirum"/>
    <n v="3.8022813688212928E-3"/>
  </r>
  <r>
    <n v="115"/>
    <d v="2015-01-21T00:00:00"/>
    <x v="5"/>
    <s v="V7W"/>
    <n v="1"/>
    <n v="10584"/>
    <s v="Canada"/>
    <x v="244"/>
    <x v="2"/>
    <x v="6"/>
    <n v="1"/>
    <x v="4"/>
    <s v="Abbas"/>
    <n v="0.04"/>
  </r>
  <r>
    <n v="1763"/>
    <d v="2015-01-01T00:00:00"/>
    <x v="5"/>
    <s v="T6G"/>
    <n v="1"/>
    <n v="5669.37"/>
    <s v="Canada"/>
    <x v="245"/>
    <x v="2"/>
    <x v="7"/>
    <n v="11"/>
    <x v="3"/>
    <s v="Pomum"/>
    <n v="5.5555555555555552E-2"/>
  </r>
  <r>
    <n v="1837"/>
    <d v="2015-01-01T00:00:00"/>
    <x v="5"/>
    <s v="T5K"/>
    <n v="1"/>
    <n v="1952.37"/>
    <s v="Canada"/>
    <x v="246"/>
    <x v="3"/>
    <x v="3"/>
    <n v="11"/>
    <x v="3"/>
    <s v="Pomum"/>
    <n v="5.5555555555555552E-2"/>
  </r>
  <r>
    <n v="496"/>
    <d v="2015-01-04T00:00:00"/>
    <x v="5"/>
    <s v="V7Y"/>
    <n v="1"/>
    <n v="11147.85"/>
    <s v="Canada"/>
    <x v="87"/>
    <x v="2"/>
    <x v="6"/>
    <n v="7"/>
    <x v="4"/>
    <s v="VanArsdel"/>
    <n v="2.4570024570024569E-3"/>
  </r>
  <r>
    <n v="1086"/>
    <d v="2015-01-05T00:00:00"/>
    <x v="5"/>
    <s v="T1Y"/>
    <n v="1"/>
    <n v="1416.87"/>
    <s v="Canada"/>
    <x v="145"/>
    <x v="1"/>
    <x v="1"/>
    <n v="10"/>
    <x v="3"/>
    <s v="Pirum"/>
    <n v="3.8022813688212928E-3"/>
  </r>
  <r>
    <n v="506"/>
    <d v="2015-02-26T00:00:00"/>
    <x v="0"/>
    <s v="T1Y"/>
    <n v="1"/>
    <n v="15560.37"/>
    <s v="Canada"/>
    <x v="58"/>
    <x v="2"/>
    <x v="6"/>
    <n v="7"/>
    <x v="3"/>
    <s v="VanArsdel"/>
    <n v="2.4570024570024569E-3"/>
  </r>
  <r>
    <n v="628"/>
    <d v="2015-02-26T00:00:00"/>
    <x v="0"/>
    <s v="T6G"/>
    <n v="1"/>
    <n v="11503.8"/>
    <s v="Canada"/>
    <x v="247"/>
    <x v="2"/>
    <x v="2"/>
    <n v="7"/>
    <x v="3"/>
    <s v="VanArsdel"/>
    <n v="2.4570024570024569E-3"/>
  </r>
  <r>
    <n v="690"/>
    <d v="2015-02-26T00:00:00"/>
    <x v="0"/>
    <s v="T6E"/>
    <n v="1"/>
    <n v="4409.37"/>
    <s v="Canada"/>
    <x v="20"/>
    <x v="2"/>
    <x v="2"/>
    <n v="7"/>
    <x v="3"/>
    <s v="VanArsdel"/>
    <n v="2.4570024570024569E-3"/>
  </r>
  <r>
    <n v="761"/>
    <d v="2015-02-26T00:00:00"/>
    <x v="0"/>
    <s v="T2J"/>
    <n v="1"/>
    <n v="2330.37"/>
    <s v="Canada"/>
    <x v="160"/>
    <x v="1"/>
    <x v="1"/>
    <n v="8"/>
    <x v="3"/>
    <s v="Natura"/>
    <n v="3.952569169960474E-3"/>
  </r>
  <r>
    <n v="2269"/>
    <d v="2015-02-26T00:00:00"/>
    <x v="0"/>
    <s v="V6E"/>
    <n v="1"/>
    <n v="4188.87"/>
    <s v="Canada"/>
    <x v="220"/>
    <x v="1"/>
    <x v="5"/>
    <n v="2"/>
    <x v="4"/>
    <s v="Aliqui"/>
    <n v="4.7169811320754715E-3"/>
  </r>
  <r>
    <n v="792"/>
    <d v="2015-01-22T00:00:00"/>
    <x v="5"/>
    <s v="V5M"/>
    <n v="1"/>
    <n v="849.87"/>
    <s v="Canada"/>
    <x v="183"/>
    <x v="1"/>
    <x v="1"/>
    <n v="8"/>
    <x v="4"/>
    <s v="Natura"/>
    <n v="3.952569169960474E-3"/>
  </r>
  <r>
    <n v="2402"/>
    <d v="2015-01-22T00:00:00"/>
    <x v="5"/>
    <s v="T6G"/>
    <n v="1"/>
    <n v="4151.7"/>
    <s v="Canada"/>
    <x v="248"/>
    <x v="3"/>
    <x v="3"/>
    <n v="2"/>
    <x v="3"/>
    <s v="Aliqui"/>
    <n v="4.7169811320754715E-3"/>
  </r>
  <r>
    <n v="487"/>
    <d v="2015-01-22T00:00:00"/>
    <x v="5"/>
    <s v="V5V"/>
    <n v="1"/>
    <n v="13229.37"/>
    <s v="Canada"/>
    <x v="21"/>
    <x v="2"/>
    <x v="6"/>
    <n v="7"/>
    <x v="4"/>
    <s v="VanArsdel"/>
    <n v="2.4570024570024569E-3"/>
  </r>
  <r>
    <n v="791"/>
    <d v="2015-01-22T00:00:00"/>
    <x v="5"/>
    <s v="V5M"/>
    <n v="1"/>
    <n v="849.87"/>
    <s v="Canada"/>
    <x v="180"/>
    <x v="1"/>
    <x v="1"/>
    <n v="8"/>
    <x v="4"/>
    <s v="Natura"/>
    <n v="3.952569169960474E-3"/>
  </r>
  <r>
    <n v="2388"/>
    <d v="2015-01-24T00:00:00"/>
    <x v="5"/>
    <s v="V6Z"/>
    <n v="1"/>
    <n v="4031.37"/>
    <s v="Canada"/>
    <x v="171"/>
    <x v="2"/>
    <x v="2"/>
    <n v="2"/>
    <x v="4"/>
    <s v="Aliqui"/>
    <n v="4.7169811320754715E-3"/>
  </r>
  <r>
    <n v="1496"/>
    <d v="2015-01-25T00:00:00"/>
    <x v="5"/>
    <s v="T2J"/>
    <n v="1"/>
    <n v="5038.74"/>
    <s v="Canada"/>
    <x v="152"/>
    <x v="1"/>
    <x v="1"/>
    <n v="12"/>
    <x v="3"/>
    <s v="Quibus"/>
    <n v="1.3333333333333334E-2"/>
  </r>
  <r>
    <n v="959"/>
    <d v="2015-01-25T00:00:00"/>
    <x v="5"/>
    <s v="V6S"/>
    <n v="1"/>
    <n v="10362.870000000001"/>
    <s v="Canada"/>
    <x v="41"/>
    <x v="2"/>
    <x v="2"/>
    <n v="8"/>
    <x v="4"/>
    <s v="Natura"/>
    <n v="3.952569169960474E-3"/>
  </r>
  <r>
    <n v="407"/>
    <d v="2015-02-27T00:00:00"/>
    <x v="0"/>
    <s v="T2J"/>
    <n v="1"/>
    <n v="20505.87"/>
    <s v="Canada"/>
    <x v="86"/>
    <x v="2"/>
    <x v="6"/>
    <n v="7"/>
    <x v="3"/>
    <s v="VanArsdel"/>
    <n v="2.4570024570024569E-3"/>
  </r>
  <r>
    <n v="685"/>
    <d v="2015-02-28T00:00:00"/>
    <x v="0"/>
    <s v="T3C"/>
    <n v="1"/>
    <n v="9449.3700000000008"/>
    <s v="Canada"/>
    <x v="36"/>
    <x v="2"/>
    <x v="2"/>
    <n v="7"/>
    <x v="3"/>
    <s v="VanArsdel"/>
    <n v="2.4570024570024569E-3"/>
  </r>
  <r>
    <n v="506"/>
    <d v="2015-02-28T00:00:00"/>
    <x v="0"/>
    <s v="T1Y"/>
    <n v="1"/>
    <n v="15560.37"/>
    <s v="Canada"/>
    <x v="58"/>
    <x v="2"/>
    <x v="6"/>
    <n v="7"/>
    <x v="3"/>
    <s v="VanArsdel"/>
    <n v="2.4570024570024569E-3"/>
  </r>
  <r>
    <n v="2395"/>
    <d v="2015-01-07T00:00:00"/>
    <x v="5"/>
    <s v="R2G"/>
    <n v="1"/>
    <n v="1889.37"/>
    <s v="Canada"/>
    <x v="148"/>
    <x v="3"/>
    <x v="3"/>
    <n v="2"/>
    <x v="1"/>
    <s v="Aliqui"/>
    <n v="4.7169811320754715E-3"/>
  </r>
  <r>
    <n v="1060"/>
    <d v="2015-01-08T00:00:00"/>
    <x v="5"/>
    <s v="V5W"/>
    <n v="1"/>
    <n v="2078.37"/>
    <s v="Canada"/>
    <x v="44"/>
    <x v="1"/>
    <x v="1"/>
    <n v="10"/>
    <x v="4"/>
    <s v="Pirum"/>
    <n v="3.8022813688212928E-3"/>
  </r>
  <r>
    <n v="1086"/>
    <d v="2015-01-08T00:00:00"/>
    <x v="5"/>
    <s v="V5W"/>
    <n v="1"/>
    <n v="1101.8699999999999"/>
    <s v="Canada"/>
    <x v="145"/>
    <x v="1"/>
    <x v="1"/>
    <n v="10"/>
    <x v="4"/>
    <s v="Pirum"/>
    <n v="3.8022813688212928E-3"/>
  </r>
  <r>
    <n v="1059"/>
    <d v="2015-01-08T00:00:00"/>
    <x v="5"/>
    <s v="V5W"/>
    <n v="1"/>
    <n v="2078.37"/>
    <s v="Canada"/>
    <x v="185"/>
    <x v="1"/>
    <x v="1"/>
    <n v="10"/>
    <x v="4"/>
    <s v="Pirum"/>
    <n v="3.8022813688212928E-3"/>
  </r>
  <r>
    <n v="1085"/>
    <d v="2015-01-08T00:00:00"/>
    <x v="5"/>
    <s v="V5W"/>
    <n v="1"/>
    <n v="1101.8699999999999"/>
    <s v="Canada"/>
    <x v="189"/>
    <x v="1"/>
    <x v="1"/>
    <n v="10"/>
    <x v="4"/>
    <s v="Pirum"/>
    <n v="3.8022813688212928E-3"/>
  </r>
  <r>
    <n v="1000"/>
    <d v="2015-01-09T00:00:00"/>
    <x v="5"/>
    <s v="V6A"/>
    <n v="1"/>
    <n v="1290.8699999999999"/>
    <s v="Canada"/>
    <x v="249"/>
    <x v="3"/>
    <x v="3"/>
    <n v="8"/>
    <x v="4"/>
    <s v="Natura"/>
    <n v="3.952569169960474E-3"/>
  </r>
  <r>
    <n v="438"/>
    <d v="2015-01-10T00:00:00"/>
    <x v="5"/>
    <s v="V5Z"/>
    <n v="1"/>
    <n v="11969.37"/>
    <s v="Canada"/>
    <x v="54"/>
    <x v="2"/>
    <x v="6"/>
    <n v="7"/>
    <x v="4"/>
    <s v="VanArsdel"/>
    <n v="2.4570024570024569E-3"/>
  </r>
  <r>
    <n v="1916"/>
    <d v="2015-01-11T00:00:00"/>
    <x v="5"/>
    <s v="V6J"/>
    <n v="1"/>
    <n v="3590.37"/>
    <s v="Canada"/>
    <x v="250"/>
    <x v="0"/>
    <x v="0"/>
    <n v="4"/>
    <x v="4"/>
    <s v="Currus"/>
    <n v="1.1764705882352941E-2"/>
  </r>
  <r>
    <n v="2045"/>
    <d v="2015-01-11T00:00:00"/>
    <x v="5"/>
    <s v="V6T"/>
    <n v="1"/>
    <n v="5921.37"/>
    <s v="Canada"/>
    <x v="118"/>
    <x v="2"/>
    <x v="4"/>
    <n v="4"/>
    <x v="4"/>
    <s v="Currus"/>
    <n v="1.1764705882352941E-2"/>
  </r>
  <r>
    <n v="1115"/>
    <d v="2015-04-08T00:00:00"/>
    <x v="3"/>
    <s v="V5V"/>
    <n v="1"/>
    <n v="5070.87"/>
    <s v="Canada"/>
    <x v="251"/>
    <x v="1"/>
    <x v="5"/>
    <n v="10"/>
    <x v="4"/>
    <s v="Pirum"/>
    <n v="3.8022813688212928E-3"/>
  </r>
  <r>
    <n v="2218"/>
    <d v="2015-04-08T00:00:00"/>
    <x v="3"/>
    <s v="V5N"/>
    <n v="1"/>
    <n v="1826.37"/>
    <s v="Canada"/>
    <x v="107"/>
    <x v="1"/>
    <x v="1"/>
    <n v="2"/>
    <x v="4"/>
    <s v="Aliqui"/>
    <n v="4.7169811320754715E-3"/>
  </r>
  <r>
    <n v="578"/>
    <d v="2015-04-08T00:00:00"/>
    <x v="3"/>
    <s v="V6S"/>
    <n v="1"/>
    <n v="9449.3700000000008"/>
    <s v="Canada"/>
    <x v="59"/>
    <x v="2"/>
    <x v="2"/>
    <n v="7"/>
    <x v="4"/>
    <s v="VanArsdel"/>
    <n v="2.4570024570024569E-3"/>
  </r>
  <r>
    <n v="599"/>
    <d v="2015-04-09T00:00:00"/>
    <x v="3"/>
    <s v="T2C"/>
    <n v="1"/>
    <n v="10643.85"/>
    <s v="Canada"/>
    <x v="119"/>
    <x v="2"/>
    <x v="2"/>
    <n v="7"/>
    <x v="3"/>
    <s v="VanArsdel"/>
    <n v="2.4570024570024569E-3"/>
  </r>
  <r>
    <n v="835"/>
    <d v="2015-04-09T00:00:00"/>
    <x v="3"/>
    <s v="T6G"/>
    <n v="1"/>
    <n v="6299.37"/>
    <s v="Canada"/>
    <x v="252"/>
    <x v="2"/>
    <x v="6"/>
    <n v="8"/>
    <x v="3"/>
    <s v="Natura"/>
    <n v="3.952569169960474E-3"/>
  </r>
  <r>
    <n v="2077"/>
    <d v="2015-04-09T00:00:00"/>
    <x v="3"/>
    <s v="T6E"/>
    <n v="1"/>
    <n v="4661.37"/>
    <s v="Canada"/>
    <x v="253"/>
    <x v="2"/>
    <x v="2"/>
    <n v="4"/>
    <x v="3"/>
    <s v="Currus"/>
    <n v="1.1764705882352941E-2"/>
  </r>
  <r>
    <n v="1212"/>
    <d v="2015-02-05T00:00:00"/>
    <x v="0"/>
    <s v="V5X"/>
    <n v="1"/>
    <n v="5102.37"/>
    <s v="Canada"/>
    <x v="6"/>
    <x v="2"/>
    <x v="2"/>
    <n v="10"/>
    <x v="4"/>
    <s v="Pirum"/>
    <n v="3.8022813688212928E-3"/>
  </r>
  <r>
    <n v="438"/>
    <d v="2015-03-17T00:00:00"/>
    <x v="4"/>
    <s v="T6E"/>
    <n v="1"/>
    <n v="11969.37"/>
    <s v="Canada"/>
    <x v="54"/>
    <x v="2"/>
    <x v="6"/>
    <n v="7"/>
    <x v="3"/>
    <s v="VanArsdel"/>
    <n v="2.4570024570024569E-3"/>
  </r>
  <r>
    <n v="491"/>
    <d v="2015-02-20T00:00:00"/>
    <x v="0"/>
    <s v="V6S"/>
    <n v="1"/>
    <n v="10709.37"/>
    <s v="Canada"/>
    <x v="19"/>
    <x v="2"/>
    <x v="6"/>
    <n v="7"/>
    <x v="4"/>
    <s v="VanArsdel"/>
    <n v="2.4570024570024569E-3"/>
  </r>
  <r>
    <n v="506"/>
    <d v="2015-02-21T00:00:00"/>
    <x v="0"/>
    <s v="V6J"/>
    <n v="1"/>
    <n v="15560.37"/>
    <s v="Canada"/>
    <x v="58"/>
    <x v="2"/>
    <x v="6"/>
    <n v="7"/>
    <x v="4"/>
    <s v="VanArsdel"/>
    <n v="2.4570024570024569E-3"/>
  </r>
  <r>
    <n v="615"/>
    <d v="2015-02-21T00:00:00"/>
    <x v="0"/>
    <s v="T5B"/>
    <n v="1"/>
    <n v="8189.37"/>
    <s v="Canada"/>
    <x v="2"/>
    <x v="2"/>
    <x v="2"/>
    <n v="7"/>
    <x v="3"/>
    <s v="VanArsdel"/>
    <n v="2.4570024570024569E-3"/>
  </r>
  <r>
    <n v="604"/>
    <d v="2015-02-21T00:00:00"/>
    <x v="0"/>
    <s v="T5K"/>
    <n v="1"/>
    <n v="6299.37"/>
    <s v="Canada"/>
    <x v="61"/>
    <x v="2"/>
    <x v="2"/>
    <n v="7"/>
    <x v="3"/>
    <s v="VanArsdel"/>
    <n v="2.4570024570024569E-3"/>
  </r>
  <r>
    <n v="506"/>
    <d v="2015-02-22T00:00:00"/>
    <x v="0"/>
    <s v="R2G"/>
    <n v="1"/>
    <n v="15560.37"/>
    <s v="Canada"/>
    <x v="58"/>
    <x v="2"/>
    <x v="6"/>
    <n v="7"/>
    <x v="1"/>
    <s v="VanArsdel"/>
    <n v="2.4570024570024569E-3"/>
  </r>
  <r>
    <n v="1180"/>
    <d v="2015-02-22T00:00:00"/>
    <x v="0"/>
    <s v="T6E"/>
    <n v="1"/>
    <n v="6173.37"/>
    <s v="Canada"/>
    <x v="31"/>
    <x v="2"/>
    <x v="4"/>
    <n v="10"/>
    <x v="3"/>
    <s v="Pirum"/>
    <n v="3.8022813688212928E-3"/>
  </r>
  <r>
    <n v="501"/>
    <d v="2015-02-22T00:00:00"/>
    <x v="0"/>
    <s v="T2C"/>
    <n v="1"/>
    <n v="13347.81"/>
    <s v="Canada"/>
    <x v="254"/>
    <x v="2"/>
    <x v="6"/>
    <n v="7"/>
    <x v="3"/>
    <s v="VanArsdel"/>
    <n v="2.4570024570024569E-3"/>
  </r>
  <r>
    <n v="2284"/>
    <d v="2015-02-22T00:00:00"/>
    <x v="0"/>
    <s v="T6G"/>
    <n v="1"/>
    <n v="4157.37"/>
    <s v="Canada"/>
    <x v="149"/>
    <x v="1"/>
    <x v="5"/>
    <n v="2"/>
    <x v="3"/>
    <s v="Aliqui"/>
    <n v="4.7169811320754715E-3"/>
  </r>
  <r>
    <n v="1053"/>
    <d v="2015-03-31T00:00:00"/>
    <x v="4"/>
    <s v="R2C"/>
    <n v="1"/>
    <n v="3527.37"/>
    <s v="Canada"/>
    <x v="218"/>
    <x v="0"/>
    <x v="0"/>
    <n v="10"/>
    <x v="1"/>
    <s v="Pirum"/>
    <n v="3.8022813688212928E-3"/>
  </r>
  <r>
    <n v="1228"/>
    <d v="2015-03-31T00:00:00"/>
    <x v="4"/>
    <s v="V6R"/>
    <n v="1"/>
    <n v="1763.37"/>
    <s v="Canada"/>
    <x v="206"/>
    <x v="2"/>
    <x v="2"/>
    <n v="10"/>
    <x v="4"/>
    <s v="Pirum"/>
    <n v="3.8022813688212928E-3"/>
  </r>
  <r>
    <n v="2045"/>
    <d v="2015-03-31T00:00:00"/>
    <x v="4"/>
    <s v="T5K"/>
    <n v="1"/>
    <n v="6173.37"/>
    <s v="Canada"/>
    <x v="118"/>
    <x v="2"/>
    <x v="4"/>
    <n v="4"/>
    <x v="3"/>
    <s v="Currus"/>
    <n v="1.1764705882352941E-2"/>
  </r>
  <r>
    <n v="1085"/>
    <d v="2015-01-05T00:00:00"/>
    <x v="5"/>
    <s v="T1Y"/>
    <n v="1"/>
    <n v="1416.87"/>
    <s v="Canada"/>
    <x v="189"/>
    <x v="1"/>
    <x v="1"/>
    <n v="10"/>
    <x v="3"/>
    <s v="Pirum"/>
    <n v="3.8022813688212928E-3"/>
  </r>
  <r>
    <n v="1049"/>
    <d v="2015-01-05T00:00:00"/>
    <x v="5"/>
    <s v="V6J"/>
    <n v="1"/>
    <n v="3086.37"/>
    <s v="Canada"/>
    <x v="33"/>
    <x v="0"/>
    <x v="0"/>
    <n v="10"/>
    <x v="4"/>
    <s v="Pirum"/>
    <n v="3.8022813688212928E-3"/>
  </r>
  <r>
    <n v="2396"/>
    <d v="2015-01-05T00:00:00"/>
    <x v="5"/>
    <s v="V5V"/>
    <n v="1"/>
    <n v="1385.37"/>
    <s v="Canada"/>
    <x v="104"/>
    <x v="3"/>
    <x v="3"/>
    <n v="2"/>
    <x v="4"/>
    <s v="Aliqui"/>
    <n v="4.7169811320754715E-3"/>
  </r>
  <r>
    <n v="585"/>
    <d v="2015-01-06T00:00:00"/>
    <x v="5"/>
    <s v="V6H"/>
    <n v="1"/>
    <n v="5039.37"/>
    <s v="Canada"/>
    <x v="36"/>
    <x v="2"/>
    <x v="2"/>
    <n v="7"/>
    <x v="4"/>
    <s v="VanArsdel"/>
    <n v="2.4570024570024569E-3"/>
  </r>
  <r>
    <n v="433"/>
    <d v="2015-02-23T00:00:00"/>
    <x v="0"/>
    <s v="T6E"/>
    <n v="1"/>
    <n v="11969.37"/>
    <s v="Canada"/>
    <x v="175"/>
    <x v="2"/>
    <x v="6"/>
    <n v="7"/>
    <x v="3"/>
    <s v="VanArsdel"/>
    <n v="2.4570024570024569E-3"/>
  </r>
  <r>
    <n v="407"/>
    <d v="2015-02-23T00:00:00"/>
    <x v="0"/>
    <s v="T2C"/>
    <n v="1"/>
    <n v="20505.87"/>
    <s v="Canada"/>
    <x v="86"/>
    <x v="2"/>
    <x v="6"/>
    <n v="7"/>
    <x v="3"/>
    <s v="VanArsdel"/>
    <n v="2.4570024570024569E-3"/>
  </r>
  <r>
    <n v="2396"/>
    <d v="2015-02-23T00:00:00"/>
    <x v="0"/>
    <s v="V7Y"/>
    <n v="1"/>
    <n v="1385.37"/>
    <s v="Canada"/>
    <x v="104"/>
    <x v="3"/>
    <x v="3"/>
    <n v="2"/>
    <x v="4"/>
    <s v="Aliqui"/>
    <n v="4.7169811320754715E-3"/>
  </r>
  <r>
    <n v="676"/>
    <d v="2015-02-23T00:00:00"/>
    <x v="0"/>
    <s v="T2C"/>
    <n v="1"/>
    <n v="9134.3700000000008"/>
    <s v="Canada"/>
    <x v="157"/>
    <x v="2"/>
    <x v="2"/>
    <n v="7"/>
    <x v="3"/>
    <s v="VanArsdel"/>
    <n v="2.4570024570024569E-3"/>
  </r>
  <r>
    <n v="438"/>
    <d v="2015-02-23T00:00:00"/>
    <x v="0"/>
    <s v="T2C"/>
    <n v="1"/>
    <n v="11969.37"/>
    <s v="Canada"/>
    <x v="54"/>
    <x v="2"/>
    <x v="6"/>
    <n v="7"/>
    <x v="3"/>
    <s v="VanArsdel"/>
    <n v="2.4570024570024569E-3"/>
  </r>
  <r>
    <n v="615"/>
    <d v="2015-03-06T00:00:00"/>
    <x v="4"/>
    <s v="T6E"/>
    <n v="1"/>
    <n v="8189.37"/>
    <s v="Canada"/>
    <x v="2"/>
    <x v="2"/>
    <x v="2"/>
    <n v="7"/>
    <x v="3"/>
    <s v="VanArsdel"/>
    <n v="2.4570024570024569E-3"/>
  </r>
  <r>
    <n v="516"/>
    <d v="2015-03-07T00:00:00"/>
    <x v="4"/>
    <s v="T2C"/>
    <n v="1"/>
    <n v="6296.85"/>
    <s v="Canada"/>
    <x v="255"/>
    <x v="2"/>
    <x v="4"/>
    <n v="7"/>
    <x v="3"/>
    <s v="VanArsdel"/>
    <n v="2.4570024570024569E-3"/>
  </r>
  <r>
    <n v="690"/>
    <d v="2015-03-07T00:00:00"/>
    <x v="4"/>
    <s v="T2C"/>
    <n v="1"/>
    <n v="4409.37"/>
    <s v="Canada"/>
    <x v="20"/>
    <x v="2"/>
    <x v="2"/>
    <n v="7"/>
    <x v="3"/>
    <s v="VanArsdel"/>
    <n v="2.4570024570024569E-3"/>
  </r>
  <r>
    <n v="549"/>
    <d v="2015-03-31T00:00:00"/>
    <x v="4"/>
    <s v="T6E"/>
    <n v="1"/>
    <n v="6614.37"/>
    <s v="Canada"/>
    <x v="116"/>
    <x v="2"/>
    <x v="2"/>
    <n v="7"/>
    <x v="3"/>
    <s v="VanArsdel"/>
    <n v="2.4570024570024569E-3"/>
  </r>
  <r>
    <n v="1142"/>
    <d v="2015-03-31T00:00:00"/>
    <x v="4"/>
    <s v="T3C"/>
    <n v="1"/>
    <n v="8441.3700000000008"/>
    <s v="Canada"/>
    <x v="256"/>
    <x v="2"/>
    <x v="6"/>
    <n v="10"/>
    <x v="3"/>
    <s v="Pirum"/>
    <n v="3.8022813688212928E-3"/>
  </r>
  <r>
    <n v="690"/>
    <d v="2015-03-31T00:00:00"/>
    <x v="4"/>
    <s v="T5H"/>
    <n v="1"/>
    <n v="4409.37"/>
    <s v="Canada"/>
    <x v="20"/>
    <x v="2"/>
    <x v="2"/>
    <n v="7"/>
    <x v="3"/>
    <s v="VanArsdel"/>
    <n v="2.4570024570024569E-3"/>
  </r>
  <r>
    <n v="568"/>
    <d v="2015-04-10T00:00:00"/>
    <x v="3"/>
    <s v="T2J"/>
    <n v="1"/>
    <n v="10546.2"/>
    <s v="Canada"/>
    <x v="257"/>
    <x v="2"/>
    <x v="2"/>
    <n v="7"/>
    <x v="3"/>
    <s v="VanArsdel"/>
    <n v="2.4570024570024569E-3"/>
  </r>
  <r>
    <n v="548"/>
    <d v="2015-04-10T00:00:00"/>
    <x v="3"/>
    <s v="T1Y"/>
    <n v="1"/>
    <n v="6236.37"/>
    <s v="Canada"/>
    <x v="162"/>
    <x v="2"/>
    <x v="2"/>
    <n v="7"/>
    <x v="3"/>
    <s v="VanArsdel"/>
    <n v="2.4570024570024569E-3"/>
  </r>
  <r>
    <n v="927"/>
    <d v="2015-04-10T00:00:00"/>
    <x v="3"/>
    <s v="T5H"/>
    <n v="1"/>
    <n v="6173.37"/>
    <s v="Canada"/>
    <x v="27"/>
    <x v="2"/>
    <x v="4"/>
    <n v="8"/>
    <x v="3"/>
    <s v="Natura"/>
    <n v="3.952569169960474E-3"/>
  </r>
  <r>
    <n v="438"/>
    <d v="2015-04-11T00:00:00"/>
    <x v="3"/>
    <s v="T6R"/>
    <n v="1"/>
    <n v="11969.37"/>
    <s v="Canada"/>
    <x v="54"/>
    <x v="2"/>
    <x v="6"/>
    <n v="7"/>
    <x v="3"/>
    <s v="VanArsdel"/>
    <n v="2.4570024570024569E-3"/>
  </r>
  <r>
    <n v="1180"/>
    <d v="2015-04-12T00:00:00"/>
    <x v="3"/>
    <s v="T6S"/>
    <n v="1"/>
    <n v="6173.37"/>
    <s v="Canada"/>
    <x v="31"/>
    <x v="2"/>
    <x v="4"/>
    <n v="10"/>
    <x v="3"/>
    <s v="Pirum"/>
    <n v="3.8022813688212928E-3"/>
  </r>
  <r>
    <n v="1523"/>
    <d v="2015-04-12T00:00:00"/>
    <x v="3"/>
    <s v="V6S"/>
    <n v="1"/>
    <n v="4408.74"/>
    <s v="Canada"/>
    <x v="258"/>
    <x v="1"/>
    <x v="1"/>
    <n v="12"/>
    <x v="4"/>
    <s v="Quibus"/>
    <n v="1.3333333333333334E-2"/>
  </r>
  <r>
    <n v="761"/>
    <d v="2015-01-07T00:00:00"/>
    <x v="5"/>
    <s v="R2G"/>
    <n v="1"/>
    <n v="2298.87"/>
    <s v="Canada"/>
    <x v="160"/>
    <x v="1"/>
    <x v="1"/>
    <n v="8"/>
    <x v="1"/>
    <s v="Natura"/>
    <n v="3.952569169960474E-3"/>
  </r>
  <r>
    <n v="1171"/>
    <d v="2015-01-07T00:00:00"/>
    <x v="5"/>
    <s v="R2G"/>
    <n v="1"/>
    <n v="4283.37"/>
    <s v="Canada"/>
    <x v="173"/>
    <x v="2"/>
    <x v="4"/>
    <n v="10"/>
    <x v="1"/>
    <s v="Pirum"/>
    <n v="3.8022813688212928E-3"/>
  </r>
  <r>
    <n v="762"/>
    <d v="2015-01-07T00:00:00"/>
    <x v="5"/>
    <s v="R2G"/>
    <n v="1"/>
    <n v="2298.87"/>
    <s v="Canada"/>
    <x v="161"/>
    <x v="1"/>
    <x v="1"/>
    <n v="8"/>
    <x v="1"/>
    <s v="Natura"/>
    <n v="3.952569169960474E-3"/>
  </r>
  <r>
    <n v="985"/>
    <d v="2015-02-27T00:00:00"/>
    <x v="0"/>
    <s v="T6T"/>
    <n v="1"/>
    <n v="9953.3700000000008"/>
    <s v="Canada"/>
    <x v="229"/>
    <x v="2"/>
    <x v="2"/>
    <n v="8"/>
    <x v="3"/>
    <s v="Natura"/>
    <n v="3.952569169960474E-3"/>
  </r>
  <r>
    <n v="506"/>
    <d v="2015-02-27T00:00:00"/>
    <x v="0"/>
    <s v="V5V"/>
    <n v="1"/>
    <n v="15560.37"/>
    <s v="Canada"/>
    <x v="58"/>
    <x v="2"/>
    <x v="6"/>
    <n v="7"/>
    <x v="4"/>
    <s v="VanArsdel"/>
    <n v="2.4570024570024569E-3"/>
  </r>
  <r>
    <n v="2055"/>
    <d v="2015-02-27T00:00:00"/>
    <x v="0"/>
    <s v="V6S"/>
    <n v="1"/>
    <n v="7874.37"/>
    <s v="Canada"/>
    <x v="62"/>
    <x v="2"/>
    <x v="4"/>
    <n v="4"/>
    <x v="4"/>
    <s v="Currus"/>
    <n v="1.1764705882352941E-2"/>
  </r>
  <r>
    <n v="487"/>
    <d v="2015-02-27T00:00:00"/>
    <x v="0"/>
    <s v="T2H"/>
    <n v="1"/>
    <n v="13229.37"/>
    <s v="Canada"/>
    <x v="21"/>
    <x v="2"/>
    <x v="6"/>
    <n v="7"/>
    <x v="3"/>
    <s v="VanArsdel"/>
    <n v="2.4570024570024569E-3"/>
  </r>
  <r>
    <n v="1495"/>
    <d v="2015-01-25T00:00:00"/>
    <x v="5"/>
    <s v="T2J"/>
    <n v="1"/>
    <n v="5038.74"/>
    <s v="Canada"/>
    <x v="194"/>
    <x v="1"/>
    <x v="1"/>
    <n v="12"/>
    <x v="3"/>
    <s v="Quibus"/>
    <n v="1.3333333333333334E-2"/>
  </r>
  <r>
    <n v="978"/>
    <d v="2015-02-18T00:00:00"/>
    <x v="0"/>
    <s v="T2J"/>
    <n v="1"/>
    <n v="9638.3700000000008"/>
    <s v="Canada"/>
    <x v="51"/>
    <x v="2"/>
    <x v="2"/>
    <n v="8"/>
    <x v="3"/>
    <s v="Natura"/>
    <n v="3.952569169960474E-3"/>
  </r>
  <r>
    <n v="1180"/>
    <d v="2015-02-18T00:00:00"/>
    <x v="0"/>
    <s v="T6E"/>
    <n v="1"/>
    <n v="6299.37"/>
    <s v="Canada"/>
    <x v="31"/>
    <x v="2"/>
    <x v="4"/>
    <n v="10"/>
    <x v="3"/>
    <s v="Pirum"/>
    <n v="3.8022813688212928E-3"/>
  </r>
  <r>
    <n v="981"/>
    <d v="2015-02-18T00:00:00"/>
    <x v="0"/>
    <s v="T6K"/>
    <n v="1"/>
    <n v="2141.37"/>
    <s v="Canada"/>
    <x v="209"/>
    <x v="2"/>
    <x v="2"/>
    <n v="8"/>
    <x v="3"/>
    <s v="Natura"/>
    <n v="3.952569169960474E-3"/>
  </r>
  <r>
    <n v="2045"/>
    <d v="2015-05-31T00:00:00"/>
    <x v="1"/>
    <s v="T5K"/>
    <n v="1"/>
    <n v="6173.37"/>
    <s v="Canada"/>
    <x v="118"/>
    <x v="2"/>
    <x v="4"/>
    <n v="4"/>
    <x v="3"/>
    <s v="Currus"/>
    <n v="1.1764705882352941E-2"/>
  </r>
  <r>
    <n v="2367"/>
    <d v="2015-05-31T00:00:00"/>
    <x v="1"/>
    <s v="T6E"/>
    <n v="1"/>
    <n v="5663.7"/>
    <s v="Canada"/>
    <x v="24"/>
    <x v="2"/>
    <x v="2"/>
    <n v="2"/>
    <x v="3"/>
    <s v="Aliqui"/>
    <n v="4.7169811320754715E-3"/>
  </r>
  <r>
    <n v="615"/>
    <d v="2015-04-30T00:00:00"/>
    <x v="3"/>
    <s v="V5W"/>
    <n v="1"/>
    <n v="8189.37"/>
    <s v="Canada"/>
    <x v="2"/>
    <x v="2"/>
    <x v="2"/>
    <n v="7"/>
    <x v="4"/>
    <s v="VanArsdel"/>
    <n v="2.4570024570024569E-3"/>
  </r>
  <r>
    <n v="487"/>
    <d v="2015-04-23T00:00:00"/>
    <x v="3"/>
    <s v="T5H"/>
    <n v="1"/>
    <n v="13229.37"/>
    <s v="Canada"/>
    <x v="21"/>
    <x v="2"/>
    <x v="6"/>
    <n v="7"/>
    <x v="3"/>
    <s v="VanArsdel"/>
    <n v="2.4570024570024569E-3"/>
  </r>
  <r>
    <n v="204"/>
    <d v="2015-04-23T00:00:00"/>
    <x v="3"/>
    <s v="T5J"/>
    <n v="1"/>
    <n v="11591.37"/>
    <s v="Canada"/>
    <x v="259"/>
    <x v="2"/>
    <x v="6"/>
    <n v="3"/>
    <x v="3"/>
    <s v="Barba"/>
    <n v="0.1111111111111111"/>
  </r>
  <r>
    <n v="2354"/>
    <d v="2015-04-23T00:00:00"/>
    <x v="3"/>
    <s v="T6T"/>
    <n v="1"/>
    <n v="4661.37"/>
    <s v="Canada"/>
    <x v="117"/>
    <x v="2"/>
    <x v="2"/>
    <n v="2"/>
    <x v="3"/>
    <s v="Aliqui"/>
    <n v="4.7169811320754715E-3"/>
  </r>
  <r>
    <n v="1126"/>
    <d v="2015-06-01T00:00:00"/>
    <x v="2"/>
    <s v="T2J"/>
    <n v="1"/>
    <n v="8693.3700000000008"/>
    <s v="Canada"/>
    <x v="260"/>
    <x v="2"/>
    <x v="6"/>
    <n v="10"/>
    <x v="3"/>
    <s v="Pirum"/>
    <n v="3.8022813688212928E-3"/>
  </r>
  <r>
    <n v="1223"/>
    <d v="2015-04-23T00:00:00"/>
    <x v="3"/>
    <s v="T6B"/>
    <n v="1"/>
    <n v="4787.37"/>
    <s v="Canada"/>
    <x v="8"/>
    <x v="2"/>
    <x v="2"/>
    <n v="10"/>
    <x v="3"/>
    <s v="Pirum"/>
    <n v="3.8022813688212928E-3"/>
  </r>
  <r>
    <n v="2275"/>
    <d v="2015-02-19T00:00:00"/>
    <x v="0"/>
    <s v="V6Z"/>
    <n v="1"/>
    <n v="4661.37"/>
    <s v="Canada"/>
    <x v="17"/>
    <x v="1"/>
    <x v="5"/>
    <n v="2"/>
    <x v="4"/>
    <s v="Aliqui"/>
    <n v="4.7169811320754715E-3"/>
  </r>
  <r>
    <n v="1009"/>
    <d v="2015-02-19T00:00:00"/>
    <x v="0"/>
    <s v="T6R"/>
    <n v="1"/>
    <n v="1353.87"/>
    <s v="Canada"/>
    <x v="129"/>
    <x v="3"/>
    <x v="3"/>
    <n v="8"/>
    <x v="3"/>
    <s v="Natura"/>
    <n v="3.952569169960474E-3"/>
  </r>
  <r>
    <n v="183"/>
    <d v="2015-02-19T00:00:00"/>
    <x v="0"/>
    <s v="T6V"/>
    <n v="1"/>
    <n v="8694"/>
    <s v="Canada"/>
    <x v="163"/>
    <x v="2"/>
    <x v="4"/>
    <n v="1"/>
    <x v="3"/>
    <s v="Abbas"/>
    <n v="0.04"/>
  </r>
  <r>
    <n v="506"/>
    <d v="2015-02-20T00:00:00"/>
    <x v="0"/>
    <s v="T6G"/>
    <n v="1"/>
    <n v="15560.37"/>
    <s v="Canada"/>
    <x v="58"/>
    <x v="2"/>
    <x v="6"/>
    <n v="7"/>
    <x v="3"/>
    <s v="VanArsdel"/>
    <n v="2.4570024570024569E-3"/>
  </r>
  <r>
    <n v="520"/>
    <d v="2015-02-20T00:00:00"/>
    <x v="0"/>
    <s v="T2C"/>
    <n v="1"/>
    <n v="7367.85"/>
    <s v="Canada"/>
    <x v="210"/>
    <x v="2"/>
    <x v="4"/>
    <n v="7"/>
    <x v="3"/>
    <s v="VanArsdel"/>
    <n v="2.4570024570024569E-3"/>
  </r>
  <r>
    <n v="939"/>
    <d v="2015-02-20T00:00:00"/>
    <x v="0"/>
    <s v="T3B"/>
    <n v="1"/>
    <n v="4598.37"/>
    <s v="Canada"/>
    <x v="82"/>
    <x v="2"/>
    <x v="2"/>
    <n v="8"/>
    <x v="3"/>
    <s v="Natura"/>
    <n v="3.952569169960474E-3"/>
  </r>
  <r>
    <n v="992"/>
    <d v="2015-03-01T00:00:00"/>
    <x v="4"/>
    <s v="T6E"/>
    <n v="1"/>
    <n v="3338.37"/>
    <s v="Canada"/>
    <x v="261"/>
    <x v="2"/>
    <x v="2"/>
    <n v="8"/>
    <x v="3"/>
    <s v="Natura"/>
    <n v="3.952569169960474E-3"/>
  </r>
  <r>
    <n v="2350"/>
    <d v="2015-03-01T00:00:00"/>
    <x v="4"/>
    <s v="V5X"/>
    <n v="1"/>
    <n v="4403.7"/>
    <s v="Canada"/>
    <x v="12"/>
    <x v="2"/>
    <x v="4"/>
    <n v="2"/>
    <x v="4"/>
    <s v="Aliqui"/>
    <n v="4.7169811320754715E-3"/>
  </r>
  <r>
    <n v="545"/>
    <d v="2015-03-02T00:00:00"/>
    <x v="4"/>
    <s v="V6H"/>
    <n v="1"/>
    <n v="10835.37"/>
    <s v="Canada"/>
    <x v="113"/>
    <x v="2"/>
    <x v="2"/>
    <n v="7"/>
    <x v="4"/>
    <s v="VanArsdel"/>
    <n v="2.4570024570024569E-3"/>
  </r>
  <r>
    <n v="2277"/>
    <d v="2015-03-02T00:00:00"/>
    <x v="4"/>
    <s v="V6M"/>
    <n v="1"/>
    <n v="3653.37"/>
    <s v="Canada"/>
    <x v="241"/>
    <x v="1"/>
    <x v="5"/>
    <n v="2"/>
    <x v="4"/>
    <s v="Aliqui"/>
    <n v="4.7169811320754715E-3"/>
  </r>
  <r>
    <n v="2054"/>
    <d v="2015-03-02T00:00:00"/>
    <x v="4"/>
    <s v="V6A"/>
    <n v="1"/>
    <n v="7685.37"/>
    <s v="Canada"/>
    <x v="146"/>
    <x v="2"/>
    <x v="4"/>
    <n v="4"/>
    <x v="4"/>
    <s v="Currus"/>
    <n v="1.1764705882352941E-2"/>
  </r>
  <r>
    <n v="2058"/>
    <d v="2015-03-02T00:00:00"/>
    <x v="4"/>
    <s v="T2X"/>
    <n v="1"/>
    <n v="3275.37"/>
    <s v="Canada"/>
    <x v="262"/>
    <x v="2"/>
    <x v="4"/>
    <n v="4"/>
    <x v="3"/>
    <s v="Currus"/>
    <n v="1.1764705882352941E-2"/>
  </r>
  <r>
    <n v="828"/>
    <d v="2015-03-02T00:00:00"/>
    <x v="4"/>
    <s v="T6V"/>
    <n v="1"/>
    <n v="10153.08"/>
    <s v="Canada"/>
    <x v="263"/>
    <x v="2"/>
    <x v="6"/>
    <n v="8"/>
    <x v="3"/>
    <s v="Natura"/>
    <n v="3.952569169960474E-3"/>
  </r>
  <r>
    <n v="1722"/>
    <d v="2015-03-02T00:00:00"/>
    <x v="4"/>
    <s v="T5J"/>
    <n v="1"/>
    <n v="1038.8699999999999"/>
    <s v="Canada"/>
    <x v="40"/>
    <x v="3"/>
    <x v="3"/>
    <n v="13"/>
    <x v="3"/>
    <s v="Salvus"/>
    <n v="4.3478260869565216E-2"/>
  </r>
  <r>
    <n v="26"/>
    <d v="2015-03-13T00:00:00"/>
    <x v="4"/>
    <s v="V6M"/>
    <n v="1"/>
    <n v="9292.5"/>
    <s v="Canada"/>
    <x v="89"/>
    <x v="0"/>
    <x v="0"/>
    <n v="1"/>
    <x v="4"/>
    <s v="Abbas"/>
    <n v="0.04"/>
  </r>
  <r>
    <n v="115"/>
    <d v="2015-03-13T00:00:00"/>
    <x v="4"/>
    <s v="V6A"/>
    <n v="1"/>
    <n v="10710"/>
    <s v="Canada"/>
    <x v="244"/>
    <x v="2"/>
    <x v="6"/>
    <n v="1"/>
    <x v="4"/>
    <s v="Abbas"/>
    <n v="0.04"/>
  </r>
  <r>
    <n v="2218"/>
    <d v="2015-02-13T00:00:00"/>
    <x v="0"/>
    <s v="V6M"/>
    <n v="1"/>
    <n v="1826.37"/>
    <s v="Canada"/>
    <x v="107"/>
    <x v="1"/>
    <x v="1"/>
    <n v="2"/>
    <x v="4"/>
    <s v="Aliqui"/>
    <n v="4.7169811320754715E-3"/>
  </r>
  <r>
    <n v="115"/>
    <d v="2015-02-15T00:00:00"/>
    <x v="0"/>
    <s v="V6A"/>
    <n v="1"/>
    <n v="10584"/>
    <s v="Canada"/>
    <x v="244"/>
    <x v="2"/>
    <x v="6"/>
    <n v="1"/>
    <x v="4"/>
    <s v="Abbas"/>
    <n v="0.04"/>
  </r>
  <r>
    <n v="1022"/>
    <d v="2015-03-11T00:00:00"/>
    <x v="4"/>
    <s v="T6G"/>
    <n v="1"/>
    <n v="1889.37"/>
    <s v="Canada"/>
    <x v="120"/>
    <x v="3"/>
    <x v="3"/>
    <n v="8"/>
    <x v="3"/>
    <s v="Natura"/>
    <n v="3.952569169960474E-3"/>
  </r>
  <r>
    <n v="2197"/>
    <d v="2015-03-11T00:00:00"/>
    <x v="4"/>
    <s v="T5H"/>
    <n v="1"/>
    <n v="2865.87"/>
    <s v="Canada"/>
    <x v="264"/>
    <x v="0"/>
    <x v="0"/>
    <n v="2"/>
    <x v="3"/>
    <s v="Aliqui"/>
    <n v="4.7169811320754715E-3"/>
  </r>
  <r>
    <n v="1145"/>
    <d v="2015-03-11T00:00:00"/>
    <x v="4"/>
    <s v="T6E"/>
    <n v="1"/>
    <n v="4031.37"/>
    <s v="Canada"/>
    <x v="197"/>
    <x v="2"/>
    <x v="7"/>
    <n v="10"/>
    <x v="3"/>
    <s v="Pirum"/>
    <n v="3.8022813688212928E-3"/>
  </r>
  <r>
    <n v="489"/>
    <d v="2015-03-12T00:00:00"/>
    <x v="4"/>
    <s v="T2C"/>
    <n v="1"/>
    <n v="11969.37"/>
    <s v="Canada"/>
    <x v="265"/>
    <x v="2"/>
    <x v="6"/>
    <n v="7"/>
    <x v="3"/>
    <s v="VanArsdel"/>
    <n v="2.4570024570024569E-3"/>
  </r>
  <r>
    <n v="2275"/>
    <d v="2015-03-12T00:00:00"/>
    <x v="4"/>
    <s v="V6M"/>
    <n v="1"/>
    <n v="4724.37"/>
    <s v="Canada"/>
    <x v="17"/>
    <x v="1"/>
    <x v="5"/>
    <n v="2"/>
    <x v="4"/>
    <s v="Aliqui"/>
    <n v="4.7169811320754715E-3"/>
  </r>
  <r>
    <n v="2207"/>
    <d v="2015-03-30T00:00:00"/>
    <x v="4"/>
    <s v="T6W"/>
    <n v="1"/>
    <n v="1227.8699999999999"/>
    <s v="Canada"/>
    <x v="204"/>
    <x v="1"/>
    <x v="1"/>
    <n v="2"/>
    <x v="3"/>
    <s v="Aliqui"/>
    <n v="4.7169811320754715E-3"/>
  </r>
  <r>
    <n v="942"/>
    <d v="2015-03-24T00:00:00"/>
    <x v="4"/>
    <s v="T6E"/>
    <n v="1"/>
    <n v="7370.37"/>
    <s v="Canada"/>
    <x v="30"/>
    <x v="2"/>
    <x v="2"/>
    <n v="8"/>
    <x v="3"/>
    <s v="Natura"/>
    <n v="3.952569169960474E-3"/>
  </r>
  <r>
    <n v="2069"/>
    <d v="2015-03-24T00:00:00"/>
    <x v="4"/>
    <s v="T2X"/>
    <n v="1"/>
    <n v="6299.37"/>
    <s v="Canada"/>
    <x v="35"/>
    <x v="2"/>
    <x v="2"/>
    <n v="4"/>
    <x v="3"/>
    <s v="Currus"/>
    <n v="1.1764705882352941E-2"/>
  </r>
  <r>
    <n v="438"/>
    <d v="2015-02-15T00:00:00"/>
    <x v="0"/>
    <s v="V5N"/>
    <n v="1"/>
    <n v="11969.37"/>
    <s v="Canada"/>
    <x v="54"/>
    <x v="2"/>
    <x v="6"/>
    <n v="7"/>
    <x v="4"/>
    <s v="VanArsdel"/>
    <n v="2.4570024570024569E-3"/>
  </r>
  <r>
    <n v="2332"/>
    <d v="2015-04-06T00:00:00"/>
    <x v="3"/>
    <s v="T5J"/>
    <n v="1"/>
    <n v="6356.7"/>
    <s v="Canada"/>
    <x v="22"/>
    <x v="2"/>
    <x v="4"/>
    <n v="2"/>
    <x v="3"/>
    <s v="Aliqui"/>
    <n v="4.7169811320754715E-3"/>
  </r>
  <r>
    <n v="206"/>
    <d v="2015-04-06T00:00:00"/>
    <x v="3"/>
    <s v="T6G"/>
    <n v="1"/>
    <n v="10457.370000000001"/>
    <s v="Canada"/>
    <x v="266"/>
    <x v="2"/>
    <x v="6"/>
    <n v="3"/>
    <x v="3"/>
    <s v="Barba"/>
    <n v="0.1111111111111111"/>
  </r>
  <r>
    <n v="1134"/>
    <d v="2015-04-06T00:00:00"/>
    <x v="3"/>
    <s v="T6E"/>
    <n v="1"/>
    <n v="10583.37"/>
    <s v="Canada"/>
    <x v="88"/>
    <x v="2"/>
    <x v="6"/>
    <n v="10"/>
    <x v="3"/>
    <s v="Pirum"/>
    <n v="3.8022813688212928E-3"/>
  </r>
  <r>
    <n v="609"/>
    <d v="2015-04-06T00:00:00"/>
    <x v="3"/>
    <s v="V5V"/>
    <n v="1"/>
    <n v="10079.370000000001"/>
    <s v="Canada"/>
    <x v="225"/>
    <x v="2"/>
    <x v="2"/>
    <n v="7"/>
    <x v="4"/>
    <s v="VanArsdel"/>
    <n v="2.4570024570024569E-3"/>
  </r>
  <r>
    <n v="2224"/>
    <d v="2015-04-06T00:00:00"/>
    <x v="3"/>
    <s v="V6R"/>
    <n v="1"/>
    <n v="818.37"/>
    <s v="Canada"/>
    <x v="53"/>
    <x v="1"/>
    <x v="1"/>
    <n v="2"/>
    <x v="4"/>
    <s v="Aliqui"/>
    <n v="4.7169811320754715E-3"/>
  </r>
  <r>
    <n v="438"/>
    <d v="2015-04-06T00:00:00"/>
    <x v="3"/>
    <s v="T6E"/>
    <n v="1"/>
    <n v="11969.37"/>
    <s v="Canada"/>
    <x v="54"/>
    <x v="2"/>
    <x v="6"/>
    <n v="7"/>
    <x v="3"/>
    <s v="VanArsdel"/>
    <n v="2.4570024570024569E-3"/>
  </r>
  <r>
    <n v="3"/>
    <d v="2015-03-26T00:00:00"/>
    <x v="4"/>
    <s v="T6C"/>
    <n v="1"/>
    <n v="10710"/>
    <s v="Canada"/>
    <x v="267"/>
    <x v="0"/>
    <x v="0"/>
    <n v="1"/>
    <x v="3"/>
    <s v="Abbas"/>
    <n v="0.04"/>
  </r>
  <r>
    <n v="440"/>
    <d v="2015-03-26T00:00:00"/>
    <x v="4"/>
    <s v="T3R"/>
    <n v="1"/>
    <n v="19529.37"/>
    <s v="Canada"/>
    <x v="184"/>
    <x v="2"/>
    <x v="6"/>
    <n v="7"/>
    <x v="3"/>
    <s v="VanArsdel"/>
    <n v="2.4570024570024569E-3"/>
  </r>
  <r>
    <n v="959"/>
    <d v="2015-03-26T00:00:00"/>
    <x v="4"/>
    <s v="T2X"/>
    <n v="1"/>
    <n v="10110.870000000001"/>
    <s v="Canada"/>
    <x v="41"/>
    <x v="2"/>
    <x v="2"/>
    <n v="8"/>
    <x v="3"/>
    <s v="Natura"/>
    <n v="3.952569169960474E-3"/>
  </r>
  <r>
    <n v="556"/>
    <d v="2015-04-17T00:00:00"/>
    <x v="3"/>
    <s v="T6T"/>
    <n v="1"/>
    <n v="10268.370000000001"/>
    <s v="Canada"/>
    <x v="56"/>
    <x v="2"/>
    <x v="2"/>
    <n v="7"/>
    <x v="3"/>
    <s v="VanArsdel"/>
    <n v="2.4570024570024569E-3"/>
  </r>
  <r>
    <n v="963"/>
    <d v="2015-04-17T00:00:00"/>
    <x v="3"/>
    <s v="T6G"/>
    <n v="1"/>
    <n v="5039.37"/>
    <s v="Canada"/>
    <x v="138"/>
    <x v="2"/>
    <x v="2"/>
    <n v="8"/>
    <x v="3"/>
    <s v="Natura"/>
    <n v="3.952569169960474E-3"/>
  </r>
  <r>
    <n v="506"/>
    <d v="2015-04-18T00:00:00"/>
    <x v="3"/>
    <s v="V5Z"/>
    <n v="1"/>
    <n v="15560.37"/>
    <s v="Canada"/>
    <x v="58"/>
    <x v="2"/>
    <x v="6"/>
    <n v="7"/>
    <x v="4"/>
    <s v="VanArsdel"/>
    <n v="2.4570024570024569E-3"/>
  </r>
  <r>
    <n v="438"/>
    <d v="2015-03-19T00:00:00"/>
    <x v="4"/>
    <s v="V6C"/>
    <n v="1"/>
    <n v="11969.37"/>
    <s v="Canada"/>
    <x v="54"/>
    <x v="2"/>
    <x v="6"/>
    <n v="7"/>
    <x v="4"/>
    <s v="VanArsdel"/>
    <n v="2.4570024570024569E-3"/>
  </r>
  <r>
    <n v="491"/>
    <d v="2015-03-20T00:00:00"/>
    <x v="4"/>
    <s v="T5K"/>
    <n v="1"/>
    <n v="10709.37"/>
    <s v="Canada"/>
    <x v="19"/>
    <x v="2"/>
    <x v="6"/>
    <n v="7"/>
    <x v="3"/>
    <s v="VanArsdel"/>
    <n v="2.4570024570024569E-3"/>
  </r>
  <r>
    <n v="2206"/>
    <d v="2015-03-20T00:00:00"/>
    <x v="4"/>
    <s v="V6Z"/>
    <n v="1"/>
    <n v="1164.8699999999999"/>
    <s v="Canada"/>
    <x v="15"/>
    <x v="1"/>
    <x v="1"/>
    <n v="2"/>
    <x v="4"/>
    <s v="Aliqui"/>
    <n v="4.7169811320754715E-3"/>
  </r>
  <r>
    <n v="2207"/>
    <d v="2015-03-20T00:00:00"/>
    <x v="4"/>
    <s v="V6Z"/>
    <n v="1"/>
    <n v="1164.8699999999999"/>
    <s v="Canada"/>
    <x v="204"/>
    <x v="1"/>
    <x v="1"/>
    <n v="2"/>
    <x v="4"/>
    <s v="Aliqui"/>
    <n v="4.7169811320754715E-3"/>
  </r>
  <r>
    <n v="438"/>
    <d v="2015-03-22T00:00:00"/>
    <x v="4"/>
    <s v="V6M"/>
    <n v="1"/>
    <n v="11969.37"/>
    <s v="Canada"/>
    <x v="54"/>
    <x v="2"/>
    <x v="6"/>
    <n v="7"/>
    <x v="4"/>
    <s v="VanArsdel"/>
    <n v="2.4570024570024569E-3"/>
  </r>
  <r>
    <n v="1137"/>
    <d v="2015-03-01T00:00:00"/>
    <x v="4"/>
    <s v="T2J"/>
    <n v="1"/>
    <n v="9638.3700000000008"/>
    <s v="Canada"/>
    <x v="37"/>
    <x v="2"/>
    <x v="6"/>
    <n v="10"/>
    <x v="3"/>
    <s v="Pirum"/>
    <n v="3.8022813688212928E-3"/>
  </r>
  <r>
    <n v="1852"/>
    <d v="2015-03-01T00:00:00"/>
    <x v="4"/>
    <s v="T6C"/>
    <n v="1"/>
    <n v="2078.37"/>
    <s v="Canada"/>
    <x v="159"/>
    <x v="3"/>
    <x v="3"/>
    <n v="11"/>
    <x v="3"/>
    <s v="Pomum"/>
    <n v="5.5555555555555552E-2"/>
  </r>
  <r>
    <n v="1999"/>
    <d v="2015-03-01T00:00:00"/>
    <x v="4"/>
    <s v="T6E"/>
    <n v="1"/>
    <n v="8126.37"/>
    <s v="Canada"/>
    <x v="268"/>
    <x v="2"/>
    <x v="7"/>
    <n v="4"/>
    <x v="3"/>
    <s v="Currus"/>
    <n v="1.1764705882352941E-2"/>
  </r>
  <r>
    <n v="556"/>
    <d v="2015-03-01T00:00:00"/>
    <x v="4"/>
    <s v="V6J"/>
    <n v="1"/>
    <n v="10268.370000000001"/>
    <s v="Canada"/>
    <x v="56"/>
    <x v="2"/>
    <x v="2"/>
    <n v="7"/>
    <x v="4"/>
    <s v="VanArsdel"/>
    <n v="2.4570024570024569E-3"/>
  </r>
  <r>
    <n v="407"/>
    <d v="2015-03-12T00:00:00"/>
    <x v="4"/>
    <s v="V5V"/>
    <n v="1"/>
    <n v="20505.87"/>
    <s v="Canada"/>
    <x v="86"/>
    <x v="2"/>
    <x v="6"/>
    <n v="7"/>
    <x v="4"/>
    <s v="VanArsdel"/>
    <n v="2.4570024570024569E-3"/>
  </r>
  <r>
    <n v="1086"/>
    <d v="2015-03-18T00:00:00"/>
    <x v="4"/>
    <s v="T5Y"/>
    <n v="1"/>
    <n v="1101.8699999999999"/>
    <s v="Canada"/>
    <x v="145"/>
    <x v="1"/>
    <x v="1"/>
    <n v="10"/>
    <x v="3"/>
    <s v="Pirum"/>
    <n v="3.8022813688212928E-3"/>
  </r>
  <r>
    <n v="1212"/>
    <d v="2015-03-18T00:00:00"/>
    <x v="4"/>
    <s v="T3G"/>
    <n v="1"/>
    <n v="5102.37"/>
    <s v="Canada"/>
    <x v="6"/>
    <x v="2"/>
    <x v="2"/>
    <n v="10"/>
    <x v="3"/>
    <s v="Pirum"/>
    <n v="3.8022813688212928E-3"/>
  </r>
  <r>
    <n v="2066"/>
    <d v="2015-03-19T00:00:00"/>
    <x v="4"/>
    <s v="V5Z"/>
    <n v="1"/>
    <n v="4724.37"/>
    <s v="Canada"/>
    <x v="269"/>
    <x v="2"/>
    <x v="2"/>
    <n v="4"/>
    <x v="4"/>
    <s v="Currus"/>
    <n v="1.1764705882352941E-2"/>
  </r>
  <r>
    <n v="1722"/>
    <d v="2015-03-19T00:00:00"/>
    <x v="4"/>
    <s v="V6S"/>
    <n v="1"/>
    <n v="1038.8699999999999"/>
    <s v="Canada"/>
    <x v="40"/>
    <x v="3"/>
    <x v="3"/>
    <n v="13"/>
    <x v="4"/>
    <s v="Salvus"/>
    <n v="4.3478260869565216E-2"/>
  </r>
  <r>
    <n v="609"/>
    <d v="2015-03-19T00:00:00"/>
    <x v="4"/>
    <s v="V6Z"/>
    <n v="1"/>
    <n v="10079.370000000001"/>
    <s v="Canada"/>
    <x v="225"/>
    <x v="2"/>
    <x v="2"/>
    <n v="7"/>
    <x v="4"/>
    <s v="VanArsdel"/>
    <n v="2.4570024570024569E-3"/>
  </r>
  <r>
    <n v="978"/>
    <d v="2015-03-08T00:00:00"/>
    <x v="4"/>
    <s v="V6R"/>
    <n v="1"/>
    <n v="9638.3700000000008"/>
    <s v="Canada"/>
    <x v="51"/>
    <x v="2"/>
    <x v="2"/>
    <n v="8"/>
    <x v="4"/>
    <s v="Natura"/>
    <n v="3.952569169960474E-3"/>
  </r>
  <r>
    <n v="438"/>
    <d v="2015-03-08T00:00:00"/>
    <x v="4"/>
    <s v="V5V"/>
    <n v="1"/>
    <n v="11969.37"/>
    <s v="Canada"/>
    <x v="54"/>
    <x v="2"/>
    <x v="6"/>
    <n v="7"/>
    <x v="4"/>
    <s v="VanArsdel"/>
    <n v="2.4570024570024569E-3"/>
  </r>
  <r>
    <n v="605"/>
    <d v="2015-03-08T00:00:00"/>
    <x v="4"/>
    <s v="T1Y"/>
    <n v="1"/>
    <n v="5039.37"/>
    <s v="Canada"/>
    <x v="270"/>
    <x v="2"/>
    <x v="2"/>
    <n v="7"/>
    <x v="3"/>
    <s v="VanArsdel"/>
    <n v="2.4570024570024569E-3"/>
  </r>
  <r>
    <n v="1530"/>
    <d v="2015-03-09T00:00:00"/>
    <x v="4"/>
    <s v="V6S"/>
    <n v="1"/>
    <n v="5038.74"/>
    <s v="Canada"/>
    <x v="3"/>
    <x v="1"/>
    <x v="1"/>
    <n v="12"/>
    <x v="4"/>
    <s v="Quibus"/>
    <n v="1.3333333333333334E-2"/>
  </r>
  <r>
    <n v="579"/>
    <d v="2015-03-31T00:00:00"/>
    <x v="4"/>
    <s v="T3G"/>
    <n v="1"/>
    <n v="15938.37"/>
    <s v="Canada"/>
    <x v="84"/>
    <x v="2"/>
    <x v="2"/>
    <n v="7"/>
    <x v="3"/>
    <s v="VanArsdel"/>
    <n v="2.4570024570024569E-3"/>
  </r>
  <r>
    <n v="491"/>
    <d v="2015-04-12T00:00:00"/>
    <x v="3"/>
    <s v="V6H"/>
    <n v="1"/>
    <n v="10709.37"/>
    <s v="Canada"/>
    <x v="19"/>
    <x v="2"/>
    <x v="6"/>
    <n v="7"/>
    <x v="4"/>
    <s v="VanArsdel"/>
    <n v="2.4570024570024569E-3"/>
  </r>
  <r>
    <n v="1182"/>
    <d v="2015-03-12T00:00:00"/>
    <x v="4"/>
    <s v="T6E"/>
    <n v="1"/>
    <n v="2582.37"/>
    <s v="Canada"/>
    <x v="97"/>
    <x v="2"/>
    <x v="4"/>
    <n v="10"/>
    <x v="3"/>
    <s v="Pirum"/>
    <n v="3.8022813688212928E-3"/>
  </r>
  <r>
    <n v="2155"/>
    <d v="2015-03-12T00:00:00"/>
    <x v="4"/>
    <s v="V5V"/>
    <n v="1"/>
    <n v="7748.37"/>
    <s v="Canada"/>
    <x v="271"/>
    <x v="2"/>
    <x v="4"/>
    <n v="14"/>
    <x v="4"/>
    <s v="Victoria"/>
    <n v="6.25E-2"/>
  </r>
  <r>
    <n v="702"/>
    <d v="2015-03-12T00:00:00"/>
    <x v="4"/>
    <s v="T3R"/>
    <n v="1"/>
    <n v="3779.37"/>
    <s v="Canada"/>
    <x v="272"/>
    <x v="0"/>
    <x v="0"/>
    <n v="8"/>
    <x v="3"/>
    <s v="Natura"/>
    <n v="3.952569169960474E-3"/>
  </r>
  <r>
    <n v="2055"/>
    <d v="2015-03-12T00:00:00"/>
    <x v="4"/>
    <s v="V6A"/>
    <n v="1"/>
    <n v="7874.37"/>
    <s v="Canada"/>
    <x v="62"/>
    <x v="2"/>
    <x v="4"/>
    <n v="4"/>
    <x v="4"/>
    <s v="Currus"/>
    <n v="1.1764705882352941E-2"/>
  </r>
  <r>
    <n v="2099"/>
    <d v="2015-03-12T00:00:00"/>
    <x v="4"/>
    <s v="V6J"/>
    <n v="1"/>
    <n v="5165.37"/>
    <s v="Canada"/>
    <x v="46"/>
    <x v="3"/>
    <x v="3"/>
    <n v="4"/>
    <x v="4"/>
    <s v="Currus"/>
    <n v="1.1764705882352941E-2"/>
  </r>
  <r>
    <n v="907"/>
    <d v="2015-03-13T00:00:00"/>
    <x v="4"/>
    <s v="T6V"/>
    <n v="1"/>
    <n v="7307.37"/>
    <s v="Canada"/>
    <x v="50"/>
    <x v="2"/>
    <x v="4"/>
    <n v="8"/>
    <x v="3"/>
    <s v="Natura"/>
    <n v="3.952569169960474E-3"/>
  </r>
  <r>
    <n v="590"/>
    <d v="2015-03-13T00:00:00"/>
    <x v="4"/>
    <s v="V5X"/>
    <n v="1"/>
    <n v="10709.37"/>
    <s v="Canada"/>
    <x v="20"/>
    <x v="2"/>
    <x v="2"/>
    <n v="7"/>
    <x v="4"/>
    <s v="VanArsdel"/>
    <n v="2.4570024570024569E-3"/>
  </r>
  <r>
    <n v="819"/>
    <d v="2015-03-13T00:00:00"/>
    <x v="4"/>
    <s v="V5Z"/>
    <n v="1"/>
    <n v="16757.37"/>
    <s v="Canada"/>
    <x v="224"/>
    <x v="2"/>
    <x v="6"/>
    <n v="8"/>
    <x v="4"/>
    <s v="Natura"/>
    <n v="3.952569169960474E-3"/>
  </r>
  <r>
    <n v="506"/>
    <d v="2015-05-30T00:00:00"/>
    <x v="1"/>
    <s v="T2K"/>
    <n v="1"/>
    <n v="15560.37"/>
    <s v="Canada"/>
    <x v="58"/>
    <x v="2"/>
    <x v="6"/>
    <n v="7"/>
    <x v="3"/>
    <s v="VanArsdel"/>
    <n v="2.4570024570024569E-3"/>
  </r>
  <r>
    <n v="1999"/>
    <d v="2015-05-31T00:00:00"/>
    <x v="1"/>
    <s v="R2G"/>
    <n v="1"/>
    <n v="8126.37"/>
    <s v="Canada"/>
    <x v="268"/>
    <x v="2"/>
    <x v="7"/>
    <n v="4"/>
    <x v="1"/>
    <s v="Currus"/>
    <n v="1.1764705882352941E-2"/>
  </r>
  <r>
    <n v="1391"/>
    <d v="2015-05-31T00:00:00"/>
    <x v="1"/>
    <s v="T6S"/>
    <n v="1"/>
    <n v="2266.7399999999998"/>
    <s v="Canada"/>
    <x v="99"/>
    <x v="1"/>
    <x v="1"/>
    <n v="12"/>
    <x v="3"/>
    <s v="Quibus"/>
    <n v="1.3333333333333334E-2"/>
  </r>
  <r>
    <n v="1507"/>
    <d v="2015-05-31T00:00:00"/>
    <x v="1"/>
    <s v="T2Y"/>
    <n v="1"/>
    <n v="1069.74"/>
    <s v="Canada"/>
    <x v="273"/>
    <x v="1"/>
    <x v="1"/>
    <n v="12"/>
    <x v="3"/>
    <s v="Quibus"/>
    <n v="1.3333333333333334E-2"/>
  </r>
  <r>
    <n v="1392"/>
    <d v="2015-05-31T00:00:00"/>
    <x v="1"/>
    <s v="T6S"/>
    <n v="1"/>
    <n v="2266.7399999999998"/>
    <s v="Canada"/>
    <x v="212"/>
    <x v="1"/>
    <x v="1"/>
    <n v="12"/>
    <x v="3"/>
    <s v="Quibus"/>
    <n v="1.3333333333333334E-2"/>
  </r>
  <r>
    <n v="1508"/>
    <d v="2015-05-31T00:00:00"/>
    <x v="1"/>
    <s v="T2Y"/>
    <n v="1"/>
    <n v="1069.74"/>
    <s v="Canada"/>
    <x v="274"/>
    <x v="1"/>
    <x v="1"/>
    <n v="12"/>
    <x v="3"/>
    <s v="Quibus"/>
    <n v="1.3333333333333334E-2"/>
  </r>
  <r>
    <n v="927"/>
    <d v="2015-06-30T00:00:00"/>
    <x v="2"/>
    <s v="T2X"/>
    <n v="1"/>
    <n v="6173.37"/>
    <s v="Canada"/>
    <x v="27"/>
    <x v="2"/>
    <x v="4"/>
    <n v="8"/>
    <x v="3"/>
    <s v="Natura"/>
    <n v="3.952569169960474E-3"/>
  </r>
  <r>
    <n v="487"/>
    <d v="2015-06-30T00:00:00"/>
    <x v="2"/>
    <s v="T6M"/>
    <n v="1"/>
    <n v="13229.37"/>
    <s v="Canada"/>
    <x v="21"/>
    <x v="2"/>
    <x v="6"/>
    <n v="7"/>
    <x v="3"/>
    <s v="VanArsdel"/>
    <n v="2.4570024570024569E-3"/>
  </r>
  <r>
    <n v="1229"/>
    <d v="2015-03-03T00:00:00"/>
    <x v="4"/>
    <s v="V6A"/>
    <n v="1"/>
    <n v="3464.37"/>
    <s v="Canada"/>
    <x v="275"/>
    <x v="2"/>
    <x v="2"/>
    <n v="10"/>
    <x v="4"/>
    <s v="Pirum"/>
    <n v="3.8022813688212928E-3"/>
  </r>
  <r>
    <n v="2180"/>
    <d v="2015-03-04T00:00:00"/>
    <x v="4"/>
    <s v="T6G"/>
    <n v="1"/>
    <n v="5606.37"/>
    <s v="Canada"/>
    <x v="198"/>
    <x v="2"/>
    <x v="2"/>
    <n v="14"/>
    <x v="3"/>
    <s v="Victoria"/>
    <n v="6.25E-2"/>
  </r>
  <r>
    <n v="1180"/>
    <d v="2015-03-11T00:00:00"/>
    <x v="4"/>
    <s v="T3R"/>
    <n v="1"/>
    <n v="6173.37"/>
    <s v="Canada"/>
    <x v="31"/>
    <x v="2"/>
    <x v="4"/>
    <n v="10"/>
    <x v="3"/>
    <s v="Pirum"/>
    <n v="3.8022813688212928E-3"/>
  </r>
  <r>
    <n v="1009"/>
    <d v="2015-03-11T00:00:00"/>
    <x v="4"/>
    <s v="T5J"/>
    <n v="1"/>
    <n v="1353.87"/>
    <s v="Canada"/>
    <x v="129"/>
    <x v="3"/>
    <x v="3"/>
    <n v="8"/>
    <x v="3"/>
    <s v="Natura"/>
    <n v="3.952569169960474E-3"/>
  </r>
  <r>
    <n v="1129"/>
    <d v="2015-03-24T00:00:00"/>
    <x v="4"/>
    <s v="V6B"/>
    <n v="1"/>
    <n v="5543.37"/>
    <s v="Canada"/>
    <x v="34"/>
    <x v="2"/>
    <x v="6"/>
    <n v="10"/>
    <x v="4"/>
    <s v="Pirum"/>
    <n v="3.8022813688212928E-3"/>
  </r>
  <r>
    <n v="556"/>
    <d v="2015-03-24T00:00:00"/>
    <x v="4"/>
    <s v="T3G"/>
    <n v="1"/>
    <n v="10268.370000000001"/>
    <s v="Canada"/>
    <x v="56"/>
    <x v="2"/>
    <x v="2"/>
    <n v="7"/>
    <x v="3"/>
    <s v="VanArsdel"/>
    <n v="2.4570024570024569E-3"/>
  </r>
  <r>
    <n v="615"/>
    <d v="2015-03-24T00:00:00"/>
    <x v="4"/>
    <s v="V6S"/>
    <n v="1"/>
    <n v="8189.37"/>
    <s v="Canada"/>
    <x v="2"/>
    <x v="2"/>
    <x v="2"/>
    <n v="7"/>
    <x v="4"/>
    <s v="VanArsdel"/>
    <n v="2.4570024570024569E-3"/>
  </r>
  <r>
    <n v="993"/>
    <d v="2015-02-12T00:00:00"/>
    <x v="0"/>
    <s v="V5N"/>
    <n v="1"/>
    <n v="4598.37"/>
    <s v="Canada"/>
    <x v="10"/>
    <x v="2"/>
    <x v="2"/>
    <n v="8"/>
    <x v="4"/>
    <s v="Natura"/>
    <n v="3.952569169960474E-3"/>
  </r>
  <r>
    <n v="939"/>
    <d v="2015-02-12T00:00:00"/>
    <x v="0"/>
    <s v="T6G"/>
    <n v="1"/>
    <n v="4598.37"/>
    <s v="Canada"/>
    <x v="82"/>
    <x v="2"/>
    <x v="2"/>
    <n v="8"/>
    <x v="3"/>
    <s v="Natura"/>
    <n v="3.952569169960474E-3"/>
  </r>
  <r>
    <n v="2219"/>
    <d v="2015-02-13T00:00:00"/>
    <x v="0"/>
    <s v="V6M"/>
    <n v="1"/>
    <n v="1826.37"/>
    <s v="Canada"/>
    <x v="16"/>
    <x v="1"/>
    <x v="1"/>
    <n v="2"/>
    <x v="4"/>
    <s v="Aliqui"/>
    <n v="4.7169811320754715E-3"/>
  </r>
  <r>
    <n v="862"/>
    <d v="2015-06-21T00:00:00"/>
    <x v="2"/>
    <s v="V7W"/>
    <n v="1"/>
    <n v="2330.37"/>
    <s v="Canada"/>
    <x v="276"/>
    <x v="2"/>
    <x v="7"/>
    <n v="8"/>
    <x v="4"/>
    <s v="Natura"/>
    <n v="3.952569169960474E-3"/>
  </r>
  <r>
    <n v="438"/>
    <d v="2015-03-31T00:00:00"/>
    <x v="4"/>
    <s v="T6G"/>
    <n v="1"/>
    <n v="11969.37"/>
    <s v="Canada"/>
    <x v="54"/>
    <x v="2"/>
    <x v="6"/>
    <n v="7"/>
    <x v="3"/>
    <s v="VanArsdel"/>
    <n v="2.4570024570024569E-3"/>
  </r>
  <r>
    <n v="978"/>
    <d v="2015-03-31T00:00:00"/>
    <x v="4"/>
    <s v="T6G"/>
    <n v="1"/>
    <n v="9386.3700000000008"/>
    <s v="Canada"/>
    <x v="51"/>
    <x v="2"/>
    <x v="2"/>
    <n v="8"/>
    <x v="3"/>
    <s v="Natura"/>
    <n v="3.952569169960474E-3"/>
  </r>
  <r>
    <n v="2055"/>
    <d v="2015-03-31T00:00:00"/>
    <x v="4"/>
    <s v="V6H"/>
    <n v="1"/>
    <n v="7874.37"/>
    <s v="Canada"/>
    <x v="62"/>
    <x v="2"/>
    <x v="4"/>
    <n v="4"/>
    <x v="4"/>
    <s v="Currus"/>
    <n v="1.1764705882352941E-2"/>
  </r>
  <r>
    <n v="443"/>
    <d v="2015-04-07T00:00:00"/>
    <x v="3"/>
    <s v="T6G"/>
    <n v="1"/>
    <n v="11084.85"/>
    <s v="Canada"/>
    <x v="102"/>
    <x v="2"/>
    <x v="6"/>
    <n v="7"/>
    <x v="3"/>
    <s v="VanArsdel"/>
    <n v="2.4570024570024569E-3"/>
  </r>
  <r>
    <n v="2379"/>
    <d v="2015-03-25T00:00:00"/>
    <x v="4"/>
    <s v="T6E"/>
    <n v="1"/>
    <n v="2330.37"/>
    <s v="Canada"/>
    <x v="137"/>
    <x v="2"/>
    <x v="2"/>
    <n v="2"/>
    <x v="3"/>
    <s v="Aliqui"/>
    <n v="4.7169811320754715E-3"/>
  </r>
  <r>
    <n v="585"/>
    <d v="2015-03-25T00:00:00"/>
    <x v="4"/>
    <s v="T6E"/>
    <n v="1"/>
    <n v="5039.37"/>
    <s v="Canada"/>
    <x v="36"/>
    <x v="2"/>
    <x v="2"/>
    <n v="7"/>
    <x v="3"/>
    <s v="VanArsdel"/>
    <n v="2.4570024570024569E-3"/>
  </r>
  <r>
    <n v="1022"/>
    <d v="2015-01-28T00:00:00"/>
    <x v="5"/>
    <s v="T5Y"/>
    <n v="1"/>
    <n v="1889.37"/>
    <s v="Canada"/>
    <x v="120"/>
    <x v="3"/>
    <x v="3"/>
    <n v="8"/>
    <x v="3"/>
    <s v="Natura"/>
    <n v="3.952569169960474E-3"/>
  </r>
  <r>
    <n v="1175"/>
    <d v="2015-01-29T00:00:00"/>
    <x v="5"/>
    <s v="V5W"/>
    <n v="1"/>
    <n v="7622.37"/>
    <s v="Canada"/>
    <x v="158"/>
    <x v="2"/>
    <x v="4"/>
    <n v="10"/>
    <x v="4"/>
    <s v="Pirum"/>
    <n v="3.8022813688212928E-3"/>
  </r>
  <r>
    <n v="1180"/>
    <d v="2015-01-29T00:00:00"/>
    <x v="5"/>
    <s v="V5V"/>
    <n v="1"/>
    <n v="6173.37"/>
    <s v="Canada"/>
    <x v="31"/>
    <x v="2"/>
    <x v="4"/>
    <n v="10"/>
    <x v="4"/>
    <s v="Pirum"/>
    <n v="3.8022813688212928E-3"/>
  </r>
  <r>
    <n v="1722"/>
    <d v="2015-01-29T00:00:00"/>
    <x v="5"/>
    <s v="V6H"/>
    <n v="1"/>
    <n v="1038.8699999999999"/>
    <s v="Canada"/>
    <x v="40"/>
    <x v="3"/>
    <x v="3"/>
    <n v="13"/>
    <x v="4"/>
    <s v="Salvus"/>
    <n v="4.3478260869565216E-2"/>
  </r>
  <r>
    <n v="2117"/>
    <d v="2015-01-29T00:00:00"/>
    <x v="5"/>
    <s v="V5Z"/>
    <n v="1"/>
    <n v="8189.37"/>
    <s v="Canada"/>
    <x v="277"/>
    <x v="2"/>
    <x v="6"/>
    <n v="14"/>
    <x v="4"/>
    <s v="Victoria"/>
    <n v="6.25E-2"/>
  </r>
  <r>
    <n v="907"/>
    <d v="2015-01-29T00:00:00"/>
    <x v="5"/>
    <s v="T5L"/>
    <n v="1"/>
    <n v="7307.37"/>
    <s v="Canada"/>
    <x v="50"/>
    <x v="2"/>
    <x v="4"/>
    <n v="8"/>
    <x v="3"/>
    <s v="Natura"/>
    <n v="3.952569169960474E-3"/>
  </r>
  <r>
    <n v="1529"/>
    <d v="2015-03-09T00:00:00"/>
    <x v="4"/>
    <s v="V6S"/>
    <n v="1"/>
    <n v="5038.74"/>
    <s v="Canada"/>
    <x v="135"/>
    <x v="1"/>
    <x v="1"/>
    <n v="12"/>
    <x v="4"/>
    <s v="Quibus"/>
    <n v="1.3333333333333334E-2"/>
  </r>
  <r>
    <n v="516"/>
    <d v="2015-03-09T00:00:00"/>
    <x v="4"/>
    <s v="T2C"/>
    <n v="1"/>
    <n v="6296.85"/>
    <s v="Canada"/>
    <x v="255"/>
    <x v="2"/>
    <x v="4"/>
    <n v="7"/>
    <x v="3"/>
    <s v="VanArsdel"/>
    <n v="2.4570024570024569E-3"/>
  </r>
  <r>
    <n v="1223"/>
    <d v="2015-03-09T00:00:00"/>
    <x v="4"/>
    <s v="V6A"/>
    <n v="1"/>
    <n v="4787.37"/>
    <s v="Canada"/>
    <x v="8"/>
    <x v="2"/>
    <x v="2"/>
    <n v="10"/>
    <x v="4"/>
    <s v="Pirum"/>
    <n v="3.8022813688212928E-3"/>
  </r>
  <r>
    <n v="405"/>
    <d v="2015-01-27T00:00:00"/>
    <x v="5"/>
    <s v="T5Y"/>
    <n v="1"/>
    <n v="22994.37"/>
    <s v="Canada"/>
    <x v="72"/>
    <x v="2"/>
    <x v="6"/>
    <n v="7"/>
    <x v="3"/>
    <s v="VanArsdel"/>
    <n v="2.4570024570024569E-3"/>
  </r>
  <r>
    <n v="577"/>
    <d v="2015-01-27T00:00:00"/>
    <x v="5"/>
    <s v="V5W"/>
    <n v="1"/>
    <n v="12284.37"/>
    <s v="Canada"/>
    <x v="231"/>
    <x v="2"/>
    <x v="2"/>
    <n v="7"/>
    <x v="4"/>
    <s v="VanArsdel"/>
    <n v="2.4570024570024569E-3"/>
  </r>
  <r>
    <n v="2385"/>
    <d v="2015-01-27T00:00:00"/>
    <x v="5"/>
    <s v="T2X"/>
    <n v="1"/>
    <n v="9569.7000000000007"/>
    <s v="Canada"/>
    <x v="219"/>
    <x v="2"/>
    <x v="2"/>
    <n v="2"/>
    <x v="3"/>
    <s v="Aliqui"/>
    <n v="4.7169811320754715E-3"/>
  </r>
  <r>
    <n v="2224"/>
    <d v="2015-01-27T00:00:00"/>
    <x v="5"/>
    <s v="V5Z"/>
    <n v="1"/>
    <n v="818.37"/>
    <s v="Canada"/>
    <x v="53"/>
    <x v="1"/>
    <x v="1"/>
    <n v="2"/>
    <x v="4"/>
    <s v="Aliqui"/>
    <n v="4.7169811320754715E-3"/>
  </r>
  <r>
    <n v="2225"/>
    <d v="2015-01-27T00:00:00"/>
    <x v="5"/>
    <s v="V5Z"/>
    <n v="1"/>
    <n v="818.37"/>
    <s v="Canada"/>
    <x v="52"/>
    <x v="1"/>
    <x v="1"/>
    <n v="2"/>
    <x v="4"/>
    <s v="Aliqui"/>
    <n v="4.7169811320754715E-3"/>
  </r>
  <r>
    <n v="2402"/>
    <d v="2015-01-28T00:00:00"/>
    <x v="5"/>
    <s v="T6E"/>
    <n v="1"/>
    <n v="3842.37"/>
    <s v="Canada"/>
    <x v="248"/>
    <x v="3"/>
    <x v="3"/>
    <n v="2"/>
    <x v="3"/>
    <s v="Aliqui"/>
    <n v="4.7169811320754715E-3"/>
  </r>
  <r>
    <n v="1180"/>
    <d v="2015-01-28T00:00:00"/>
    <x v="5"/>
    <s v="T6G"/>
    <n v="1"/>
    <n v="6299.37"/>
    <s v="Canada"/>
    <x v="31"/>
    <x v="2"/>
    <x v="4"/>
    <n v="10"/>
    <x v="3"/>
    <s v="Pirum"/>
    <n v="3.8022813688212928E-3"/>
  </r>
  <r>
    <n v="1129"/>
    <d v="2015-01-28T00:00:00"/>
    <x v="5"/>
    <s v="V6N"/>
    <n v="1"/>
    <n v="5543.37"/>
    <s v="Canada"/>
    <x v="34"/>
    <x v="2"/>
    <x v="6"/>
    <n v="10"/>
    <x v="4"/>
    <s v="Pirum"/>
    <n v="3.8022813688212928E-3"/>
  </r>
  <r>
    <n v="496"/>
    <d v="2015-01-28T00:00:00"/>
    <x v="5"/>
    <s v="V5Z"/>
    <n v="1"/>
    <n v="11339.37"/>
    <s v="Canada"/>
    <x v="87"/>
    <x v="2"/>
    <x v="6"/>
    <n v="7"/>
    <x v="4"/>
    <s v="VanArsdel"/>
    <n v="2.4570024570024569E-3"/>
  </r>
  <r>
    <n v="183"/>
    <d v="2015-02-06T00:00:00"/>
    <x v="0"/>
    <s v="T2X"/>
    <n v="1"/>
    <n v="8694"/>
    <s v="Canada"/>
    <x v="163"/>
    <x v="2"/>
    <x v="4"/>
    <n v="1"/>
    <x v="3"/>
    <s v="Abbas"/>
    <n v="0.04"/>
  </r>
  <r>
    <n v="599"/>
    <d v="2015-04-07T00:00:00"/>
    <x v="3"/>
    <s v="T5K"/>
    <n v="1"/>
    <n v="10643.85"/>
    <s v="Canada"/>
    <x v="119"/>
    <x v="2"/>
    <x v="2"/>
    <n v="7"/>
    <x v="3"/>
    <s v="VanArsdel"/>
    <n v="2.4570024570024569E-3"/>
  </r>
  <r>
    <n v="615"/>
    <d v="2015-04-07T00:00:00"/>
    <x v="3"/>
    <s v="V5W"/>
    <n v="1"/>
    <n v="8189.37"/>
    <s v="Canada"/>
    <x v="2"/>
    <x v="2"/>
    <x v="2"/>
    <n v="7"/>
    <x v="4"/>
    <s v="VanArsdel"/>
    <n v="2.4570024570024569E-3"/>
  </r>
  <r>
    <n v="907"/>
    <d v="2015-04-08T00:00:00"/>
    <x v="3"/>
    <s v="V7W"/>
    <n v="1"/>
    <n v="7559.37"/>
    <s v="Canada"/>
    <x v="50"/>
    <x v="2"/>
    <x v="4"/>
    <n v="8"/>
    <x v="4"/>
    <s v="Natura"/>
    <n v="3.952569169960474E-3"/>
  </r>
  <r>
    <n v="1129"/>
    <d v="2015-04-08T00:00:00"/>
    <x v="3"/>
    <s v="T6W"/>
    <n v="1"/>
    <n v="5543.37"/>
    <s v="Canada"/>
    <x v="34"/>
    <x v="2"/>
    <x v="6"/>
    <n v="10"/>
    <x v="3"/>
    <s v="Pirum"/>
    <n v="3.8022813688212928E-3"/>
  </r>
  <r>
    <n v="1520"/>
    <d v="2015-03-10T00:00:00"/>
    <x v="4"/>
    <s v="T5Y"/>
    <n v="1"/>
    <n v="2707.74"/>
    <s v="Canada"/>
    <x v="278"/>
    <x v="1"/>
    <x v="1"/>
    <n v="12"/>
    <x v="3"/>
    <s v="Quibus"/>
    <n v="1.3333333333333334E-2"/>
  </r>
  <r>
    <n v="2331"/>
    <d v="2015-04-27T00:00:00"/>
    <x v="3"/>
    <s v="T6G"/>
    <n v="1"/>
    <n v="7868.7"/>
    <s v="Canada"/>
    <x v="68"/>
    <x v="2"/>
    <x v="4"/>
    <n v="2"/>
    <x v="3"/>
    <s v="Aliqui"/>
    <n v="4.7169811320754715E-3"/>
  </r>
  <r>
    <n v="578"/>
    <d v="2015-04-27T00:00:00"/>
    <x v="3"/>
    <s v="V7M"/>
    <n v="1"/>
    <n v="9449.3700000000008"/>
    <s v="Canada"/>
    <x v="59"/>
    <x v="2"/>
    <x v="2"/>
    <n v="7"/>
    <x v="4"/>
    <s v="VanArsdel"/>
    <n v="2.4570024570024569E-3"/>
  </r>
  <r>
    <n v="1320"/>
    <d v="2015-06-28T00:00:00"/>
    <x v="2"/>
    <s v="V6H"/>
    <n v="1"/>
    <n v="4975.74"/>
    <s v="Canada"/>
    <x v="278"/>
    <x v="1"/>
    <x v="1"/>
    <n v="12"/>
    <x v="4"/>
    <s v="Quibus"/>
    <n v="1.3333333333333334E-2"/>
  </r>
  <r>
    <n v="1182"/>
    <d v="2015-03-29T00:00:00"/>
    <x v="4"/>
    <s v="V6J"/>
    <n v="1"/>
    <n v="2834.37"/>
    <s v="Canada"/>
    <x v="97"/>
    <x v="2"/>
    <x v="4"/>
    <n v="10"/>
    <x v="4"/>
    <s v="Pirum"/>
    <n v="3.8022813688212928E-3"/>
  </r>
  <r>
    <n v="2236"/>
    <d v="2015-03-29T00:00:00"/>
    <x v="4"/>
    <s v="T6E"/>
    <n v="1"/>
    <n v="2330.37"/>
    <s v="Canada"/>
    <x v="223"/>
    <x v="1"/>
    <x v="1"/>
    <n v="2"/>
    <x v="3"/>
    <s v="Aliqui"/>
    <n v="4.7169811320754715E-3"/>
  </r>
  <r>
    <n v="2036"/>
    <d v="2015-04-14T00:00:00"/>
    <x v="3"/>
    <s v="V5P"/>
    <n v="2"/>
    <n v="4408.74"/>
    <s v="Canada"/>
    <x v="279"/>
    <x v="2"/>
    <x v="7"/>
    <n v="4"/>
    <x v="4"/>
    <s v="Currus"/>
    <n v="1.1764705882352941E-2"/>
  </r>
  <r>
    <n v="1137"/>
    <d v="2015-04-14T00:00:00"/>
    <x v="3"/>
    <s v="T3C"/>
    <n v="1"/>
    <n v="9638.3700000000008"/>
    <s v="Canada"/>
    <x v="37"/>
    <x v="2"/>
    <x v="6"/>
    <n v="10"/>
    <x v="3"/>
    <s v="Pirum"/>
    <n v="3.8022813688212928E-3"/>
  </r>
  <r>
    <n v="2045"/>
    <d v="2015-04-14T00:00:00"/>
    <x v="3"/>
    <s v="T5B"/>
    <n v="1"/>
    <n v="6173.37"/>
    <s v="Canada"/>
    <x v="118"/>
    <x v="2"/>
    <x v="4"/>
    <n v="4"/>
    <x v="3"/>
    <s v="Currus"/>
    <n v="1.1764705882352941E-2"/>
  </r>
  <r>
    <n v="734"/>
    <d v="2015-04-14T00:00:00"/>
    <x v="3"/>
    <s v="T2X"/>
    <n v="1"/>
    <n v="4787.37"/>
    <s v="Canada"/>
    <x v="176"/>
    <x v="1"/>
    <x v="1"/>
    <n v="8"/>
    <x v="3"/>
    <s v="Natura"/>
    <n v="3.952569169960474E-3"/>
  </r>
  <r>
    <n v="1212"/>
    <d v="2015-04-14T00:00:00"/>
    <x v="3"/>
    <s v="T5G"/>
    <n v="1"/>
    <n v="4850.37"/>
    <s v="Canada"/>
    <x v="6"/>
    <x v="2"/>
    <x v="2"/>
    <n v="10"/>
    <x v="3"/>
    <s v="Pirum"/>
    <n v="3.8022813688212928E-3"/>
  </r>
  <r>
    <n v="1909"/>
    <d v="2015-04-14T00:00:00"/>
    <x v="3"/>
    <s v="V5P"/>
    <n v="2"/>
    <n v="4975.74"/>
    <s v="Canada"/>
    <x v="280"/>
    <x v="0"/>
    <x v="0"/>
    <n v="4"/>
    <x v="4"/>
    <s v="Currus"/>
    <n v="1.1764705882352941E-2"/>
  </r>
  <r>
    <n v="1059"/>
    <d v="2015-04-15T00:00:00"/>
    <x v="3"/>
    <s v="T2N"/>
    <n v="1"/>
    <n v="1952.37"/>
    <s v="Canada"/>
    <x v="185"/>
    <x v="1"/>
    <x v="1"/>
    <n v="10"/>
    <x v="3"/>
    <s v="Pirum"/>
    <n v="3.8022813688212928E-3"/>
  </r>
  <r>
    <n v="1134"/>
    <d v="2015-04-15T00:00:00"/>
    <x v="3"/>
    <s v="T6R"/>
    <n v="1"/>
    <n v="10898.37"/>
    <s v="Canada"/>
    <x v="88"/>
    <x v="2"/>
    <x v="6"/>
    <n v="10"/>
    <x v="3"/>
    <s v="Pirum"/>
    <n v="3.8022813688212928E-3"/>
  </r>
  <r>
    <n v="443"/>
    <d v="2015-04-15T00:00:00"/>
    <x v="3"/>
    <s v="T6E"/>
    <n v="1"/>
    <n v="11084.85"/>
    <s v="Canada"/>
    <x v="102"/>
    <x v="2"/>
    <x v="6"/>
    <n v="7"/>
    <x v="3"/>
    <s v="VanArsdel"/>
    <n v="2.4570024570024569E-3"/>
  </r>
  <r>
    <n v="2368"/>
    <d v="2015-06-04T00:00:00"/>
    <x v="2"/>
    <s v="V7W"/>
    <n v="1"/>
    <n v="8687.7000000000007"/>
    <s v="Canada"/>
    <x v="95"/>
    <x v="2"/>
    <x v="2"/>
    <n v="2"/>
    <x v="4"/>
    <s v="Aliqui"/>
    <n v="4.7169811320754715E-3"/>
  </r>
  <r>
    <n v="478"/>
    <d v="2015-06-04T00:00:00"/>
    <x v="2"/>
    <s v="V6J"/>
    <n v="1"/>
    <n v="17009.37"/>
    <s v="Canada"/>
    <x v="170"/>
    <x v="2"/>
    <x v="6"/>
    <n v="7"/>
    <x v="4"/>
    <s v="VanArsdel"/>
    <n v="2.4570024570024569E-3"/>
  </r>
  <r>
    <n v="2367"/>
    <d v="2015-06-04T00:00:00"/>
    <x v="2"/>
    <s v="V5W"/>
    <n v="1"/>
    <n v="5915.7"/>
    <s v="Canada"/>
    <x v="24"/>
    <x v="2"/>
    <x v="2"/>
    <n v="2"/>
    <x v="4"/>
    <s v="Aliqui"/>
    <n v="4.7169811320754715E-3"/>
  </r>
  <r>
    <n v="965"/>
    <d v="2015-06-05T00:00:00"/>
    <x v="2"/>
    <s v="T2J"/>
    <n v="1"/>
    <n v="6299.37"/>
    <s v="Canada"/>
    <x v="234"/>
    <x v="2"/>
    <x v="2"/>
    <n v="8"/>
    <x v="3"/>
    <s v="Natura"/>
    <n v="3.952569169960474E-3"/>
  </r>
  <r>
    <n v="107"/>
    <d v="2015-06-05T00:00:00"/>
    <x v="2"/>
    <s v="T3G"/>
    <n v="1"/>
    <n v="6870.15"/>
    <s v="Canada"/>
    <x v="92"/>
    <x v="2"/>
    <x v="6"/>
    <n v="1"/>
    <x v="3"/>
    <s v="Abbas"/>
    <n v="0.04"/>
  </r>
  <r>
    <n v="609"/>
    <d v="2015-06-07T00:00:00"/>
    <x v="2"/>
    <s v="T6V"/>
    <n v="1"/>
    <n v="10079.370000000001"/>
    <s v="Canada"/>
    <x v="225"/>
    <x v="2"/>
    <x v="2"/>
    <n v="7"/>
    <x v="3"/>
    <s v="VanArsdel"/>
    <n v="2.4570024570024569E-3"/>
  </r>
  <r>
    <n v="993"/>
    <d v="2015-06-07T00:00:00"/>
    <x v="2"/>
    <s v="T3G"/>
    <n v="1"/>
    <n v="4409.37"/>
    <s v="Canada"/>
    <x v="10"/>
    <x v="2"/>
    <x v="2"/>
    <n v="8"/>
    <x v="3"/>
    <s v="Natura"/>
    <n v="3.952569169960474E-3"/>
  </r>
  <r>
    <n v="438"/>
    <d v="2015-06-07T00:00:00"/>
    <x v="2"/>
    <s v="V6M"/>
    <n v="1"/>
    <n v="11969.37"/>
    <s v="Canada"/>
    <x v="54"/>
    <x v="2"/>
    <x v="6"/>
    <n v="7"/>
    <x v="4"/>
    <s v="VanArsdel"/>
    <n v="2.4570024570024569E-3"/>
  </r>
  <r>
    <n v="1060"/>
    <d v="2015-04-15T00:00:00"/>
    <x v="3"/>
    <s v="T2N"/>
    <n v="1"/>
    <n v="1952.37"/>
    <s v="Canada"/>
    <x v="44"/>
    <x v="1"/>
    <x v="1"/>
    <n v="10"/>
    <x v="3"/>
    <s v="Pirum"/>
    <n v="3.8022813688212928E-3"/>
  </r>
  <r>
    <n v="1009"/>
    <d v="2015-04-29T00:00:00"/>
    <x v="3"/>
    <s v="T6G"/>
    <n v="1"/>
    <n v="1353.87"/>
    <s v="Canada"/>
    <x v="129"/>
    <x v="3"/>
    <x v="3"/>
    <n v="8"/>
    <x v="3"/>
    <s v="Natura"/>
    <n v="3.952569169960474E-3"/>
  </r>
  <r>
    <n v="615"/>
    <d v="2015-04-29T00:00:00"/>
    <x v="3"/>
    <s v="T5X"/>
    <n v="1"/>
    <n v="8189.37"/>
    <s v="Canada"/>
    <x v="2"/>
    <x v="2"/>
    <x v="2"/>
    <n v="7"/>
    <x v="3"/>
    <s v="VanArsdel"/>
    <n v="2.4570024570024569E-3"/>
  </r>
  <r>
    <n v="1180"/>
    <d v="2015-04-29T00:00:00"/>
    <x v="3"/>
    <s v="T2C"/>
    <n v="1"/>
    <n v="6173.37"/>
    <s v="Canada"/>
    <x v="31"/>
    <x v="2"/>
    <x v="4"/>
    <n v="10"/>
    <x v="3"/>
    <s v="Pirum"/>
    <n v="3.8022813688212928E-3"/>
  </r>
  <r>
    <n v="2237"/>
    <d v="2015-03-29T00:00:00"/>
    <x v="4"/>
    <s v="T6E"/>
    <n v="1"/>
    <n v="2330.37"/>
    <s v="Canada"/>
    <x v="221"/>
    <x v="1"/>
    <x v="1"/>
    <n v="2"/>
    <x v="3"/>
    <s v="Aliqui"/>
    <n v="4.7169811320754715E-3"/>
  </r>
  <r>
    <n v="2055"/>
    <d v="2015-06-28T00:00:00"/>
    <x v="2"/>
    <s v="V5Z"/>
    <n v="1"/>
    <n v="7874.37"/>
    <s v="Canada"/>
    <x v="62"/>
    <x v="2"/>
    <x v="4"/>
    <n v="4"/>
    <x v="4"/>
    <s v="Currus"/>
    <n v="1.1764705882352941E-2"/>
  </r>
  <r>
    <n v="506"/>
    <d v="2015-06-29T00:00:00"/>
    <x v="2"/>
    <s v="R2L"/>
    <n v="1"/>
    <n v="15560.37"/>
    <s v="Canada"/>
    <x v="58"/>
    <x v="2"/>
    <x v="6"/>
    <n v="7"/>
    <x v="1"/>
    <s v="VanArsdel"/>
    <n v="2.4570024570024569E-3"/>
  </r>
  <r>
    <n v="993"/>
    <d v="2015-06-29T00:00:00"/>
    <x v="2"/>
    <s v="T6G"/>
    <n v="1"/>
    <n v="4598.37"/>
    <s v="Canada"/>
    <x v="10"/>
    <x v="2"/>
    <x v="2"/>
    <n v="8"/>
    <x v="3"/>
    <s v="Natura"/>
    <n v="3.952569169960474E-3"/>
  </r>
  <r>
    <n v="674"/>
    <d v="2015-06-29T00:00:00"/>
    <x v="2"/>
    <s v="T6G"/>
    <n v="1"/>
    <n v="8189.37"/>
    <s v="Canada"/>
    <x v="32"/>
    <x v="2"/>
    <x v="2"/>
    <n v="7"/>
    <x v="3"/>
    <s v="VanArsdel"/>
    <n v="2.4570024570024569E-3"/>
  </r>
  <r>
    <n v="2368"/>
    <d v="2015-06-29T00:00:00"/>
    <x v="2"/>
    <s v="T6V"/>
    <n v="1"/>
    <n v="9191.7000000000007"/>
    <s v="Canada"/>
    <x v="95"/>
    <x v="2"/>
    <x v="2"/>
    <n v="2"/>
    <x v="3"/>
    <s v="Aliqui"/>
    <n v="4.7169811320754715E-3"/>
  </r>
  <r>
    <n v="993"/>
    <d v="2015-06-29T00:00:00"/>
    <x v="2"/>
    <s v="T6E"/>
    <n v="1"/>
    <n v="4094.37"/>
    <s v="Canada"/>
    <x v="10"/>
    <x v="2"/>
    <x v="2"/>
    <n v="8"/>
    <x v="3"/>
    <s v="Natura"/>
    <n v="3.952569169960474E-3"/>
  </r>
  <r>
    <n v="1085"/>
    <d v="2015-06-29T00:00:00"/>
    <x v="2"/>
    <s v="V5T"/>
    <n v="1"/>
    <n v="1101.8699999999999"/>
    <s v="Canada"/>
    <x v="189"/>
    <x v="1"/>
    <x v="1"/>
    <n v="10"/>
    <x v="4"/>
    <s v="Pirum"/>
    <n v="3.8022813688212928E-3"/>
  </r>
  <r>
    <n v="457"/>
    <d v="2015-06-29T00:00:00"/>
    <x v="2"/>
    <s v="T6G"/>
    <n v="1"/>
    <n v="11969.37"/>
    <s v="Canada"/>
    <x v="67"/>
    <x v="2"/>
    <x v="6"/>
    <n v="7"/>
    <x v="3"/>
    <s v="VanArsdel"/>
    <n v="2.4570024570024569E-3"/>
  </r>
  <r>
    <n v="826"/>
    <d v="2015-06-29T00:00:00"/>
    <x v="2"/>
    <s v="T6G"/>
    <n v="1"/>
    <n v="14426.37"/>
    <s v="Canada"/>
    <x v="81"/>
    <x v="2"/>
    <x v="6"/>
    <n v="8"/>
    <x v="3"/>
    <s v="Natura"/>
    <n v="3.952569169960474E-3"/>
  </r>
  <r>
    <n v="348"/>
    <d v="2015-06-29T00:00:00"/>
    <x v="2"/>
    <s v="V5X"/>
    <n v="1"/>
    <n v="7556.85"/>
    <s v="Canada"/>
    <x v="281"/>
    <x v="2"/>
    <x v="4"/>
    <n v="5"/>
    <x v="4"/>
    <s v="Fama"/>
    <n v="7.1428571428571425E-2"/>
  </r>
  <r>
    <n v="1086"/>
    <d v="2015-06-29T00:00:00"/>
    <x v="2"/>
    <s v="V5T"/>
    <n v="1"/>
    <n v="1101.8699999999999"/>
    <s v="Canada"/>
    <x v="145"/>
    <x v="1"/>
    <x v="1"/>
    <n v="10"/>
    <x v="4"/>
    <s v="Pirum"/>
    <n v="3.8022813688212928E-3"/>
  </r>
  <r>
    <n v="2090"/>
    <d v="2015-06-30T00:00:00"/>
    <x v="2"/>
    <s v="V6J"/>
    <n v="1"/>
    <n v="4598.37"/>
    <s v="Canada"/>
    <x v="233"/>
    <x v="2"/>
    <x v="2"/>
    <n v="4"/>
    <x v="4"/>
    <s v="Currus"/>
    <n v="1.1764705882352941E-2"/>
  </r>
  <r>
    <n v="3"/>
    <d v="2015-06-30T00:00:00"/>
    <x v="2"/>
    <s v="V5M"/>
    <n v="1"/>
    <n v="10552.5"/>
    <s v="Canada"/>
    <x v="267"/>
    <x v="0"/>
    <x v="0"/>
    <n v="1"/>
    <x v="4"/>
    <s v="Abbas"/>
    <n v="0.04"/>
  </r>
  <r>
    <n v="690"/>
    <d v="2015-06-30T00:00:00"/>
    <x v="2"/>
    <s v="V6J"/>
    <n v="1"/>
    <n v="4409.37"/>
    <s v="Canada"/>
    <x v="20"/>
    <x v="2"/>
    <x v="2"/>
    <n v="7"/>
    <x v="4"/>
    <s v="VanArsdel"/>
    <n v="2.4570024570024569E-3"/>
  </r>
  <r>
    <n v="808"/>
    <d v="2015-06-30T00:00:00"/>
    <x v="2"/>
    <s v="V7W"/>
    <n v="1"/>
    <n v="4125.87"/>
    <s v="Canada"/>
    <x v="74"/>
    <x v="1"/>
    <x v="5"/>
    <n v="8"/>
    <x v="4"/>
    <s v="Natura"/>
    <n v="3.952569169960474E-3"/>
  </r>
  <r>
    <n v="491"/>
    <d v="2015-05-18T00:00:00"/>
    <x v="1"/>
    <s v="T1Y"/>
    <n v="1"/>
    <n v="10709.37"/>
    <s v="Canada"/>
    <x v="19"/>
    <x v="2"/>
    <x v="6"/>
    <n v="7"/>
    <x v="3"/>
    <s v="VanArsdel"/>
    <n v="2.4570024570024569E-3"/>
  </r>
  <r>
    <n v="556"/>
    <d v="2015-05-01T00:00:00"/>
    <x v="1"/>
    <s v="T5V"/>
    <n v="1"/>
    <n v="10268.370000000001"/>
    <s v="Canada"/>
    <x v="56"/>
    <x v="2"/>
    <x v="2"/>
    <n v="7"/>
    <x v="3"/>
    <s v="VanArsdel"/>
    <n v="2.4570024570024569E-3"/>
  </r>
  <r>
    <n v="1851"/>
    <d v="2015-05-03T00:00:00"/>
    <x v="1"/>
    <s v="R2G"/>
    <n v="1"/>
    <n v="3905.37"/>
    <s v="Canada"/>
    <x v="182"/>
    <x v="3"/>
    <x v="3"/>
    <n v="11"/>
    <x v="1"/>
    <s v="Pomum"/>
    <n v="5.5555555555555552E-2"/>
  </r>
  <r>
    <n v="1009"/>
    <d v="2015-05-03T00:00:00"/>
    <x v="1"/>
    <s v="T5Y"/>
    <n v="1"/>
    <n v="1353.87"/>
    <s v="Canada"/>
    <x v="129"/>
    <x v="3"/>
    <x v="3"/>
    <n v="8"/>
    <x v="3"/>
    <s v="Natura"/>
    <n v="3.952569169960474E-3"/>
  </r>
  <r>
    <n v="1009"/>
    <d v="2015-05-03T00:00:00"/>
    <x v="1"/>
    <s v="T5J"/>
    <n v="1"/>
    <n v="1353.87"/>
    <s v="Canada"/>
    <x v="129"/>
    <x v="3"/>
    <x v="3"/>
    <n v="8"/>
    <x v="3"/>
    <s v="Natura"/>
    <n v="3.952569169960474E-3"/>
  </r>
  <r>
    <n v="2332"/>
    <d v="2015-05-03T00:00:00"/>
    <x v="1"/>
    <s v="T5L"/>
    <n v="1"/>
    <n v="6419.7"/>
    <s v="Canada"/>
    <x v="22"/>
    <x v="2"/>
    <x v="4"/>
    <n v="2"/>
    <x v="3"/>
    <s v="Aliqui"/>
    <n v="4.7169811320754715E-3"/>
  </r>
  <r>
    <n v="978"/>
    <d v="2015-05-03T00:00:00"/>
    <x v="1"/>
    <s v="V6G"/>
    <n v="1"/>
    <n v="9386.3700000000008"/>
    <s v="Canada"/>
    <x v="51"/>
    <x v="2"/>
    <x v="2"/>
    <n v="8"/>
    <x v="4"/>
    <s v="Natura"/>
    <n v="3.952569169960474E-3"/>
  </r>
  <r>
    <n v="2280"/>
    <d v="2015-05-04T00:00:00"/>
    <x v="1"/>
    <s v="V5Z"/>
    <n v="1"/>
    <n v="2324.6999999999998"/>
    <s v="Canada"/>
    <x v="188"/>
    <x v="1"/>
    <x v="5"/>
    <n v="2"/>
    <x v="4"/>
    <s v="Aliqui"/>
    <n v="4.7169811320754715E-3"/>
  </r>
  <r>
    <n v="2380"/>
    <d v="2015-05-04T00:00:00"/>
    <x v="1"/>
    <s v="V6A"/>
    <n v="1"/>
    <n v="4031.37"/>
    <s v="Canada"/>
    <x v="207"/>
    <x v="2"/>
    <x v="2"/>
    <n v="2"/>
    <x v="4"/>
    <s v="Aliqui"/>
    <n v="4.7169811320754715E-3"/>
  </r>
  <r>
    <n v="2379"/>
    <d v="2015-05-04T00:00:00"/>
    <x v="1"/>
    <s v="V7Y"/>
    <n v="1"/>
    <n v="2513.6999999999998"/>
    <s v="Canada"/>
    <x v="137"/>
    <x v="2"/>
    <x v="2"/>
    <n v="2"/>
    <x v="4"/>
    <s v="Aliqui"/>
    <n v="4.7169811320754715E-3"/>
  </r>
  <r>
    <n v="676"/>
    <d v="2015-05-04T00:00:00"/>
    <x v="1"/>
    <s v="T6T"/>
    <n v="1"/>
    <n v="9134.3700000000008"/>
    <s v="Canada"/>
    <x v="157"/>
    <x v="2"/>
    <x v="2"/>
    <n v="7"/>
    <x v="3"/>
    <s v="VanArsdel"/>
    <n v="2.4570024570024569E-3"/>
  </r>
  <r>
    <n v="706"/>
    <d v="2015-05-05T00:00:00"/>
    <x v="1"/>
    <s v="T5J"/>
    <n v="1"/>
    <n v="3401.37"/>
    <s v="Canada"/>
    <x v="282"/>
    <x v="0"/>
    <x v="0"/>
    <n v="8"/>
    <x v="3"/>
    <s v="Natura"/>
    <n v="3.952569169960474E-3"/>
  </r>
  <r>
    <n v="674"/>
    <d v="2015-05-05T00:00:00"/>
    <x v="1"/>
    <s v="T6G"/>
    <n v="1"/>
    <n v="8189.37"/>
    <s v="Canada"/>
    <x v="32"/>
    <x v="2"/>
    <x v="2"/>
    <n v="7"/>
    <x v="3"/>
    <s v="VanArsdel"/>
    <n v="2.4570024570024569E-3"/>
  </r>
  <r>
    <n v="609"/>
    <d v="2015-05-05T00:00:00"/>
    <x v="1"/>
    <s v="T6E"/>
    <n v="1"/>
    <n v="10079.370000000001"/>
    <s v="Canada"/>
    <x v="225"/>
    <x v="2"/>
    <x v="2"/>
    <n v="7"/>
    <x v="3"/>
    <s v="VanArsdel"/>
    <n v="2.4570024570024569E-3"/>
  </r>
  <r>
    <n v="1229"/>
    <d v="2015-05-05T00:00:00"/>
    <x v="1"/>
    <s v="T6W"/>
    <n v="1"/>
    <n v="3464.37"/>
    <s v="Canada"/>
    <x v="275"/>
    <x v="2"/>
    <x v="2"/>
    <n v="10"/>
    <x v="3"/>
    <s v="Pirum"/>
    <n v="3.8022813688212928E-3"/>
  </r>
  <r>
    <n v="605"/>
    <d v="2015-05-06T00:00:00"/>
    <x v="1"/>
    <s v="V6R"/>
    <n v="1"/>
    <n v="5039.37"/>
    <s v="Canada"/>
    <x v="270"/>
    <x v="2"/>
    <x v="2"/>
    <n v="7"/>
    <x v="4"/>
    <s v="VanArsdel"/>
    <n v="2.4570024570024569E-3"/>
  </r>
  <r>
    <n v="945"/>
    <d v="2015-03-29T00:00:00"/>
    <x v="4"/>
    <s v="T6E"/>
    <n v="1"/>
    <n v="8189.37"/>
    <s v="Canada"/>
    <x v="79"/>
    <x v="2"/>
    <x v="2"/>
    <n v="8"/>
    <x v="3"/>
    <s v="Natura"/>
    <n v="3.952569169960474E-3"/>
  </r>
  <r>
    <n v="491"/>
    <d v="2015-05-10T00:00:00"/>
    <x v="1"/>
    <s v="V5W"/>
    <n v="1"/>
    <n v="10709.37"/>
    <s v="Canada"/>
    <x v="19"/>
    <x v="2"/>
    <x v="6"/>
    <n v="7"/>
    <x v="4"/>
    <s v="VanArsdel"/>
    <n v="2.4570024570024569E-3"/>
  </r>
  <r>
    <n v="1518"/>
    <d v="2015-05-10T00:00:00"/>
    <x v="1"/>
    <s v="V5V"/>
    <n v="1"/>
    <n v="2770.74"/>
    <s v="Canada"/>
    <x v="94"/>
    <x v="1"/>
    <x v="1"/>
    <n v="12"/>
    <x v="4"/>
    <s v="Quibus"/>
    <n v="1.3333333333333334E-2"/>
  </r>
  <r>
    <n v="1517"/>
    <d v="2015-05-10T00:00:00"/>
    <x v="1"/>
    <s v="V5V"/>
    <n v="1"/>
    <n v="2770.74"/>
    <s v="Canada"/>
    <x v="1"/>
    <x v="1"/>
    <x v="1"/>
    <n v="12"/>
    <x v="4"/>
    <s v="Quibus"/>
    <n v="1.3333333333333334E-2"/>
  </r>
  <r>
    <n v="659"/>
    <d v="2015-05-10T00:00:00"/>
    <x v="1"/>
    <s v="T6T"/>
    <n v="1"/>
    <n v="17639.37"/>
    <s v="Canada"/>
    <x v="166"/>
    <x v="2"/>
    <x v="2"/>
    <n v="7"/>
    <x v="3"/>
    <s v="VanArsdel"/>
    <n v="2.4570024570024569E-3"/>
  </r>
  <r>
    <n v="438"/>
    <d v="2015-05-10T00:00:00"/>
    <x v="1"/>
    <s v="R2G"/>
    <n v="1"/>
    <n v="11969.37"/>
    <s v="Canada"/>
    <x v="54"/>
    <x v="2"/>
    <x v="6"/>
    <n v="7"/>
    <x v="1"/>
    <s v="VanArsdel"/>
    <n v="2.4570024570024569E-3"/>
  </r>
  <r>
    <n v="2225"/>
    <d v="2015-04-15T00:00:00"/>
    <x v="3"/>
    <s v="T2C"/>
    <n v="1"/>
    <n v="818.37"/>
    <s v="Canada"/>
    <x v="52"/>
    <x v="1"/>
    <x v="1"/>
    <n v="2"/>
    <x v="3"/>
    <s v="Aliqui"/>
    <n v="4.7169811320754715E-3"/>
  </r>
  <r>
    <n v="977"/>
    <d v="2015-04-15T00:00:00"/>
    <x v="3"/>
    <s v="V6S"/>
    <n v="1"/>
    <n v="6110.37"/>
    <s v="Canada"/>
    <x v="69"/>
    <x v="2"/>
    <x v="2"/>
    <n v="8"/>
    <x v="4"/>
    <s v="Natura"/>
    <n v="3.952569169960474E-3"/>
  </r>
  <r>
    <n v="2224"/>
    <d v="2015-04-15T00:00:00"/>
    <x v="3"/>
    <s v="T2C"/>
    <n v="1"/>
    <n v="818.37"/>
    <s v="Canada"/>
    <x v="53"/>
    <x v="1"/>
    <x v="1"/>
    <n v="2"/>
    <x v="3"/>
    <s v="Aliqui"/>
    <n v="4.7169811320754715E-3"/>
  </r>
  <r>
    <n v="2207"/>
    <d v="2015-04-15T00:00:00"/>
    <x v="3"/>
    <s v="T5K"/>
    <n v="1"/>
    <n v="1227.8699999999999"/>
    <s v="Canada"/>
    <x v="204"/>
    <x v="1"/>
    <x v="1"/>
    <n v="2"/>
    <x v="3"/>
    <s v="Aliqui"/>
    <n v="4.7169811320754715E-3"/>
  </r>
  <r>
    <n v="487"/>
    <d v="2015-04-15T00:00:00"/>
    <x v="3"/>
    <s v="T6E"/>
    <n v="1"/>
    <n v="13229.37"/>
    <s v="Canada"/>
    <x v="21"/>
    <x v="2"/>
    <x v="6"/>
    <n v="7"/>
    <x v="3"/>
    <s v="VanArsdel"/>
    <n v="2.4570024570024569E-3"/>
  </r>
  <r>
    <n v="2186"/>
    <d v="2015-04-15T00:00:00"/>
    <x v="3"/>
    <s v="M5P"/>
    <n v="1"/>
    <n v="5606.37"/>
    <s v="Canada"/>
    <x v="150"/>
    <x v="2"/>
    <x v="2"/>
    <n v="14"/>
    <x v="0"/>
    <s v="Victoria"/>
    <n v="6.25E-2"/>
  </r>
  <r>
    <n v="977"/>
    <d v="2015-06-04T00:00:00"/>
    <x v="2"/>
    <s v="L5R"/>
    <n v="1"/>
    <n v="6047.37"/>
    <s v="Canada"/>
    <x v="69"/>
    <x v="2"/>
    <x v="2"/>
    <n v="8"/>
    <x v="0"/>
    <s v="Natura"/>
    <n v="3.952569169960474E-3"/>
  </r>
  <r>
    <n v="1053"/>
    <d v="2015-06-04T00:00:00"/>
    <x v="2"/>
    <s v="L5N"/>
    <n v="1"/>
    <n v="3527.37"/>
    <s v="Canada"/>
    <x v="218"/>
    <x v="0"/>
    <x v="0"/>
    <n v="10"/>
    <x v="0"/>
    <s v="Pirum"/>
    <n v="3.8022813688212928E-3"/>
  </r>
  <r>
    <n v="2367"/>
    <d v="2015-06-04T00:00:00"/>
    <x v="2"/>
    <s v="M5X"/>
    <n v="1"/>
    <n v="5726.7"/>
    <s v="Canada"/>
    <x v="24"/>
    <x v="2"/>
    <x v="2"/>
    <n v="2"/>
    <x v="0"/>
    <s v="Aliqui"/>
    <n v="4.7169811320754715E-3"/>
  </r>
  <r>
    <n v="977"/>
    <d v="2015-06-05T00:00:00"/>
    <x v="2"/>
    <s v="L5N"/>
    <n v="1"/>
    <n v="6236.37"/>
    <s v="Canada"/>
    <x v="69"/>
    <x v="2"/>
    <x v="2"/>
    <n v="8"/>
    <x v="0"/>
    <s v="Natura"/>
    <n v="3.952569169960474E-3"/>
  </r>
  <r>
    <n v="1171"/>
    <d v="2015-06-07T00:00:00"/>
    <x v="2"/>
    <s v="M5G"/>
    <n v="1"/>
    <n v="4283.37"/>
    <s v="Canada"/>
    <x v="173"/>
    <x v="2"/>
    <x v="4"/>
    <n v="10"/>
    <x v="0"/>
    <s v="Pirum"/>
    <n v="3.8022813688212928E-3"/>
  </r>
  <r>
    <n v="2073"/>
    <d v="2015-04-15T00:00:00"/>
    <x v="3"/>
    <s v="M6H"/>
    <n v="1"/>
    <n v="4535.37"/>
    <s v="Canada"/>
    <x v="164"/>
    <x v="2"/>
    <x v="2"/>
    <n v="4"/>
    <x v="0"/>
    <s v="Currus"/>
    <n v="1.1764705882352941E-2"/>
  </r>
  <r>
    <n v="2345"/>
    <d v="2015-04-15T00:00:00"/>
    <x v="3"/>
    <s v="L5N"/>
    <n v="1"/>
    <n v="5354.37"/>
    <s v="Canada"/>
    <x v="283"/>
    <x v="2"/>
    <x v="4"/>
    <n v="2"/>
    <x v="0"/>
    <s v="Aliqui"/>
    <n v="4.7169811320754715E-3"/>
  </r>
  <r>
    <n v="2224"/>
    <d v="2015-04-29T00:00:00"/>
    <x v="3"/>
    <s v="R3G"/>
    <n v="1"/>
    <n v="755.37"/>
    <s v="Canada"/>
    <x v="53"/>
    <x v="1"/>
    <x v="1"/>
    <n v="2"/>
    <x v="1"/>
    <s v="Aliqui"/>
    <n v="4.7169811320754715E-3"/>
  </r>
  <r>
    <n v="604"/>
    <d v="2015-04-29T00:00:00"/>
    <x v="3"/>
    <s v="R3G"/>
    <n v="1"/>
    <n v="6299.37"/>
    <s v="Canada"/>
    <x v="61"/>
    <x v="2"/>
    <x v="2"/>
    <n v="7"/>
    <x v="1"/>
    <s v="VanArsdel"/>
    <n v="2.4570024570024569E-3"/>
  </r>
  <r>
    <n v="1183"/>
    <d v="2015-04-29T00:00:00"/>
    <x v="3"/>
    <s v="L5N"/>
    <n v="1"/>
    <n v="7433.37"/>
    <s v="Canada"/>
    <x v="121"/>
    <x v="2"/>
    <x v="4"/>
    <n v="10"/>
    <x v="0"/>
    <s v="Pirum"/>
    <n v="3.8022813688212928E-3"/>
  </r>
  <r>
    <n v="2225"/>
    <d v="2015-04-29T00:00:00"/>
    <x v="3"/>
    <s v="R3G"/>
    <n v="1"/>
    <n v="755.37"/>
    <s v="Canada"/>
    <x v="52"/>
    <x v="1"/>
    <x v="1"/>
    <n v="2"/>
    <x v="1"/>
    <s v="Aliqui"/>
    <n v="4.7169811320754715E-3"/>
  </r>
  <r>
    <n v="1180"/>
    <d v="2015-04-29T00:00:00"/>
    <x v="3"/>
    <s v="L5G"/>
    <n v="1"/>
    <n v="6173.37"/>
    <s v="Canada"/>
    <x v="31"/>
    <x v="2"/>
    <x v="4"/>
    <n v="10"/>
    <x v="0"/>
    <s v="Pirum"/>
    <n v="3.8022813688212928E-3"/>
  </r>
  <r>
    <n v="183"/>
    <d v="2015-06-28T00:00:00"/>
    <x v="2"/>
    <s v="L5P"/>
    <n v="1"/>
    <n v="8694"/>
    <s v="Canada"/>
    <x v="163"/>
    <x v="2"/>
    <x v="4"/>
    <n v="1"/>
    <x v="0"/>
    <s v="Abbas"/>
    <n v="0.04"/>
  </r>
  <r>
    <n v="438"/>
    <d v="2015-06-28T00:00:00"/>
    <x v="2"/>
    <s v="M7Y"/>
    <n v="1"/>
    <n v="11969.37"/>
    <s v="Canada"/>
    <x v="54"/>
    <x v="2"/>
    <x v="6"/>
    <n v="7"/>
    <x v="0"/>
    <s v="VanArsdel"/>
    <n v="2.4570024570024569E-3"/>
  </r>
  <r>
    <n v="407"/>
    <d v="2015-06-29T00:00:00"/>
    <x v="2"/>
    <s v="L5K"/>
    <n v="1"/>
    <n v="20505.87"/>
    <s v="Canada"/>
    <x v="86"/>
    <x v="2"/>
    <x v="6"/>
    <n v="7"/>
    <x v="0"/>
    <s v="VanArsdel"/>
    <n v="2.4570024570024569E-3"/>
  </r>
  <r>
    <n v="1043"/>
    <d v="2015-06-29T00:00:00"/>
    <x v="2"/>
    <s v="L5N"/>
    <n v="1"/>
    <n v="4346.37"/>
    <s v="Canada"/>
    <x v="63"/>
    <x v="0"/>
    <x v="0"/>
    <n v="10"/>
    <x v="0"/>
    <s v="Pirum"/>
    <n v="3.8022813688212928E-3"/>
  </r>
  <r>
    <n v="2097"/>
    <d v="2015-06-29T00:00:00"/>
    <x v="2"/>
    <s v="R3H"/>
    <n v="1"/>
    <n v="5858.37"/>
    <s v="Canada"/>
    <x v="26"/>
    <x v="3"/>
    <x v="3"/>
    <n v="4"/>
    <x v="1"/>
    <s v="Currus"/>
    <n v="1.1764705882352941E-2"/>
  </r>
  <r>
    <n v="959"/>
    <d v="2015-06-29T00:00:00"/>
    <x v="2"/>
    <s v="R3C"/>
    <n v="1"/>
    <n v="10362.870000000001"/>
    <s v="Canada"/>
    <x v="41"/>
    <x v="2"/>
    <x v="2"/>
    <n v="8"/>
    <x v="1"/>
    <s v="Natura"/>
    <n v="3.952569169960474E-3"/>
  </r>
  <r>
    <n v="1009"/>
    <d v="2015-06-29T00:00:00"/>
    <x v="2"/>
    <s v="L5N"/>
    <n v="1"/>
    <n v="1353.87"/>
    <s v="Canada"/>
    <x v="129"/>
    <x v="3"/>
    <x v="3"/>
    <n v="8"/>
    <x v="0"/>
    <s v="Natura"/>
    <n v="3.952569169960474E-3"/>
  </r>
  <r>
    <n v="690"/>
    <d v="2015-06-29T00:00:00"/>
    <x v="2"/>
    <s v="R3T"/>
    <n v="1"/>
    <n v="4409.37"/>
    <s v="Canada"/>
    <x v="20"/>
    <x v="2"/>
    <x v="2"/>
    <n v="7"/>
    <x v="1"/>
    <s v="VanArsdel"/>
    <n v="2.4570024570024569E-3"/>
  </r>
  <r>
    <n v="2064"/>
    <d v="2015-06-30T00:00:00"/>
    <x v="2"/>
    <s v="H2Y"/>
    <n v="1"/>
    <n v="6929.37"/>
    <s v="Canada"/>
    <x v="200"/>
    <x v="2"/>
    <x v="4"/>
    <n v="4"/>
    <x v="2"/>
    <s v="Currus"/>
    <n v="1.1764705882352941E-2"/>
  </r>
  <r>
    <n v="2067"/>
    <d v="2015-06-30T00:00:00"/>
    <x v="2"/>
    <s v="H1G"/>
    <n v="1"/>
    <n v="6614.37"/>
    <s v="Canada"/>
    <x v="284"/>
    <x v="2"/>
    <x v="2"/>
    <n v="4"/>
    <x v="2"/>
    <s v="Currus"/>
    <n v="1.1764705882352941E-2"/>
  </r>
  <r>
    <n v="487"/>
    <d v="2015-06-30T00:00:00"/>
    <x v="2"/>
    <s v="H1B"/>
    <n v="1"/>
    <n v="13229.37"/>
    <s v="Canada"/>
    <x v="21"/>
    <x v="2"/>
    <x v="6"/>
    <n v="7"/>
    <x v="2"/>
    <s v="VanArsdel"/>
    <n v="2.4570024570024569E-3"/>
  </r>
  <r>
    <n v="1829"/>
    <d v="2015-05-01T00:00:00"/>
    <x v="1"/>
    <s v="M6S"/>
    <n v="1"/>
    <n v="3968.37"/>
    <s v="Canada"/>
    <x v="285"/>
    <x v="3"/>
    <x v="3"/>
    <n v="11"/>
    <x v="0"/>
    <s v="Pomum"/>
    <n v="5.5555555555555552E-2"/>
  </r>
  <r>
    <n v="438"/>
    <d v="2015-05-01T00:00:00"/>
    <x v="1"/>
    <s v="K2P"/>
    <n v="1"/>
    <n v="11969.37"/>
    <s v="Canada"/>
    <x v="54"/>
    <x v="2"/>
    <x v="6"/>
    <n v="7"/>
    <x v="0"/>
    <s v="VanArsdel"/>
    <n v="2.4570024570024569E-3"/>
  </r>
  <r>
    <n v="2238"/>
    <d v="2015-05-03T00:00:00"/>
    <x v="1"/>
    <s v="R2W"/>
    <n v="1"/>
    <n v="1700.37"/>
    <s v="Canada"/>
    <x v="286"/>
    <x v="1"/>
    <x v="1"/>
    <n v="2"/>
    <x v="1"/>
    <s v="Aliqui"/>
    <n v="4.7169811320754715E-3"/>
  </r>
  <r>
    <n v="2239"/>
    <d v="2015-05-03T00:00:00"/>
    <x v="1"/>
    <s v="R2W"/>
    <n v="1"/>
    <n v="1700.37"/>
    <s v="Canada"/>
    <x v="287"/>
    <x v="1"/>
    <x v="1"/>
    <n v="2"/>
    <x v="1"/>
    <s v="Aliqui"/>
    <n v="4.7169811320754715E-3"/>
  </r>
  <r>
    <n v="487"/>
    <d v="2015-05-04T00:00:00"/>
    <x v="1"/>
    <s v="M6H"/>
    <n v="1"/>
    <n v="13229.37"/>
    <s v="Canada"/>
    <x v="21"/>
    <x v="2"/>
    <x v="6"/>
    <n v="7"/>
    <x v="0"/>
    <s v="VanArsdel"/>
    <n v="2.4570024570024569E-3"/>
  </r>
  <r>
    <n v="496"/>
    <d v="2015-05-05T00:00:00"/>
    <x v="1"/>
    <s v="R3V"/>
    <n v="1"/>
    <n v="11147.85"/>
    <s v="Canada"/>
    <x v="87"/>
    <x v="2"/>
    <x v="6"/>
    <n v="7"/>
    <x v="1"/>
    <s v="VanArsdel"/>
    <n v="2.4570024570024569E-3"/>
  </r>
  <r>
    <n v="930"/>
    <d v="2015-05-05T00:00:00"/>
    <x v="1"/>
    <s v="L5N"/>
    <n v="1"/>
    <n v="6929.37"/>
    <s v="Canada"/>
    <x v="288"/>
    <x v="2"/>
    <x v="4"/>
    <n v="8"/>
    <x v="0"/>
    <s v="Natura"/>
    <n v="3.952569169960474E-3"/>
  </r>
  <r>
    <n v="2055"/>
    <d v="2015-05-05T00:00:00"/>
    <x v="1"/>
    <s v="R3S"/>
    <n v="1"/>
    <n v="7874.37"/>
    <s v="Canada"/>
    <x v="62"/>
    <x v="2"/>
    <x v="4"/>
    <n v="4"/>
    <x v="1"/>
    <s v="Currus"/>
    <n v="1.1764705882352941E-2"/>
  </r>
  <r>
    <n v="2115"/>
    <d v="2015-05-05T00:00:00"/>
    <x v="1"/>
    <s v="R3B"/>
    <n v="1"/>
    <n v="7433.37"/>
    <s v="Canada"/>
    <x v="289"/>
    <x v="2"/>
    <x v="6"/>
    <n v="14"/>
    <x v="1"/>
    <s v="Victoria"/>
    <n v="6.25E-2"/>
  </r>
  <r>
    <n v="1223"/>
    <d v="2015-05-06T00:00:00"/>
    <x v="1"/>
    <s v="M4V"/>
    <n v="1"/>
    <n v="4787.37"/>
    <s v="Canada"/>
    <x v="8"/>
    <x v="2"/>
    <x v="2"/>
    <n v="10"/>
    <x v="0"/>
    <s v="Pirum"/>
    <n v="3.8022813688212928E-3"/>
  </r>
  <r>
    <n v="927"/>
    <d v="2015-05-06T00:00:00"/>
    <x v="1"/>
    <s v="K1A"/>
    <n v="1"/>
    <n v="7685.37"/>
    <s v="Canada"/>
    <x v="27"/>
    <x v="2"/>
    <x v="4"/>
    <n v="8"/>
    <x v="0"/>
    <s v="Natura"/>
    <n v="3.952569169960474E-3"/>
  </r>
  <r>
    <n v="438"/>
    <d v="2015-05-07T00:00:00"/>
    <x v="1"/>
    <s v="L5T"/>
    <n v="1"/>
    <n v="11969.37"/>
    <s v="Canada"/>
    <x v="54"/>
    <x v="2"/>
    <x v="6"/>
    <n v="7"/>
    <x v="0"/>
    <s v="VanArsdel"/>
    <n v="2.4570024570024569E-3"/>
  </r>
  <r>
    <n v="733"/>
    <d v="2015-05-07T00:00:00"/>
    <x v="1"/>
    <s v="L5N"/>
    <n v="1"/>
    <n v="4787.37"/>
    <s v="Canada"/>
    <x v="65"/>
    <x v="1"/>
    <x v="1"/>
    <n v="8"/>
    <x v="0"/>
    <s v="Natura"/>
    <n v="3.952569169960474E-3"/>
  </r>
  <r>
    <n v="945"/>
    <d v="2015-03-29T00:00:00"/>
    <x v="4"/>
    <s v="L5G"/>
    <n v="1"/>
    <n v="8189.37"/>
    <s v="Canada"/>
    <x v="79"/>
    <x v="2"/>
    <x v="2"/>
    <n v="8"/>
    <x v="0"/>
    <s v="Natura"/>
    <n v="3.952569169960474E-3"/>
  </r>
  <r>
    <n v="2295"/>
    <d v="2015-03-29T00:00:00"/>
    <x v="4"/>
    <s v="H1B"/>
    <n v="1"/>
    <n v="11459.7"/>
    <s v="Canada"/>
    <x v="216"/>
    <x v="2"/>
    <x v="6"/>
    <n v="2"/>
    <x v="2"/>
    <s v="Aliqui"/>
    <n v="4.7169811320754715E-3"/>
  </r>
  <r>
    <n v="1089"/>
    <d v="2015-03-29T00:00:00"/>
    <x v="4"/>
    <s v="M5S"/>
    <n v="1"/>
    <n v="4598.37"/>
    <s v="Canada"/>
    <x v="290"/>
    <x v="1"/>
    <x v="1"/>
    <n v="10"/>
    <x v="0"/>
    <s v="Pirum"/>
    <n v="3.8022813688212928E-3"/>
  </r>
  <r>
    <n v="1830"/>
    <d v="2015-03-29T00:00:00"/>
    <x v="4"/>
    <s v="M7Y"/>
    <n v="1"/>
    <n v="3779.37"/>
    <s v="Canada"/>
    <x v="291"/>
    <x v="3"/>
    <x v="3"/>
    <n v="11"/>
    <x v="0"/>
    <s v="Pomum"/>
    <n v="5.5555555555555552E-2"/>
  </r>
  <r>
    <n v="690"/>
    <d v="2015-03-30T00:00:00"/>
    <x v="4"/>
    <s v="M4Y"/>
    <n v="1"/>
    <n v="4409.37"/>
    <s v="Canada"/>
    <x v="20"/>
    <x v="2"/>
    <x v="2"/>
    <n v="7"/>
    <x v="0"/>
    <s v="VanArsdel"/>
    <n v="2.4570024570024569E-3"/>
  </r>
  <r>
    <n v="1863"/>
    <d v="2015-05-08T00:00:00"/>
    <x v="1"/>
    <s v="M5X"/>
    <n v="1"/>
    <n v="10079.370000000001"/>
    <s v="Canada"/>
    <x v="292"/>
    <x v="2"/>
    <x v="6"/>
    <n v="6"/>
    <x v="0"/>
    <s v="Leo"/>
    <n v="8.3333333333333329E-2"/>
  </r>
  <r>
    <n v="2355"/>
    <d v="2015-05-08T00:00:00"/>
    <x v="1"/>
    <s v="M4R"/>
    <n v="1"/>
    <n v="7937.37"/>
    <s v="Canada"/>
    <x v="293"/>
    <x v="2"/>
    <x v="2"/>
    <n v="2"/>
    <x v="0"/>
    <s v="Aliqui"/>
    <n v="4.7169811320754715E-3"/>
  </r>
  <r>
    <n v="491"/>
    <d v="2015-05-09T00:00:00"/>
    <x v="1"/>
    <s v="M4V"/>
    <n v="1"/>
    <n v="10709.37"/>
    <s v="Canada"/>
    <x v="19"/>
    <x v="2"/>
    <x v="6"/>
    <n v="7"/>
    <x v="0"/>
    <s v="VanArsdel"/>
    <n v="2.4570024570024569E-3"/>
  </r>
  <r>
    <n v="1212"/>
    <d v="2015-05-10T00:00:00"/>
    <x v="1"/>
    <s v="M6H"/>
    <n v="1"/>
    <n v="4850.37"/>
    <s v="Canada"/>
    <x v="6"/>
    <x v="2"/>
    <x v="2"/>
    <n v="10"/>
    <x v="0"/>
    <s v="Pirum"/>
    <n v="3.8022813688212928E-3"/>
  </r>
  <r>
    <n v="1183"/>
    <d v="2015-05-10T00:00:00"/>
    <x v="1"/>
    <s v="H1B"/>
    <n v="1"/>
    <n v="7275.87"/>
    <s v="Canada"/>
    <x v="121"/>
    <x v="2"/>
    <x v="4"/>
    <n v="10"/>
    <x v="2"/>
    <s v="Pirum"/>
    <n v="3.8022813688212928E-3"/>
  </r>
  <r>
    <n v="1000"/>
    <d v="2015-05-10T00:00:00"/>
    <x v="1"/>
    <s v="K1A"/>
    <n v="1"/>
    <n v="1290.8699999999999"/>
    <s v="Canada"/>
    <x v="249"/>
    <x v="3"/>
    <x v="3"/>
    <n v="8"/>
    <x v="0"/>
    <s v="Natura"/>
    <n v="3.952569169960474E-3"/>
  </r>
  <r>
    <n v="1212"/>
    <d v="2015-05-10T00:00:00"/>
    <x v="1"/>
    <s v="M4P"/>
    <n v="1"/>
    <n v="5448.87"/>
    <s v="Canada"/>
    <x v="6"/>
    <x v="2"/>
    <x v="2"/>
    <n v="10"/>
    <x v="0"/>
    <s v="Pirum"/>
    <n v="3.8022813688212928E-3"/>
  </r>
  <r>
    <n v="405"/>
    <d v="2015-05-10T00:00:00"/>
    <x v="1"/>
    <s v="R3H"/>
    <n v="1"/>
    <n v="22994.37"/>
    <s v="Canada"/>
    <x v="72"/>
    <x v="2"/>
    <x v="6"/>
    <n v="7"/>
    <x v="1"/>
    <s v="VanArsdel"/>
    <n v="2.4570024570024569E-3"/>
  </r>
  <r>
    <n v="487"/>
    <d v="2015-05-10T00:00:00"/>
    <x v="1"/>
    <s v="M5X"/>
    <n v="1"/>
    <n v="13229.37"/>
    <s v="Canada"/>
    <x v="21"/>
    <x v="2"/>
    <x v="6"/>
    <n v="7"/>
    <x v="0"/>
    <s v="VanArsdel"/>
    <n v="2.4570024570024569E-3"/>
  </r>
  <r>
    <n v="3"/>
    <d v="2015-04-15T00:00:00"/>
    <x v="3"/>
    <s v="M7Y"/>
    <n v="1"/>
    <n v="10710"/>
    <s v="Canada"/>
    <x v="267"/>
    <x v="0"/>
    <x v="0"/>
    <n v="1"/>
    <x v="0"/>
    <s v="Abbas"/>
    <n v="0.04"/>
  </r>
  <r>
    <n v="995"/>
    <d v="2015-04-15T00:00:00"/>
    <x v="3"/>
    <s v="R2W"/>
    <n v="1"/>
    <n v="7118.37"/>
    <s v="Canada"/>
    <x v="66"/>
    <x v="2"/>
    <x v="2"/>
    <n v="8"/>
    <x v="1"/>
    <s v="Natura"/>
    <n v="3.952569169960474E-3"/>
  </r>
  <r>
    <n v="1180"/>
    <d v="2015-04-15T00:00:00"/>
    <x v="3"/>
    <s v="L5N"/>
    <n v="1"/>
    <n v="6173.37"/>
    <s v="Canada"/>
    <x v="31"/>
    <x v="2"/>
    <x v="4"/>
    <n v="10"/>
    <x v="0"/>
    <s v="Pirum"/>
    <n v="3.8022813688212928E-3"/>
  </r>
  <r>
    <n v="835"/>
    <d v="2015-04-15T00:00:00"/>
    <x v="3"/>
    <s v="R2W"/>
    <n v="1"/>
    <n v="6299.37"/>
    <s v="Canada"/>
    <x v="252"/>
    <x v="2"/>
    <x v="6"/>
    <n v="8"/>
    <x v="1"/>
    <s v="Natura"/>
    <n v="3.952569169960474E-3"/>
  </r>
  <r>
    <n v="1022"/>
    <d v="2015-04-16T00:00:00"/>
    <x v="3"/>
    <s v="L5R"/>
    <n v="1"/>
    <n v="1889.37"/>
    <s v="Canada"/>
    <x v="120"/>
    <x v="3"/>
    <x v="3"/>
    <n v="8"/>
    <x v="0"/>
    <s v="Natura"/>
    <n v="3.952569169960474E-3"/>
  </r>
  <r>
    <n v="808"/>
    <d v="2015-05-07T00:00:00"/>
    <x v="1"/>
    <s v="R3G"/>
    <n v="1"/>
    <n v="4535.37"/>
    <s v="Canada"/>
    <x v="74"/>
    <x v="1"/>
    <x v="5"/>
    <n v="8"/>
    <x v="1"/>
    <s v="Natura"/>
    <n v="3.952569169960474E-3"/>
  </r>
  <r>
    <n v="734"/>
    <d v="2015-05-07T00:00:00"/>
    <x v="1"/>
    <s v="L5N"/>
    <n v="1"/>
    <n v="4787.37"/>
    <s v="Canada"/>
    <x v="176"/>
    <x v="1"/>
    <x v="1"/>
    <n v="8"/>
    <x v="0"/>
    <s v="Natura"/>
    <n v="3.952569169960474E-3"/>
  </r>
  <r>
    <n v="1223"/>
    <d v="2015-04-13T00:00:00"/>
    <x v="3"/>
    <s v="L5N"/>
    <n v="1"/>
    <n v="4787.37"/>
    <s v="Canada"/>
    <x v="8"/>
    <x v="2"/>
    <x v="2"/>
    <n v="10"/>
    <x v="0"/>
    <s v="Pirum"/>
    <n v="3.8022813688212928E-3"/>
  </r>
  <r>
    <n v="593"/>
    <d v="2015-04-13T00:00:00"/>
    <x v="3"/>
    <s v="M5E"/>
    <n v="1"/>
    <n v="10961.37"/>
    <s v="Canada"/>
    <x v="294"/>
    <x v="2"/>
    <x v="2"/>
    <n v="7"/>
    <x v="0"/>
    <s v="VanArsdel"/>
    <n v="2.4570024570024569E-3"/>
  </r>
  <r>
    <n v="2169"/>
    <d v="2015-04-13T00:00:00"/>
    <x v="3"/>
    <s v="M7Y"/>
    <n v="1"/>
    <n v="7118.37"/>
    <s v="Canada"/>
    <x v="295"/>
    <x v="2"/>
    <x v="4"/>
    <n v="14"/>
    <x v="0"/>
    <s v="Victoria"/>
    <n v="6.25E-2"/>
  </r>
  <r>
    <n v="2350"/>
    <d v="2015-04-13T00:00:00"/>
    <x v="3"/>
    <s v="K1N"/>
    <n v="1"/>
    <n v="4466.7"/>
    <s v="Canada"/>
    <x v="12"/>
    <x v="2"/>
    <x v="4"/>
    <n v="2"/>
    <x v="0"/>
    <s v="Aliqui"/>
    <n v="4.7169811320754715E-3"/>
  </r>
  <r>
    <n v="438"/>
    <d v="2015-04-13T00:00:00"/>
    <x v="3"/>
    <s v="L5P"/>
    <n v="1"/>
    <n v="11969.37"/>
    <s v="Canada"/>
    <x v="54"/>
    <x v="2"/>
    <x v="6"/>
    <n v="7"/>
    <x v="0"/>
    <s v="VanArsdel"/>
    <n v="2.4570024570024569E-3"/>
  </r>
  <r>
    <n v="1175"/>
    <d v="2015-04-13T00:00:00"/>
    <x v="3"/>
    <s v="M7Y"/>
    <n v="1"/>
    <n v="7811.37"/>
    <s v="Canada"/>
    <x v="158"/>
    <x v="2"/>
    <x v="4"/>
    <n v="10"/>
    <x v="0"/>
    <s v="Pirum"/>
    <n v="3.8022813688212928E-3"/>
  </r>
  <r>
    <n v="1043"/>
    <d v="2015-05-07T00:00:00"/>
    <x v="1"/>
    <s v="L5P"/>
    <n v="1"/>
    <n v="4346.37"/>
    <s v="Canada"/>
    <x v="63"/>
    <x v="0"/>
    <x v="0"/>
    <n v="10"/>
    <x v="0"/>
    <s v="Pirum"/>
    <n v="3.8022813688212928E-3"/>
  </r>
  <r>
    <n v="2379"/>
    <d v="2015-05-08T00:00:00"/>
    <x v="1"/>
    <s v="M5R"/>
    <n v="1"/>
    <n v="2330.37"/>
    <s v="Canada"/>
    <x v="137"/>
    <x v="2"/>
    <x v="2"/>
    <n v="2"/>
    <x v="0"/>
    <s v="Aliqui"/>
    <n v="4.7169811320754715E-3"/>
  </r>
  <r>
    <n v="2388"/>
    <d v="2015-05-08T00:00:00"/>
    <x v="1"/>
    <s v="M4P"/>
    <n v="1"/>
    <n v="4157.37"/>
    <s v="Canada"/>
    <x v="171"/>
    <x v="2"/>
    <x v="2"/>
    <n v="2"/>
    <x v="0"/>
    <s v="Aliqui"/>
    <n v="4.7169811320754715E-3"/>
  </r>
  <r>
    <n v="676"/>
    <d v="2015-05-08T00:00:00"/>
    <x v="1"/>
    <s v="R3V"/>
    <n v="1"/>
    <n v="9134.3700000000008"/>
    <s v="Canada"/>
    <x v="157"/>
    <x v="2"/>
    <x v="2"/>
    <n v="7"/>
    <x v="1"/>
    <s v="VanArsdel"/>
    <n v="2.4570024570024569E-3"/>
  </r>
  <r>
    <n v="438"/>
    <d v="2015-05-08T00:00:00"/>
    <x v="1"/>
    <s v="L5N"/>
    <n v="1"/>
    <n v="11969.37"/>
    <s v="Canada"/>
    <x v="54"/>
    <x v="2"/>
    <x v="6"/>
    <n v="7"/>
    <x v="0"/>
    <s v="VanArsdel"/>
    <n v="2.4570024570024569E-3"/>
  </r>
  <r>
    <n v="2368"/>
    <d v="2015-04-14T00:00:00"/>
    <x v="3"/>
    <s v="R3V"/>
    <n v="1"/>
    <n v="9128.7000000000007"/>
    <s v="Canada"/>
    <x v="95"/>
    <x v="2"/>
    <x v="2"/>
    <n v="2"/>
    <x v="1"/>
    <s v="Aliqui"/>
    <n v="4.7169811320754715E-3"/>
  </r>
  <r>
    <n v="1182"/>
    <d v="2015-04-14T00:00:00"/>
    <x v="3"/>
    <s v="K1H"/>
    <n v="1"/>
    <n v="2519.37"/>
    <s v="Canada"/>
    <x v="97"/>
    <x v="2"/>
    <x v="4"/>
    <n v="10"/>
    <x v="0"/>
    <s v="Pirum"/>
    <n v="3.8022813688212928E-3"/>
  </r>
  <r>
    <n v="1774"/>
    <d v="2015-04-14T00:00:00"/>
    <x v="3"/>
    <s v="L5P"/>
    <n v="1"/>
    <n v="10079.370000000001"/>
    <s v="Canada"/>
    <x v="296"/>
    <x v="2"/>
    <x v="4"/>
    <n v="11"/>
    <x v="0"/>
    <s v="Pomum"/>
    <n v="5.5555555555555552E-2"/>
  </r>
  <r>
    <n v="993"/>
    <d v="2015-04-14T00:00:00"/>
    <x v="3"/>
    <s v="M4J"/>
    <n v="1"/>
    <n v="4598.37"/>
    <s v="Canada"/>
    <x v="10"/>
    <x v="2"/>
    <x v="2"/>
    <n v="8"/>
    <x v="0"/>
    <s v="Natura"/>
    <n v="3.952569169960474E-3"/>
  </r>
  <r>
    <n v="636"/>
    <d v="2015-04-14T00:00:00"/>
    <x v="3"/>
    <s v="L5N"/>
    <n v="1"/>
    <n v="10583.37"/>
    <s v="Canada"/>
    <x v="77"/>
    <x v="2"/>
    <x v="2"/>
    <n v="7"/>
    <x v="0"/>
    <s v="VanArsdel"/>
    <n v="2.4570024570024569E-3"/>
  </r>
  <r>
    <n v="604"/>
    <d v="2015-04-14T00:00:00"/>
    <x v="3"/>
    <s v="K1Y"/>
    <n v="1"/>
    <n v="6299.37"/>
    <s v="Canada"/>
    <x v="61"/>
    <x v="2"/>
    <x v="2"/>
    <n v="7"/>
    <x v="0"/>
    <s v="VanArsdel"/>
    <n v="2.4570024570024569E-3"/>
  </r>
  <r>
    <n v="615"/>
    <d v="2015-03-27T00:00:00"/>
    <x v="4"/>
    <s v="M6H"/>
    <n v="1"/>
    <n v="8189.37"/>
    <s v="Canada"/>
    <x v="2"/>
    <x v="2"/>
    <x v="2"/>
    <n v="7"/>
    <x v="0"/>
    <s v="VanArsdel"/>
    <n v="2.4570024570024569E-3"/>
  </r>
  <r>
    <n v="443"/>
    <d v="2015-03-28T00:00:00"/>
    <x v="4"/>
    <s v="M5X"/>
    <n v="1"/>
    <n v="11084.85"/>
    <s v="Canada"/>
    <x v="102"/>
    <x v="2"/>
    <x v="6"/>
    <n v="7"/>
    <x v="0"/>
    <s v="VanArsdel"/>
    <n v="2.4570024570024569E-3"/>
  </r>
  <r>
    <n v="443"/>
    <d v="2015-03-28T00:00:00"/>
    <x v="4"/>
    <s v="M6H"/>
    <n v="1"/>
    <n v="11084.85"/>
    <s v="Canada"/>
    <x v="102"/>
    <x v="2"/>
    <x v="6"/>
    <n v="7"/>
    <x v="0"/>
    <s v="VanArsdel"/>
    <n v="2.4570024570024569E-3"/>
  </r>
  <r>
    <n v="487"/>
    <d v="2015-03-28T00:00:00"/>
    <x v="4"/>
    <s v="M6H"/>
    <n v="1"/>
    <n v="13229.37"/>
    <s v="Canada"/>
    <x v="21"/>
    <x v="2"/>
    <x v="6"/>
    <n v="7"/>
    <x v="0"/>
    <s v="VanArsdel"/>
    <n v="2.4570024570024569E-3"/>
  </r>
  <r>
    <n v="487"/>
    <d v="2015-03-28T00:00:00"/>
    <x v="4"/>
    <s v="M6J"/>
    <n v="1"/>
    <n v="13229.37"/>
    <s v="Canada"/>
    <x v="21"/>
    <x v="2"/>
    <x v="6"/>
    <n v="7"/>
    <x v="0"/>
    <s v="VanArsdel"/>
    <n v="2.4570024570024569E-3"/>
  </r>
  <r>
    <n v="1115"/>
    <d v="2015-03-29T00:00:00"/>
    <x v="4"/>
    <s v="M6H"/>
    <n v="1"/>
    <n v="4755.87"/>
    <s v="Canada"/>
    <x v="251"/>
    <x v="1"/>
    <x v="5"/>
    <n v="10"/>
    <x v="0"/>
    <s v="Pirum"/>
    <n v="3.8022813688212928E-3"/>
  </r>
  <r>
    <n v="2054"/>
    <d v="2015-03-29T00:00:00"/>
    <x v="4"/>
    <s v="M5L"/>
    <n v="1"/>
    <n v="7244.37"/>
    <s v="Canada"/>
    <x v="146"/>
    <x v="2"/>
    <x v="4"/>
    <n v="4"/>
    <x v="0"/>
    <s v="Currus"/>
    <n v="1.1764705882352941E-2"/>
  </r>
  <r>
    <n v="1090"/>
    <d v="2015-03-29T00:00:00"/>
    <x v="4"/>
    <s v="M5S"/>
    <n v="1"/>
    <n v="4598.37"/>
    <s v="Canada"/>
    <x v="297"/>
    <x v="1"/>
    <x v="1"/>
    <n v="10"/>
    <x v="0"/>
    <s v="Pirum"/>
    <n v="3.8022813688212928E-3"/>
  </r>
  <r>
    <n v="1183"/>
    <d v="2015-03-30T00:00:00"/>
    <x v="4"/>
    <s v="R2V"/>
    <n v="1"/>
    <n v="7275.87"/>
    <s v="Canada"/>
    <x v="121"/>
    <x v="2"/>
    <x v="4"/>
    <n v="10"/>
    <x v="1"/>
    <s v="Pirum"/>
    <n v="3.8022813688212928E-3"/>
  </r>
  <r>
    <n v="2332"/>
    <d v="2015-03-30T00:00:00"/>
    <x v="4"/>
    <s v="L5R"/>
    <n v="1"/>
    <n v="6293.7"/>
    <s v="Canada"/>
    <x v="22"/>
    <x v="2"/>
    <x v="4"/>
    <n v="2"/>
    <x v="0"/>
    <s v="Aliqui"/>
    <n v="4.7169811320754715E-3"/>
  </r>
  <r>
    <n v="578"/>
    <d v="2015-03-30T00:00:00"/>
    <x v="4"/>
    <s v="M4V"/>
    <n v="1"/>
    <n v="9449.3700000000008"/>
    <s v="Canada"/>
    <x v="59"/>
    <x v="2"/>
    <x v="2"/>
    <n v="7"/>
    <x v="0"/>
    <s v="VanArsdel"/>
    <n v="2.4570024570024569E-3"/>
  </r>
  <r>
    <n v="1086"/>
    <d v="2015-03-30T00:00:00"/>
    <x v="4"/>
    <s v="M4P"/>
    <n v="1"/>
    <n v="1416.87"/>
    <s v="Canada"/>
    <x v="145"/>
    <x v="1"/>
    <x v="1"/>
    <n v="10"/>
    <x v="0"/>
    <s v="Pirum"/>
    <n v="3.8022813688212928E-3"/>
  </r>
  <r>
    <n v="1126"/>
    <d v="2015-03-30T00:00:00"/>
    <x v="4"/>
    <s v="R3G"/>
    <n v="1"/>
    <n v="8693.3700000000008"/>
    <s v="Canada"/>
    <x v="260"/>
    <x v="2"/>
    <x v="6"/>
    <n v="10"/>
    <x v="1"/>
    <s v="Pirum"/>
    <n v="3.8022813688212928E-3"/>
  </r>
  <r>
    <n v="1171"/>
    <d v="2015-05-11T00:00:00"/>
    <x v="1"/>
    <s v="M7Y"/>
    <n v="1"/>
    <n v="4283.37"/>
    <s v="Canada"/>
    <x v="173"/>
    <x v="2"/>
    <x v="4"/>
    <n v="10"/>
    <x v="0"/>
    <s v="Pirum"/>
    <n v="3.8022813688212928E-3"/>
  </r>
  <r>
    <n v="1995"/>
    <d v="2015-05-11T00:00:00"/>
    <x v="1"/>
    <s v="M5L"/>
    <n v="1"/>
    <n v="5354.37"/>
    <s v="Canada"/>
    <x v="167"/>
    <x v="2"/>
    <x v="6"/>
    <n v="4"/>
    <x v="0"/>
    <s v="Currus"/>
    <n v="1.1764705882352941E-2"/>
  </r>
  <r>
    <n v="1171"/>
    <d v="2015-05-18T00:00:00"/>
    <x v="1"/>
    <s v="M5L"/>
    <n v="1"/>
    <n v="4283.37"/>
    <s v="Canada"/>
    <x v="173"/>
    <x v="2"/>
    <x v="4"/>
    <n v="10"/>
    <x v="0"/>
    <s v="Pirum"/>
    <n v="3.8022813688212928E-3"/>
  </r>
  <r>
    <n v="556"/>
    <d v="2015-04-16T00:00:00"/>
    <x v="3"/>
    <s v="R3G"/>
    <n v="1"/>
    <n v="10268.370000000001"/>
    <s v="Canada"/>
    <x v="56"/>
    <x v="2"/>
    <x v="2"/>
    <n v="7"/>
    <x v="1"/>
    <s v="VanArsdel"/>
    <n v="2.4570024570024569E-3"/>
  </r>
  <r>
    <n v="578"/>
    <d v="2015-04-16T00:00:00"/>
    <x v="3"/>
    <s v="K2P"/>
    <n v="1"/>
    <n v="9449.3700000000008"/>
    <s v="Canada"/>
    <x v="59"/>
    <x v="2"/>
    <x v="2"/>
    <n v="7"/>
    <x v="0"/>
    <s v="VanArsdel"/>
    <n v="2.4570024570024569E-3"/>
  </r>
  <r>
    <n v="1212"/>
    <d v="2015-04-16T00:00:00"/>
    <x v="3"/>
    <s v="L4Y"/>
    <n v="1"/>
    <n v="4850.37"/>
    <s v="Canada"/>
    <x v="6"/>
    <x v="2"/>
    <x v="2"/>
    <n v="10"/>
    <x v="0"/>
    <s v="Pirum"/>
    <n v="3.8022813688212928E-3"/>
  </r>
  <r>
    <n v="907"/>
    <d v="2015-03-30T00:00:00"/>
    <x v="4"/>
    <s v="M5B"/>
    <n v="1"/>
    <n v="7559.37"/>
    <s v="Canada"/>
    <x v="50"/>
    <x v="2"/>
    <x v="4"/>
    <n v="8"/>
    <x v="0"/>
    <s v="Natura"/>
    <n v="3.952569169960474E-3"/>
  </r>
  <r>
    <n v="2275"/>
    <d v="2015-03-30T00:00:00"/>
    <x v="4"/>
    <s v="H1B"/>
    <n v="1"/>
    <n v="4472.37"/>
    <s v="Canada"/>
    <x v="17"/>
    <x v="1"/>
    <x v="5"/>
    <n v="2"/>
    <x v="2"/>
    <s v="Aliqui"/>
    <n v="4.7169811320754715E-3"/>
  </r>
  <r>
    <n v="506"/>
    <d v="2015-03-30T00:00:00"/>
    <x v="4"/>
    <s v="M6G"/>
    <n v="1"/>
    <n v="15560.37"/>
    <s v="Canada"/>
    <x v="58"/>
    <x v="2"/>
    <x v="6"/>
    <n v="7"/>
    <x v="0"/>
    <s v="VanArsdel"/>
    <n v="2.4570024570024569E-3"/>
  </r>
  <r>
    <n v="676"/>
    <d v="2015-02-10T00:00:00"/>
    <x v="0"/>
    <s v="V5V"/>
    <n v="1"/>
    <n v="9134.3700000000008"/>
    <s v="Canada"/>
    <x v="157"/>
    <x v="2"/>
    <x v="2"/>
    <n v="7"/>
    <x v="4"/>
    <s v="VanArsdel"/>
    <n v="2.4570024570024569E-3"/>
  </r>
  <r>
    <n v="1175"/>
    <d v="2015-02-11T00:00:00"/>
    <x v="0"/>
    <s v="V6M"/>
    <n v="1"/>
    <n v="7811.37"/>
    <s v="Canada"/>
    <x v="158"/>
    <x v="2"/>
    <x v="4"/>
    <n v="10"/>
    <x v="4"/>
    <s v="Pirum"/>
    <n v="3.8022813688212928E-3"/>
  </r>
  <r>
    <n v="534"/>
    <d v="2015-02-11T00:00:00"/>
    <x v="0"/>
    <s v="T6E"/>
    <n v="1"/>
    <n v="6296.85"/>
    <s v="Canada"/>
    <x v="298"/>
    <x v="2"/>
    <x v="4"/>
    <n v="7"/>
    <x v="3"/>
    <s v="VanArsdel"/>
    <n v="2.4570024570024569E-3"/>
  </r>
  <r>
    <n v="2218"/>
    <d v="2015-02-11T00:00:00"/>
    <x v="0"/>
    <s v="T6T"/>
    <n v="1"/>
    <n v="1826.37"/>
    <s v="Canada"/>
    <x v="107"/>
    <x v="1"/>
    <x v="1"/>
    <n v="2"/>
    <x v="3"/>
    <s v="Aliqui"/>
    <n v="4.7169811320754715E-3"/>
  </r>
  <r>
    <n v="2219"/>
    <d v="2015-02-11T00:00:00"/>
    <x v="0"/>
    <s v="T6T"/>
    <n v="1"/>
    <n v="1826.37"/>
    <s v="Canada"/>
    <x v="16"/>
    <x v="1"/>
    <x v="1"/>
    <n v="2"/>
    <x v="3"/>
    <s v="Aliqui"/>
    <n v="4.7169811320754715E-3"/>
  </r>
  <r>
    <n v="440"/>
    <d v="2015-02-11T00:00:00"/>
    <x v="0"/>
    <s v="V6S"/>
    <n v="1"/>
    <n v="19529.37"/>
    <s v="Canada"/>
    <x v="184"/>
    <x v="2"/>
    <x v="6"/>
    <n v="7"/>
    <x v="4"/>
    <s v="VanArsdel"/>
    <n v="2.4570024570024569E-3"/>
  </r>
  <r>
    <n v="2084"/>
    <d v="2015-05-11T00:00:00"/>
    <x v="1"/>
    <s v="V6Z"/>
    <n v="1"/>
    <n v="8252.3700000000008"/>
    <s v="Canada"/>
    <x v="186"/>
    <x v="2"/>
    <x v="2"/>
    <n v="4"/>
    <x v="4"/>
    <s v="Currus"/>
    <n v="1.1764705882352941E-2"/>
  </r>
  <r>
    <n v="1182"/>
    <d v="2015-05-11T00:00:00"/>
    <x v="1"/>
    <s v="V5V"/>
    <n v="1"/>
    <n v="2519.37"/>
    <s v="Canada"/>
    <x v="97"/>
    <x v="2"/>
    <x v="4"/>
    <n v="10"/>
    <x v="4"/>
    <s v="Pirum"/>
    <n v="3.8022813688212928E-3"/>
  </r>
  <r>
    <n v="2355"/>
    <d v="2015-05-11T00:00:00"/>
    <x v="1"/>
    <s v="V6Z"/>
    <n v="1"/>
    <n v="7496.37"/>
    <s v="Canada"/>
    <x v="293"/>
    <x v="2"/>
    <x v="2"/>
    <n v="2"/>
    <x v="4"/>
    <s v="Aliqui"/>
    <n v="4.7169811320754715E-3"/>
  </r>
  <r>
    <n v="478"/>
    <d v="2015-05-11T00:00:00"/>
    <x v="1"/>
    <s v="T1Y"/>
    <n v="1"/>
    <n v="17009.37"/>
    <s v="Canada"/>
    <x v="170"/>
    <x v="2"/>
    <x v="6"/>
    <n v="7"/>
    <x v="3"/>
    <s v="VanArsdel"/>
    <n v="2.4570024570024569E-3"/>
  </r>
  <r>
    <n v="2224"/>
    <d v="2015-05-11T00:00:00"/>
    <x v="1"/>
    <s v="V6Z"/>
    <n v="1"/>
    <n v="755.37"/>
    <s v="Canada"/>
    <x v="53"/>
    <x v="1"/>
    <x v="1"/>
    <n v="2"/>
    <x v="4"/>
    <s v="Aliqui"/>
    <n v="4.7169811320754715E-3"/>
  </r>
  <r>
    <n v="1182"/>
    <d v="2015-05-12T00:00:00"/>
    <x v="1"/>
    <s v="T2C"/>
    <n v="1"/>
    <n v="2582.37"/>
    <s v="Canada"/>
    <x v="97"/>
    <x v="2"/>
    <x v="4"/>
    <n v="10"/>
    <x v="3"/>
    <s v="Pirum"/>
    <n v="3.8022813688212928E-3"/>
  </r>
  <r>
    <n v="1145"/>
    <d v="2015-05-12T00:00:00"/>
    <x v="1"/>
    <s v="T3G"/>
    <n v="1"/>
    <n v="4031.37"/>
    <s v="Canada"/>
    <x v="197"/>
    <x v="2"/>
    <x v="7"/>
    <n v="10"/>
    <x v="3"/>
    <s v="Pirum"/>
    <n v="3.8022813688212928E-3"/>
  </r>
  <r>
    <n v="183"/>
    <d v="2015-05-12T00:00:00"/>
    <x v="1"/>
    <s v="T2X"/>
    <n v="1"/>
    <n v="8694"/>
    <s v="Canada"/>
    <x v="163"/>
    <x v="2"/>
    <x v="4"/>
    <n v="1"/>
    <x v="3"/>
    <s v="Abbas"/>
    <n v="0.04"/>
  </r>
  <r>
    <n v="945"/>
    <d v="2015-05-12T00:00:00"/>
    <x v="1"/>
    <s v="V6S"/>
    <n v="1"/>
    <n v="8189.37"/>
    <s v="Canada"/>
    <x v="79"/>
    <x v="2"/>
    <x v="2"/>
    <n v="8"/>
    <x v="4"/>
    <s v="Natura"/>
    <n v="3.952569169960474E-3"/>
  </r>
  <r>
    <n v="1001"/>
    <d v="2015-05-12T00:00:00"/>
    <x v="1"/>
    <s v="V6R"/>
    <n v="1"/>
    <n v="5165.37"/>
    <s v="Canada"/>
    <x v="299"/>
    <x v="3"/>
    <x v="3"/>
    <n v="8"/>
    <x v="4"/>
    <s v="Natura"/>
    <n v="3.952569169960474E-3"/>
  </r>
  <r>
    <n v="1000"/>
    <d v="2015-05-13T00:00:00"/>
    <x v="1"/>
    <s v="V5Z"/>
    <n v="1"/>
    <n v="1353.87"/>
    <s v="Canada"/>
    <x v="249"/>
    <x v="3"/>
    <x v="3"/>
    <n v="8"/>
    <x v="4"/>
    <s v="Natura"/>
    <n v="3.952569169960474E-3"/>
  </r>
  <r>
    <n v="1705"/>
    <d v="2015-05-13T00:00:00"/>
    <x v="1"/>
    <s v="V5N"/>
    <n v="1"/>
    <n v="1763.37"/>
    <s v="Canada"/>
    <x v="300"/>
    <x v="3"/>
    <x v="3"/>
    <n v="13"/>
    <x v="4"/>
    <s v="Salvus"/>
    <n v="4.3478260869565216E-2"/>
  </r>
  <r>
    <n v="2090"/>
    <d v="2015-05-13T00:00:00"/>
    <x v="1"/>
    <s v="T2C"/>
    <n v="1"/>
    <n v="4283.37"/>
    <s v="Canada"/>
    <x v="233"/>
    <x v="2"/>
    <x v="2"/>
    <n v="4"/>
    <x v="3"/>
    <s v="Currus"/>
    <n v="1.1764705882352941E-2"/>
  </r>
  <r>
    <n v="2354"/>
    <d v="2015-05-13T00:00:00"/>
    <x v="1"/>
    <s v="T2A"/>
    <n v="1"/>
    <n v="4661.37"/>
    <s v="Canada"/>
    <x v="117"/>
    <x v="2"/>
    <x v="2"/>
    <n v="2"/>
    <x v="3"/>
    <s v="Aliqui"/>
    <n v="4.7169811320754715E-3"/>
  </r>
  <r>
    <n v="690"/>
    <d v="2015-05-14T00:00:00"/>
    <x v="1"/>
    <s v="V7M"/>
    <n v="1"/>
    <n v="4409.37"/>
    <s v="Canada"/>
    <x v="20"/>
    <x v="2"/>
    <x v="2"/>
    <n v="7"/>
    <x v="4"/>
    <s v="VanArsdel"/>
    <n v="2.4570024570024569E-3"/>
  </r>
  <r>
    <n v="1180"/>
    <d v="2015-05-14T00:00:00"/>
    <x v="1"/>
    <s v="T3G"/>
    <n v="1"/>
    <n v="6299.37"/>
    <s v="Canada"/>
    <x v="31"/>
    <x v="2"/>
    <x v="4"/>
    <n v="10"/>
    <x v="3"/>
    <s v="Pirum"/>
    <n v="3.8022813688212928E-3"/>
  </r>
  <r>
    <n v="457"/>
    <d v="2015-05-14T00:00:00"/>
    <x v="1"/>
    <s v="V7L"/>
    <n v="1"/>
    <n v="11969.37"/>
    <s v="Canada"/>
    <x v="67"/>
    <x v="2"/>
    <x v="6"/>
    <n v="7"/>
    <x v="4"/>
    <s v="VanArsdel"/>
    <n v="2.4570024570024569E-3"/>
  </r>
  <r>
    <n v="1212"/>
    <d v="2015-05-14T00:00:00"/>
    <x v="1"/>
    <s v="T6V"/>
    <n v="1"/>
    <n v="5102.37"/>
    <s v="Canada"/>
    <x v="6"/>
    <x v="2"/>
    <x v="2"/>
    <n v="10"/>
    <x v="3"/>
    <s v="Pirum"/>
    <n v="3.8022813688212928E-3"/>
  </r>
  <r>
    <n v="1180"/>
    <d v="2015-05-20T00:00:00"/>
    <x v="1"/>
    <s v="R2G"/>
    <n v="1"/>
    <n v="6173.37"/>
    <s v="Canada"/>
    <x v="31"/>
    <x v="2"/>
    <x v="4"/>
    <n v="10"/>
    <x v="1"/>
    <s v="Pirum"/>
    <n v="3.8022813688212928E-3"/>
  </r>
  <r>
    <n v="1697"/>
    <d v="2015-05-21T00:00:00"/>
    <x v="1"/>
    <s v="T5H"/>
    <n v="1"/>
    <n v="2834.37"/>
    <s v="Canada"/>
    <x v="301"/>
    <x v="3"/>
    <x v="3"/>
    <n v="13"/>
    <x v="3"/>
    <s v="Salvus"/>
    <n v="4.3478260869565216E-2"/>
  </r>
  <r>
    <n v="1706"/>
    <d v="2015-05-21T00:00:00"/>
    <x v="1"/>
    <s v="T5H"/>
    <n v="1"/>
    <n v="2834.37"/>
    <s v="Canada"/>
    <x v="302"/>
    <x v="3"/>
    <x v="3"/>
    <n v="13"/>
    <x v="3"/>
    <s v="Salvus"/>
    <n v="4.3478260869565216E-2"/>
  </r>
  <r>
    <n v="1875"/>
    <d v="2015-05-21T00:00:00"/>
    <x v="1"/>
    <s v="T6S"/>
    <n v="1"/>
    <n v="12914.37"/>
    <s v="Canada"/>
    <x v="303"/>
    <x v="2"/>
    <x v="6"/>
    <n v="6"/>
    <x v="3"/>
    <s v="Leo"/>
    <n v="8.3333333333333329E-2"/>
  </r>
  <r>
    <n v="659"/>
    <d v="2015-05-21T00:00:00"/>
    <x v="1"/>
    <s v="V5X"/>
    <n v="1"/>
    <n v="17639.37"/>
    <s v="Canada"/>
    <x v="166"/>
    <x v="2"/>
    <x v="2"/>
    <n v="7"/>
    <x v="4"/>
    <s v="VanArsdel"/>
    <n v="2.4570024570024569E-3"/>
  </r>
  <r>
    <n v="905"/>
    <d v="2015-05-21T00:00:00"/>
    <x v="1"/>
    <s v="V6T"/>
    <n v="1"/>
    <n v="7244.37"/>
    <s v="Canada"/>
    <x v="304"/>
    <x v="2"/>
    <x v="4"/>
    <n v="8"/>
    <x v="4"/>
    <s v="Natura"/>
    <n v="3.952569169960474E-3"/>
  </r>
  <r>
    <n v="1182"/>
    <d v="2015-05-21T00:00:00"/>
    <x v="1"/>
    <s v="V5X"/>
    <n v="1"/>
    <n v="2834.37"/>
    <s v="Canada"/>
    <x v="97"/>
    <x v="2"/>
    <x v="4"/>
    <n v="10"/>
    <x v="4"/>
    <s v="Pirum"/>
    <n v="3.8022813688212928E-3"/>
  </r>
  <r>
    <n v="487"/>
    <d v="2015-05-21T00:00:00"/>
    <x v="1"/>
    <s v="T2C"/>
    <n v="1"/>
    <n v="13229.37"/>
    <s v="Canada"/>
    <x v="21"/>
    <x v="2"/>
    <x v="6"/>
    <n v="7"/>
    <x v="3"/>
    <s v="VanArsdel"/>
    <n v="2.4570024570024569E-3"/>
  </r>
  <r>
    <n v="1180"/>
    <d v="2015-05-21T00:00:00"/>
    <x v="1"/>
    <s v="T3G"/>
    <n v="1"/>
    <n v="6173.37"/>
    <s v="Canada"/>
    <x v="31"/>
    <x v="2"/>
    <x v="4"/>
    <n v="10"/>
    <x v="3"/>
    <s v="Pirum"/>
    <n v="3.8022813688212928E-3"/>
  </r>
  <r>
    <n v="1212"/>
    <d v="2015-05-21T00:00:00"/>
    <x v="1"/>
    <s v="T3G"/>
    <n v="1"/>
    <n v="4661.37"/>
    <s v="Canada"/>
    <x v="6"/>
    <x v="2"/>
    <x v="2"/>
    <n v="10"/>
    <x v="3"/>
    <s v="Pirum"/>
    <n v="3.8022813688212928E-3"/>
  </r>
  <r>
    <n v="1722"/>
    <d v="2015-05-21T00:00:00"/>
    <x v="1"/>
    <s v="T3C"/>
    <n v="1"/>
    <n v="1038.8699999999999"/>
    <s v="Canada"/>
    <x v="40"/>
    <x v="3"/>
    <x v="3"/>
    <n v="13"/>
    <x v="3"/>
    <s v="Salvus"/>
    <n v="4.3478260869565216E-2"/>
  </r>
  <r>
    <n v="1129"/>
    <d v="2015-05-21T00:00:00"/>
    <x v="1"/>
    <s v="T2C"/>
    <n v="1"/>
    <n v="5543.37"/>
    <s v="Canada"/>
    <x v="34"/>
    <x v="2"/>
    <x v="6"/>
    <n v="10"/>
    <x v="3"/>
    <s v="Pirum"/>
    <n v="3.8022813688212928E-3"/>
  </r>
  <r>
    <n v="819"/>
    <d v="2015-05-22T00:00:00"/>
    <x v="1"/>
    <s v="V6A"/>
    <n v="1"/>
    <n v="16757.37"/>
    <s v="Canada"/>
    <x v="224"/>
    <x v="2"/>
    <x v="6"/>
    <n v="8"/>
    <x v="4"/>
    <s v="Natura"/>
    <n v="3.952569169960474E-3"/>
  </r>
  <r>
    <n v="506"/>
    <d v="2015-05-24T00:00:00"/>
    <x v="1"/>
    <s v="V7K"/>
    <n v="1"/>
    <n v="15560.37"/>
    <s v="Canada"/>
    <x v="58"/>
    <x v="2"/>
    <x v="6"/>
    <n v="7"/>
    <x v="4"/>
    <s v="VanArsdel"/>
    <n v="2.4570024570024569E-3"/>
  </r>
  <r>
    <n v="1137"/>
    <d v="2015-06-11T00:00:00"/>
    <x v="2"/>
    <s v="T2J"/>
    <n v="1"/>
    <n v="8945.3700000000008"/>
    <s v="Canada"/>
    <x v="37"/>
    <x v="2"/>
    <x v="6"/>
    <n v="10"/>
    <x v="3"/>
    <s v="Pirum"/>
    <n v="3.8022813688212928E-3"/>
  </r>
  <r>
    <n v="2379"/>
    <d v="2015-06-12T00:00:00"/>
    <x v="2"/>
    <s v="T5C"/>
    <n v="1"/>
    <n v="2513.6999999999998"/>
    <s v="Canada"/>
    <x v="137"/>
    <x v="2"/>
    <x v="2"/>
    <n v="2"/>
    <x v="3"/>
    <s v="Aliqui"/>
    <n v="4.7169811320754715E-3"/>
  </r>
  <r>
    <n v="2368"/>
    <d v="2015-06-12T00:00:00"/>
    <x v="2"/>
    <s v="T2X"/>
    <n v="1"/>
    <n v="8813.7000000000007"/>
    <s v="Canada"/>
    <x v="95"/>
    <x v="2"/>
    <x v="2"/>
    <n v="2"/>
    <x v="3"/>
    <s v="Aliqui"/>
    <n v="4.7169811320754715E-3"/>
  </r>
  <r>
    <n v="487"/>
    <d v="2015-06-12T00:00:00"/>
    <x v="2"/>
    <s v="T6S"/>
    <n v="1"/>
    <n v="13229.37"/>
    <s v="Canada"/>
    <x v="21"/>
    <x v="2"/>
    <x v="6"/>
    <n v="7"/>
    <x v="3"/>
    <s v="VanArsdel"/>
    <n v="2.4570024570024569E-3"/>
  </r>
  <r>
    <n v="995"/>
    <d v="2015-06-17T00:00:00"/>
    <x v="2"/>
    <s v="T2Y"/>
    <n v="1"/>
    <n v="7118.37"/>
    <s v="Canada"/>
    <x v="66"/>
    <x v="2"/>
    <x v="2"/>
    <n v="8"/>
    <x v="3"/>
    <s v="Natura"/>
    <n v="3.952569169960474E-3"/>
  </r>
  <r>
    <n v="2350"/>
    <d v="2015-06-17T00:00:00"/>
    <x v="2"/>
    <s v="T5K"/>
    <n v="1"/>
    <n v="4466.7"/>
    <s v="Canada"/>
    <x v="12"/>
    <x v="2"/>
    <x v="4"/>
    <n v="2"/>
    <x v="3"/>
    <s v="Aliqui"/>
    <n v="4.7169811320754715E-3"/>
  </r>
  <r>
    <n v="1134"/>
    <d v="2015-06-17T00:00:00"/>
    <x v="2"/>
    <s v="T2C"/>
    <n v="1"/>
    <n v="10898.37"/>
    <s v="Canada"/>
    <x v="88"/>
    <x v="2"/>
    <x v="6"/>
    <n v="10"/>
    <x v="3"/>
    <s v="Pirum"/>
    <n v="3.8022813688212928E-3"/>
  </r>
  <r>
    <n v="1714"/>
    <d v="2015-06-17T00:00:00"/>
    <x v="2"/>
    <s v="T3G"/>
    <n v="1"/>
    <n v="1259.3699999999999"/>
    <s v="Canada"/>
    <x v="29"/>
    <x v="3"/>
    <x v="3"/>
    <n v="13"/>
    <x v="3"/>
    <s v="Salvus"/>
    <n v="4.3478260869565216E-2"/>
  </r>
  <r>
    <n v="578"/>
    <d v="2015-06-17T00:00:00"/>
    <x v="2"/>
    <s v="T6G"/>
    <n v="1"/>
    <n v="9449.3700000000008"/>
    <s v="Canada"/>
    <x v="59"/>
    <x v="2"/>
    <x v="2"/>
    <n v="7"/>
    <x v="3"/>
    <s v="VanArsdel"/>
    <n v="2.4570024570024569E-3"/>
  </r>
  <r>
    <n v="115"/>
    <d v="2015-05-27T00:00:00"/>
    <x v="1"/>
    <s v="T5Y"/>
    <n v="1"/>
    <n v="10710"/>
    <s v="Canada"/>
    <x v="244"/>
    <x v="2"/>
    <x v="6"/>
    <n v="1"/>
    <x v="3"/>
    <s v="Abbas"/>
    <n v="0.04"/>
  </r>
  <r>
    <n v="1145"/>
    <d v="2015-05-18T00:00:00"/>
    <x v="1"/>
    <s v="T6K"/>
    <n v="1"/>
    <n v="4031.37"/>
    <s v="Canada"/>
    <x v="197"/>
    <x v="2"/>
    <x v="7"/>
    <n v="10"/>
    <x v="3"/>
    <s v="Pirum"/>
    <n v="3.8022813688212928E-3"/>
  </r>
  <r>
    <n v="585"/>
    <d v="2015-05-18T00:00:00"/>
    <x v="1"/>
    <s v="T6G"/>
    <n v="1"/>
    <n v="5039.37"/>
    <s v="Canada"/>
    <x v="36"/>
    <x v="2"/>
    <x v="2"/>
    <n v="7"/>
    <x v="3"/>
    <s v="VanArsdel"/>
    <n v="2.4570024570024569E-3"/>
  </r>
  <r>
    <n v="927"/>
    <d v="2015-05-18T00:00:00"/>
    <x v="1"/>
    <s v="T6T"/>
    <n v="1"/>
    <n v="6173.37"/>
    <s v="Canada"/>
    <x v="27"/>
    <x v="2"/>
    <x v="4"/>
    <n v="8"/>
    <x v="3"/>
    <s v="Natura"/>
    <n v="3.952569169960474E-3"/>
  </r>
  <r>
    <n v="585"/>
    <d v="2015-05-19T00:00:00"/>
    <x v="1"/>
    <s v="T5V"/>
    <n v="1"/>
    <n v="5039.37"/>
    <s v="Canada"/>
    <x v="36"/>
    <x v="2"/>
    <x v="2"/>
    <n v="7"/>
    <x v="3"/>
    <s v="VanArsdel"/>
    <n v="2.4570024570024569E-3"/>
  </r>
  <r>
    <n v="2388"/>
    <d v="2015-06-15T00:00:00"/>
    <x v="2"/>
    <s v="V6G"/>
    <n v="1"/>
    <n v="4031.37"/>
    <s v="Canada"/>
    <x v="171"/>
    <x v="2"/>
    <x v="2"/>
    <n v="2"/>
    <x v="4"/>
    <s v="Aliqui"/>
    <n v="4.7169811320754715E-3"/>
  </r>
  <r>
    <n v="496"/>
    <d v="2015-04-20T00:00:00"/>
    <x v="3"/>
    <s v="V6R"/>
    <n v="1"/>
    <n v="11339.37"/>
    <s v="Canada"/>
    <x v="87"/>
    <x v="2"/>
    <x v="6"/>
    <n v="7"/>
    <x v="4"/>
    <s v="VanArsdel"/>
    <n v="2.4570024570024569E-3"/>
  </r>
  <r>
    <n v="777"/>
    <d v="2015-04-20T00:00:00"/>
    <x v="3"/>
    <s v="T6E"/>
    <n v="1"/>
    <n v="1542.87"/>
    <s v="Canada"/>
    <x v="239"/>
    <x v="1"/>
    <x v="1"/>
    <n v="8"/>
    <x v="3"/>
    <s v="Natura"/>
    <n v="3.952569169960474E-3"/>
  </r>
  <r>
    <n v="1495"/>
    <d v="2015-04-20T00:00:00"/>
    <x v="3"/>
    <s v="V6H"/>
    <n v="1"/>
    <n v="5038.74"/>
    <s v="Canada"/>
    <x v="194"/>
    <x v="1"/>
    <x v="1"/>
    <n v="12"/>
    <x v="4"/>
    <s v="Quibus"/>
    <n v="1.3333333333333334E-2"/>
  </r>
  <r>
    <n v="650"/>
    <d v="2015-04-20T00:00:00"/>
    <x v="3"/>
    <s v="V5T"/>
    <n v="1"/>
    <n v="6173.37"/>
    <s v="Canada"/>
    <x v="214"/>
    <x v="2"/>
    <x v="2"/>
    <n v="7"/>
    <x v="4"/>
    <s v="VanArsdel"/>
    <n v="2.4570024570024569E-3"/>
  </r>
  <r>
    <n v="2367"/>
    <d v="2015-04-20T00:00:00"/>
    <x v="3"/>
    <s v="V5N"/>
    <n v="1"/>
    <n v="5915.7"/>
    <s v="Canada"/>
    <x v="24"/>
    <x v="2"/>
    <x v="2"/>
    <n v="2"/>
    <x v="4"/>
    <s v="Aliqui"/>
    <n v="4.7169811320754715E-3"/>
  </r>
  <r>
    <n v="1000"/>
    <d v="2015-04-20T00:00:00"/>
    <x v="3"/>
    <s v="T6E"/>
    <n v="1"/>
    <n v="1290.8699999999999"/>
    <s v="Canada"/>
    <x v="249"/>
    <x v="3"/>
    <x v="3"/>
    <n v="8"/>
    <x v="3"/>
    <s v="Natura"/>
    <n v="3.952569169960474E-3"/>
  </r>
  <r>
    <n v="1085"/>
    <d v="2015-04-20T00:00:00"/>
    <x v="3"/>
    <s v="T6G"/>
    <n v="1"/>
    <n v="1322.37"/>
    <s v="Canada"/>
    <x v="189"/>
    <x v="1"/>
    <x v="1"/>
    <n v="10"/>
    <x v="3"/>
    <s v="Pirum"/>
    <n v="3.8022813688212928E-3"/>
  </r>
  <r>
    <n v="478"/>
    <d v="2015-04-21T00:00:00"/>
    <x v="3"/>
    <s v="V7M"/>
    <n v="1"/>
    <n v="17009.37"/>
    <s v="Canada"/>
    <x v="170"/>
    <x v="2"/>
    <x v="6"/>
    <n v="7"/>
    <x v="4"/>
    <s v="VanArsdel"/>
    <n v="2.4570024570024569E-3"/>
  </r>
  <r>
    <n v="1182"/>
    <d v="2015-04-23T00:00:00"/>
    <x v="3"/>
    <s v="T6G"/>
    <n v="1"/>
    <n v="2708.37"/>
    <s v="Canada"/>
    <x v="97"/>
    <x v="2"/>
    <x v="4"/>
    <n v="10"/>
    <x v="3"/>
    <s v="Pirum"/>
    <n v="3.8022813688212928E-3"/>
  </r>
  <r>
    <n v="1223"/>
    <d v="2015-04-23T00:00:00"/>
    <x v="3"/>
    <s v="T6J"/>
    <n v="1"/>
    <n v="4787.37"/>
    <s v="Canada"/>
    <x v="8"/>
    <x v="2"/>
    <x v="2"/>
    <n v="10"/>
    <x v="3"/>
    <s v="Pirum"/>
    <n v="3.8022813688212928E-3"/>
  </r>
  <r>
    <n v="999"/>
    <d v="2015-04-29T00:00:00"/>
    <x v="3"/>
    <s v="V6S"/>
    <n v="1"/>
    <n v="9386.3700000000008"/>
    <s v="Canada"/>
    <x v="305"/>
    <x v="2"/>
    <x v="2"/>
    <n v="8"/>
    <x v="4"/>
    <s v="Natura"/>
    <n v="3.952569169960474E-3"/>
  </r>
  <r>
    <n v="927"/>
    <d v="2015-04-30T00:00:00"/>
    <x v="3"/>
    <s v="T5H"/>
    <n v="1"/>
    <n v="6173.37"/>
    <s v="Canada"/>
    <x v="27"/>
    <x v="2"/>
    <x v="4"/>
    <n v="8"/>
    <x v="3"/>
    <s v="Natura"/>
    <n v="3.952569169960474E-3"/>
  </r>
  <r>
    <n v="1049"/>
    <d v="2015-04-30T00:00:00"/>
    <x v="3"/>
    <s v="T1Y"/>
    <n v="1"/>
    <n v="3086.37"/>
    <s v="Canada"/>
    <x v="33"/>
    <x v="0"/>
    <x v="0"/>
    <n v="10"/>
    <x v="3"/>
    <s v="Pirum"/>
    <n v="3.8022813688212928E-3"/>
  </r>
  <r>
    <n v="1995"/>
    <d v="2015-04-30T00:00:00"/>
    <x v="3"/>
    <s v="T6G"/>
    <n v="1"/>
    <n v="5354.37"/>
    <s v="Canada"/>
    <x v="167"/>
    <x v="2"/>
    <x v="6"/>
    <n v="4"/>
    <x v="3"/>
    <s v="Currus"/>
    <n v="1.1764705882352941E-2"/>
  </r>
  <r>
    <n v="2395"/>
    <d v="2015-04-30T00:00:00"/>
    <x v="3"/>
    <s v="T5K"/>
    <n v="1"/>
    <n v="2009.7"/>
    <s v="Canada"/>
    <x v="148"/>
    <x v="3"/>
    <x v="3"/>
    <n v="2"/>
    <x v="3"/>
    <s v="Aliqui"/>
    <n v="4.7169811320754715E-3"/>
  </r>
  <r>
    <n v="1229"/>
    <d v="2015-05-28T00:00:00"/>
    <x v="1"/>
    <s v="V5X"/>
    <n v="1"/>
    <n v="3464.37"/>
    <s v="Canada"/>
    <x v="275"/>
    <x v="2"/>
    <x v="2"/>
    <n v="10"/>
    <x v="4"/>
    <s v="Pirum"/>
    <n v="3.8022813688212928E-3"/>
  </r>
  <r>
    <n v="2015"/>
    <d v="2015-05-28T00:00:00"/>
    <x v="1"/>
    <s v="T6B"/>
    <n v="1"/>
    <n v="4094.37"/>
    <s v="Canada"/>
    <x v="306"/>
    <x v="2"/>
    <x v="7"/>
    <n v="4"/>
    <x v="3"/>
    <s v="Currus"/>
    <n v="1.1764705882352941E-2"/>
  </r>
  <r>
    <n v="2400"/>
    <d v="2015-05-28T00:00:00"/>
    <x v="1"/>
    <s v="T6K"/>
    <n v="1"/>
    <n v="1070.3699999999999"/>
    <s v="Canada"/>
    <x v="307"/>
    <x v="3"/>
    <x v="3"/>
    <n v="2"/>
    <x v="3"/>
    <s v="Aliqui"/>
    <n v="4.7169811320754715E-3"/>
  </r>
  <r>
    <n v="487"/>
    <d v="2015-05-28T00:00:00"/>
    <x v="1"/>
    <s v="V6M"/>
    <n v="1"/>
    <n v="13229.37"/>
    <s v="Canada"/>
    <x v="21"/>
    <x v="2"/>
    <x v="6"/>
    <n v="7"/>
    <x v="4"/>
    <s v="VanArsdel"/>
    <n v="2.4570024570024569E-3"/>
  </r>
  <r>
    <n v="491"/>
    <d v="2015-05-28T00:00:00"/>
    <x v="1"/>
    <s v="V6S"/>
    <n v="1"/>
    <n v="10709.37"/>
    <s v="Canada"/>
    <x v="19"/>
    <x v="2"/>
    <x v="6"/>
    <n v="7"/>
    <x v="4"/>
    <s v="VanArsdel"/>
    <n v="2.4570024570024569E-3"/>
  </r>
  <r>
    <n v="927"/>
    <d v="2015-05-28T00:00:00"/>
    <x v="1"/>
    <s v="T6G"/>
    <n v="1"/>
    <n v="5417.37"/>
    <s v="Canada"/>
    <x v="27"/>
    <x v="2"/>
    <x v="4"/>
    <n v="8"/>
    <x v="3"/>
    <s v="Natura"/>
    <n v="3.952569169960474E-3"/>
  </r>
  <r>
    <n v="2136"/>
    <d v="2015-04-21T00:00:00"/>
    <x v="3"/>
    <s v="V5M"/>
    <n v="1"/>
    <n v="5417.37"/>
    <s v="Canada"/>
    <x v="308"/>
    <x v="2"/>
    <x v="7"/>
    <n v="14"/>
    <x v="4"/>
    <s v="Victoria"/>
    <n v="6.25E-2"/>
  </r>
  <r>
    <n v="438"/>
    <d v="2015-04-21T00:00:00"/>
    <x v="3"/>
    <s v="V6Z"/>
    <n v="1"/>
    <n v="11969.37"/>
    <s v="Canada"/>
    <x v="54"/>
    <x v="2"/>
    <x v="6"/>
    <n v="7"/>
    <x v="4"/>
    <s v="VanArsdel"/>
    <n v="2.4570024570024569E-3"/>
  </r>
  <r>
    <n v="2199"/>
    <d v="2015-04-30T00:00:00"/>
    <x v="3"/>
    <s v="V5N"/>
    <n v="1"/>
    <n v="2456.37"/>
    <s v="Canada"/>
    <x v="309"/>
    <x v="0"/>
    <x v="0"/>
    <n v="2"/>
    <x v="4"/>
    <s v="Aliqui"/>
    <n v="4.7169811320754715E-3"/>
  </r>
  <r>
    <n v="506"/>
    <d v="2015-04-30T00:00:00"/>
    <x v="3"/>
    <s v="T6W"/>
    <n v="1"/>
    <n v="15560.37"/>
    <s v="Canada"/>
    <x v="58"/>
    <x v="2"/>
    <x v="6"/>
    <n v="7"/>
    <x v="3"/>
    <s v="VanArsdel"/>
    <n v="2.4570024570024569E-3"/>
  </r>
  <r>
    <n v="927"/>
    <d v="2015-05-29T00:00:00"/>
    <x v="1"/>
    <s v="V7M"/>
    <n v="1"/>
    <n v="6173.37"/>
    <s v="Canada"/>
    <x v="27"/>
    <x v="2"/>
    <x v="4"/>
    <n v="8"/>
    <x v="4"/>
    <s v="Natura"/>
    <n v="3.952569169960474E-3"/>
  </r>
  <r>
    <n v="1022"/>
    <d v="2015-05-19T00:00:00"/>
    <x v="1"/>
    <s v="V5Z"/>
    <n v="1"/>
    <n v="1889.37"/>
    <s v="Canada"/>
    <x v="120"/>
    <x v="3"/>
    <x v="3"/>
    <n v="8"/>
    <x v="4"/>
    <s v="Natura"/>
    <n v="3.952569169960474E-3"/>
  </r>
  <r>
    <n v="1085"/>
    <d v="2015-05-19T00:00:00"/>
    <x v="1"/>
    <s v="T6E"/>
    <n v="1"/>
    <n v="1416.87"/>
    <s v="Canada"/>
    <x v="189"/>
    <x v="1"/>
    <x v="1"/>
    <n v="10"/>
    <x v="3"/>
    <s v="Pirum"/>
    <n v="3.8022813688212928E-3"/>
  </r>
  <r>
    <n v="165"/>
    <d v="2015-05-19T00:00:00"/>
    <x v="1"/>
    <s v="T2C"/>
    <n v="1"/>
    <n v="8060.85"/>
    <s v="Canada"/>
    <x v="310"/>
    <x v="2"/>
    <x v="7"/>
    <n v="1"/>
    <x v="3"/>
    <s v="Abbas"/>
    <n v="0.04"/>
  </r>
  <r>
    <n v="2224"/>
    <d v="2015-05-19T00:00:00"/>
    <x v="1"/>
    <s v="T6E"/>
    <n v="1"/>
    <n v="818.37"/>
    <s v="Canada"/>
    <x v="53"/>
    <x v="1"/>
    <x v="1"/>
    <n v="2"/>
    <x v="3"/>
    <s v="Aliqui"/>
    <n v="4.7169811320754715E-3"/>
  </r>
  <r>
    <n v="457"/>
    <d v="2015-05-19T00:00:00"/>
    <x v="1"/>
    <s v="T6S"/>
    <n v="1"/>
    <n v="11969.37"/>
    <s v="Canada"/>
    <x v="67"/>
    <x v="2"/>
    <x v="6"/>
    <n v="7"/>
    <x v="3"/>
    <s v="VanArsdel"/>
    <n v="2.4570024570024569E-3"/>
  </r>
  <r>
    <n v="1086"/>
    <d v="2015-05-19T00:00:00"/>
    <x v="1"/>
    <s v="T6E"/>
    <n v="1"/>
    <n v="1416.87"/>
    <s v="Canada"/>
    <x v="145"/>
    <x v="1"/>
    <x v="1"/>
    <n v="10"/>
    <x v="3"/>
    <s v="Pirum"/>
    <n v="3.8022813688212928E-3"/>
  </r>
  <r>
    <n v="826"/>
    <d v="2015-05-19T00:00:00"/>
    <x v="1"/>
    <s v="T6G"/>
    <n v="1"/>
    <n v="14426.37"/>
    <s v="Canada"/>
    <x v="81"/>
    <x v="2"/>
    <x v="6"/>
    <n v="8"/>
    <x v="3"/>
    <s v="Natura"/>
    <n v="3.952569169960474E-3"/>
  </r>
  <r>
    <n v="501"/>
    <d v="2015-05-19T00:00:00"/>
    <x v="1"/>
    <s v="V5L"/>
    <n v="1"/>
    <n v="13347.81"/>
    <s v="Canada"/>
    <x v="254"/>
    <x v="2"/>
    <x v="6"/>
    <n v="7"/>
    <x v="4"/>
    <s v="VanArsdel"/>
    <n v="2.4570024570024569E-3"/>
  </r>
  <r>
    <n v="2225"/>
    <d v="2015-05-19T00:00:00"/>
    <x v="1"/>
    <s v="T6E"/>
    <n v="1"/>
    <n v="818.37"/>
    <s v="Canada"/>
    <x v="52"/>
    <x v="1"/>
    <x v="1"/>
    <n v="2"/>
    <x v="3"/>
    <s v="Aliqui"/>
    <n v="4.7169811320754715E-3"/>
  </r>
  <r>
    <n v="1182"/>
    <d v="2015-04-21T00:00:00"/>
    <x v="3"/>
    <s v="V6Z"/>
    <n v="1"/>
    <n v="2519.37"/>
    <s v="Canada"/>
    <x v="97"/>
    <x v="2"/>
    <x v="4"/>
    <n v="10"/>
    <x v="4"/>
    <s v="Pirum"/>
    <n v="3.8022813688212928E-3"/>
  </r>
  <r>
    <n v="2150"/>
    <d v="2015-04-21T00:00:00"/>
    <x v="3"/>
    <s v="T6E"/>
    <n v="1"/>
    <n v="6173.37"/>
    <s v="Canada"/>
    <x v="43"/>
    <x v="2"/>
    <x v="4"/>
    <n v="14"/>
    <x v="3"/>
    <s v="Victoria"/>
    <n v="6.25E-2"/>
  </r>
  <r>
    <n v="1067"/>
    <d v="2015-04-30T00:00:00"/>
    <x v="3"/>
    <s v="R2G"/>
    <n v="1"/>
    <n v="4881.87"/>
    <s v="Canada"/>
    <x v="311"/>
    <x v="1"/>
    <x v="1"/>
    <n v="10"/>
    <x v="1"/>
    <s v="Pirum"/>
    <n v="3.8022813688212928E-3"/>
  </r>
  <r>
    <n v="2206"/>
    <d v="2015-04-15T00:00:00"/>
    <x v="3"/>
    <s v="T5K"/>
    <n v="1"/>
    <n v="1227.8699999999999"/>
    <s v="Canada"/>
    <x v="15"/>
    <x v="1"/>
    <x v="1"/>
    <n v="2"/>
    <x v="3"/>
    <s v="Aliqui"/>
    <n v="4.7169811320754715E-3"/>
  </r>
  <r>
    <n v="1879"/>
    <d v="2015-04-15T00:00:00"/>
    <x v="3"/>
    <s v="T6T"/>
    <n v="1"/>
    <n v="11339.37"/>
    <s v="Canada"/>
    <x v="122"/>
    <x v="2"/>
    <x v="6"/>
    <n v="6"/>
    <x v="3"/>
    <s v="Leo"/>
    <n v="8.3333333333333329E-2"/>
  </r>
  <r>
    <n v="2395"/>
    <d v="2015-04-15T00:00:00"/>
    <x v="3"/>
    <s v="T2L"/>
    <n v="1"/>
    <n v="1889.37"/>
    <s v="Canada"/>
    <x v="148"/>
    <x v="3"/>
    <x v="3"/>
    <n v="2"/>
    <x v="3"/>
    <s v="Aliqui"/>
    <n v="4.7169811320754715E-3"/>
  </r>
  <r>
    <n v="506"/>
    <d v="2015-04-29T00:00:00"/>
    <x v="3"/>
    <s v="V6L"/>
    <n v="1"/>
    <n v="15560.37"/>
    <s v="Canada"/>
    <x v="58"/>
    <x v="2"/>
    <x v="6"/>
    <n v="7"/>
    <x v="4"/>
    <s v="VanArsdel"/>
    <n v="2.4570024570024569E-3"/>
  </r>
  <r>
    <n v="1183"/>
    <d v="2015-04-29T00:00:00"/>
    <x v="3"/>
    <s v="T3G"/>
    <n v="1"/>
    <n v="7433.37"/>
    <s v="Canada"/>
    <x v="121"/>
    <x v="2"/>
    <x v="4"/>
    <n v="10"/>
    <x v="3"/>
    <s v="Pirum"/>
    <n v="3.8022813688212928E-3"/>
  </r>
  <r>
    <n v="2269"/>
    <d v="2015-04-29T00:00:00"/>
    <x v="3"/>
    <s v="T3G"/>
    <n v="1"/>
    <n v="3936.87"/>
    <s v="Canada"/>
    <x v="220"/>
    <x v="1"/>
    <x v="5"/>
    <n v="2"/>
    <x v="3"/>
    <s v="Aliqui"/>
    <n v="4.7169811320754715E-3"/>
  </r>
  <r>
    <n v="1223"/>
    <d v="2015-05-07T00:00:00"/>
    <x v="1"/>
    <s v="T6E"/>
    <n v="1"/>
    <n v="4787.37"/>
    <s v="Canada"/>
    <x v="8"/>
    <x v="2"/>
    <x v="2"/>
    <n v="10"/>
    <x v="3"/>
    <s v="Pirum"/>
    <n v="3.8022813688212928E-3"/>
  </r>
  <r>
    <n v="2367"/>
    <d v="2015-05-07T00:00:00"/>
    <x v="1"/>
    <s v="T5K"/>
    <n v="1"/>
    <n v="5663.7"/>
    <s v="Canada"/>
    <x v="24"/>
    <x v="2"/>
    <x v="2"/>
    <n v="2"/>
    <x v="3"/>
    <s v="Aliqui"/>
    <n v="4.7169811320754715E-3"/>
  </r>
  <r>
    <n v="1182"/>
    <d v="2015-04-13T00:00:00"/>
    <x v="3"/>
    <s v="T6G"/>
    <n v="1"/>
    <n v="2708.37"/>
    <s v="Canada"/>
    <x v="97"/>
    <x v="2"/>
    <x v="4"/>
    <n v="10"/>
    <x v="3"/>
    <s v="Pirum"/>
    <n v="3.8022813688212928E-3"/>
  </r>
  <r>
    <n v="676"/>
    <d v="2015-05-08T00:00:00"/>
    <x v="1"/>
    <s v="T3G"/>
    <n v="1"/>
    <n v="9134.3700000000008"/>
    <s v="Canada"/>
    <x v="157"/>
    <x v="2"/>
    <x v="2"/>
    <n v="7"/>
    <x v="3"/>
    <s v="VanArsdel"/>
    <n v="2.4570024570024569E-3"/>
  </r>
  <r>
    <n v="183"/>
    <d v="2015-05-08T00:00:00"/>
    <x v="1"/>
    <s v="T3C"/>
    <n v="1"/>
    <n v="8694"/>
    <s v="Canada"/>
    <x v="163"/>
    <x v="2"/>
    <x v="4"/>
    <n v="1"/>
    <x v="3"/>
    <s v="Abbas"/>
    <n v="0.04"/>
  </r>
  <r>
    <n v="733"/>
    <d v="2015-04-14T00:00:00"/>
    <x v="3"/>
    <s v="T2X"/>
    <n v="1"/>
    <n v="4787.37"/>
    <s v="Canada"/>
    <x v="65"/>
    <x v="1"/>
    <x v="1"/>
    <n v="8"/>
    <x v="3"/>
    <s v="Natura"/>
    <n v="3.952569169960474E-3"/>
  </r>
  <r>
    <n v="1212"/>
    <d v="2015-06-23T00:00:00"/>
    <x v="2"/>
    <s v="M6P"/>
    <n v="1"/>
    <n v="4850.37"/>
    <s v="Canada"/>
    <x v="6"/>
    <x v="2"/>
    <x v="2"/>
    <n v="10"/>
    <x v="0"/>
    <s v="Pirum"/>
    <n v="3.8022813688212928E-3"/>
  </r>
  <r>
    <n v="2393"/>
    <d v="2015-06-23T00:00:00"/>
    <x v="2"/>
    <s v="R3T"/>
    <n v="1"/>
    <n v="1379.7"/>
    <s v="Canada"/>
    <x v="115"/>
    <x v="3"/>
    <x v="3"/>
    <n v="2"/>
    <x v="1"/>
    <s v="Aliqui"/>
    <n v="4.7169811320754715E-3"/>
  </r>
  <r>
    <n v="826"/>
    <d v="2015-06-24T00:00:00"/>
    <x v="2"/>
    <s v="H3H"/>
    <n v="1"/>
    <n v="13922.37"/>
    <s v="Canada"/>
    <x v="81"/>
    <x v="2"/>
    <x v="6"/>
    <n v="8"/>
    <x v="2"/>
    <s v="Natura"/>
    <n v="3.952569169960474E-3"/>
  </r>
  <r>
    <n v="2334"/>
    <d v="2015-06-24T00:00:00"/>
    <x v="2"/>
    <s v="M4V"/>
    <n v="1"/>
    <n v="4592.7"/>
    <s v="Canada"/>
    <x v="312"/>
    <x v="2"/>
    <x v="4"/>
    <n v="2"/>
    <x v="0"/>
    <s v="Aliqui"/>
    <n v="4.7169811320754715E-3"/>
  </r>
  <r>
    <n v="2367"/>
    <d v="2015-05-11T00:00:00"/>
    <x v="1"/>
    <s v="L5N"/>
    <n v="1"/>
    <n v="5663.7"/>
    <s v="Canada"/>
    <x v="24"/>
    <x v="2"/>
    <x v="2"/>
    <n v="2"/>
    <x v="0"/>
    <s v="Aliqui"/>
    <n v="4.7169811320754715E-3"/>
  </r>
  <r>
    <n v="559"/>
    <d v="2015-05-11T00:00:00"/>
    <x v="1"/>
    <s v="M7Y"/>
    <n v="1"/>
    <n v="7559.37"/>
    <s v="Canada"/>
    <x v="166"/>
    <x v="2"/>
    <x v="2"/>
    <n v="7"/>
    <x v="0"/>
    <s v="VanArsdel"/>
    <n v="2.4570024570024569E-3"/>
  </r>
  <r>
    <n v="1722"/>
    <d v="2015-05-11T00:00:00"/>
    <x v="1"/>
    <s v="R3A"/>
    <n v="1"/>
    <n v="1038.8699999999999"/>
    <s v="Canada"/>
    <x v="40"/>
    <x v="3"/>
    <x v="3"/>
    <n v="13"/>
    <x v="1"/>
    <s v="Salvus"/>
    <n v="4.3478260869565216E-2"/>
  </r>
  <r>
    <n v="636"/>
    <d v="2015-05-12T00:00:00"/>
    <x v="1"/>
    <s v="M5X"/>
    <n v="1"/>
    <n v="10583.37"/>
    <s v="Canada"/>
    <x v="77"/>
    <x v="2"/>
    <x v="2"/>
    <n v="7"/>
    <x v="0"/>
    <s v="VanArsdel"/>
    <n v="2.4570024570024569E-3"/>
  </r>
  <r>
    <n v="237"/>
    <d v="2015-05-12T00:00:00"/>
    <x v="1"/>
    <s v="L5T"/>
    <n v="1"/>
    <n v="6296.85"/>
    <s v="Canada"/>
    <x v="313"/>
    <x v="2"/>
    <x v="7"/>
    <n v="5"/>
    <x v="0"/>
    <s v="Fama"/>
    <n v="7.1428571428571425E-2"/>
  </r>
  <r>
    <n v="835"/>
    <d v="2015-05-13T00:00:00"/>
    <x v="1"/>
    <s v="M5R"/>
    <n v="1"/>
    <n v="6299.37"/>
    <s v="Canada"/>
    <x v="252"/>
    <x v="2"/>
    <x v="6"/>
    <n v="8"/>
    <x v="0"/>
    <s v="Natura"/>
    <n v="3.952569169960474E-3"/>
  </r>
  <r>
    <n v="927"/>
    <d v="2015-05-13T00:00:00"/>
    <x v="1"/>
    <s v="R3G"/>
    <n v="1"/>
    <n v="6047.37"/>
    <s v="Canada"/>
    <x v="27"/>
    <x v="2"/>
    <x v="4"/>
    <n v="8"/>
    <x v="1"/>
    <s v="Natura"/>
    <n v="3.952569169960474E-3"/>
  </r>
  <r>
    <n v="2055"/>
    <d v="2015-05-13T00:00:00"/>
    <x v="1"/>
    <s v="L5N"/>
    <n v="1"/>
    <n v="7874.37"/>
    <s v="Canada"/>
    <x v="62"/>
    <x v="2"/>
    <x v="4"/>
    <n v="4"/>
    <x v="0"/>
    <s v="Currus"/>
    <n v="1.1764705882352941E-2"/>
  </r>
  <r>
    <n v="702"/>
    <d v="2015-05-13T00:00:00"/>
    <x v="1"/>
    <s v="K2A"/>
    <n v="1"/>
    <n v="3747.87"/>
    <s v="Canada"/>
    <x v="272"/>
    <x v="0"/>
    <x v="0"/>
    <n v="8"/>
    <x v="0"/>
    <s v="Natura"/>
    <n v="3.952569169960474E-3"/>
  </r>
  <r>
    <n v="1145"/>
    <d v="2015-05-13T00:00:00"/>
    <x v="1"/>
    <s v="M6G"/>
    <n v="1"/>
    <n v="4031.37"/>
    <s v="Canada"/>
    <x v="197"/>
    <x v="2"/>
    <x v="7"/>
    <n v="10"/>
    <x v="0"/>
    <s v="Pirum"/>
    <n v="3.8022813688212928E-3"/>
  </r>
  <r>
    <n v="183"/>
    <d v="2015-05-13T00:00:00"/>
    <x v="1"/>
    <s v="M7Y"/>
    <n v="1"/>
    <n v="8694"/>
    <s v="Canada"/>
    <x v="163"/>
    <x v="2"/>
    <x v="4"/>
    <n v="1"/>
    <x v="0"/>
    <s v="Abbas"/>
    <n v="0.04"/>
  </r>
  <r>
    <n v="549"/>
    <d v="2015-05-14T00:00:00"/>
    <x v="1"/>
    <s v="M4V"/>
    <n v="1"/>
    <n v="6614.37"/>
    <s v="Canada"/>
    <x v="116"/>
    <x v="2"/>
    <x v="2"/>
    <n v="7"/>
    <x v="0"/>
    <s v="VanArsdel"/>
    <n v="2.4570024570024569E-3"/>
  </r>
  <r>
    <n v="1000"/>
    <d v="2015-05-14T00:00:00"/>
    <x v="1"/>
    <s v="K1H"/>
    <n v="1"/>
    <n v="1290.8699999999999"/>
    <s v="Canada"/>
    <x v="249"/>
    <x v="3"/>
    <x v="3"/>
    <n v="8"/>
    <x v="0"/>
    <s v="Natura"/>
    <n v="3.952569169960474E-3"/>
  </r>
  <r>
    <n v="1995"/>
    <d v="2015-05-14T00:00:00"/>
    <x v="1"/>
    <s v="H1B"/>
    <n v="1"/>
    <n v="5354.37"/>
    <s v="Canada"/>
    <x v="167"/>
    <x v="2"/>
    <x v="6"/>
    <n v="4"/>
    <x v="2"/>
    <s v="Currus"/>
    <n v="1.1764705882352941E-2"/>
  </r>
  <r>
    <n v="1175"/>
    <d v="2015-05-21T00:00:00"/>
    <x v="1"/>
    <s v="K1H"/>
    <n v="1"/>
    <n v="8441.3700000000008"/>
    <s v="Canada"/>
    <x v="158"/>
    <x v="2"/>
    <x v="4"/>
    <n v="10"/>
    <x v="0"/>
    <s v="Pirum"/>
    <n v="3.8022813688212928E-3"/>
  </r>
  <r>
    <n v="438"/>
    <d v="2015-05-21T00:00:00"/>
    <x v="1"/>
    <s v="H1B"/>
    <n v="1"/>
    <n v="11969.37"/>
    <s v="Canada"/>
    <x v="54"/>
    <x v="2"/>
    <x v="6"/>
    <n v="7"/>
    <x v="2"/>
    <s v="VanArsdel"/>
    <n v="2.4570024570024569E-3"/>
  </r>
  <r>
    <n v="2090"/>
    <d v="2015-05-21T00:00:00"/>
    <x v="1"/>
    <s v="M6S"/>
    <n v="1"/>
    <n v="4598.37"/>
    <s v="Canada"/>
    <x v="233"/>
    <x v="2"/>
    <x v="2"/>
    <n v="4"/>
    <x v="0"/>
    <s v="Currus"/>
    <n v="1.1764705882352941E-2"/>
  </r>
  <r>
    <n v="1171"/>
    <d v="2015-05-21T00:00:00"/>
    <x v="1"/>
    <s v="R3G"/>
    <n v="1"/>
    <n v="4283.37"/>
    <s v="Canada"/>
    <x v="173"/>
    <x v="2"/>
    <x v="4"/>
    <n v="10"/>
    <x v="1"/>
    <s v="Pirum"/>
    <n v="3.8022813688212928E-3"/>
  </r>
  <r>
    <n v="1182"/>
    <d v="2015-05-21T00:00:00"/>
    <x v="1"/>
    <s v="R3G"/>
    <n v="1"/>
    <n v="2708.37"/>
    <s v="Canada"/>
    <x v="97"/>
    <x v="2"/>
    <x v="4"/>
    <n v="10"/>
    <x v="1"/>
    <s v="Pirum"/>
    <n v="3.8022813688212928E-3"/>
  </r>
  <r>
    <n v="590"/>
    <d v="2015-05-22T00:00:00"/>
    <x v="1"/>
    <s v="M4V"/>
    <n v="1"/>
    <n v="10709.37"/>
    <s v="Canada"/>
    <x v="20"/>
    <x v="2"/>
    <x v="2"/>
    <n v="7"/>
    <x v="0"/>
    <s v="VanArsdel"/>
    <n v="2.4570024570024569E-3"/>
  </r>
  <r>
    <n v="1009"/>
    <d v="2015-06-11T00:00:00"/>
    <x v="2"/>
    <s v="L5P"/>
    <n v="1"/>
    <n v="1353.87"/>
    <s v="Canada"/>
    <x v="129"/>
    <x v="3"/>
    <x v="3"/>
    <n v="8"/>
    <x v="0"/>
    <s v="Natura"/>
    <n v="3.952569169960474E-3"/>
  </r>
  <r>
    <n v="545"/>
    <d v="2015-06-17T00:00:00"/>
    <x v="2"/>
    <s v="K1R"/>
    <n v="1"/>
    <n v="10835.37"/>
    <s v="Canada"/>
    <x v="113"/>
    <x v="2"/>
    <x v="2"/>
    <n v="7"/>
    <x v="0"/>
    <s v="VanArsdel"/>
    <n v="2.4570024570024569E-3"/>
  </r>
  <r>
    <n v="207"/>
    <d v="2015-06-17T00:00:00"/>
    <x v="2"/>
    <s v="M5X"/>
    <n v="1"/>
    <n v="11843.37"/>
    <s v="Canada"/>
    <x v="109"/>
    <x v="2"/>
    <x v="6"/>
    <n v="3"/>
    <x v="0"/>
    <s v="Barba"/>
    <n v="0.1111111111111111"/>
  </r>
  <r>
    <n v="440"/>
    <d v="2015-06-17T00:00:00"/>
    <x v="2"/>
    <s v="R3G"/>
    <n v="1"/>
    <n v="19529.37"/>
    <s v="Canada"/>
    <x v="184"/>
    <x v="2"/>
    <x v="6"/>
    <n v="7"/>
    <x v="1"/>
    <s v="VanArsdel"/>
    <n v="2.4570024570024569E-3"/>
  </r>
  <r>
    <n v="777"/>
    <d v="2015-06-17T00:00:00"/>
    <x v="2"/>
    <s v="R3G"/>
    <n v="1"/>
    <n v="1542.87"/>
    <s v="Canada"/>
    <x v="239"/>
    <x v="1"/>
    <x v="1"/>
    <n v="8"/>
    <x v="1"/>
    <s v="Natura"/>
    <n v="3.952569169960474E-3"/>
  </r>
  <r>
    <n v="2396"/>
    <d v="2015-05-18T00:00:00"/>
    <x v="1"/>
    <s v="L5R"/>
    <n v="1"/>
    <n v="1385.37"/>
    <s v="Canada"/>
    <x v="104"/>
    <x v="3"/>
    <x v="3"/>
    <n v="2"/>
    <x v="0"/>
    <s v="Aliqui"/>
    <n v="4.7169811320754715E-3"/>
  </r>
  <r>
    <n v="1000"/>
    <d v="2015-05-19T00:00:00"/>
    <x v="1"/>
    <s v="R3V"/>
    <n v="2"/>
    <n v="2707.74"/>
    <s v="Canada"/>
    <x v="249"/>
    <x v="3"/>
    <x v="3"/>
    <n v="8"/>
    <x v="1"/>
    <s v="Natura"/>
    <n v="3.952569169960474E-3"/>
  </r>
  <r>
    <n v="2365"/>
    <d v="2015-04-20T00:00:00"/>
    <x v="3"/>
    <s v="M5P"/>
    <n v="1"/>
    <n v="6482.7"/>
    <s v="Canada"/>
    <x v="14"/>
    <x v="2"/>
    <x v="2"/>
    <n v="2"/>
    <x v="0"/>
    <s v="Aliqui"/>
    <n v="4.7169811320754715E-3"/>
  </r>
  <r>
    <n v="676"/>
    <d v="2015-04-20T00:00:00"/>
    <x v="3"/>
    <s v="R3B"/>
    <n v="1"/>
    <n v="9134.3700000000008"/>
    <s v="Canada"/>
    <x v="157"/>
    <x v="2"/>
    <x v="2"/>
    <n v="7"/>
    <x v="1"/>
    <s v="VanArsdel"/>
    <n v="2.4570024570024569E-3"/>
  </r>
  <r>
    <n v="206"/>
    <d v="2015-04-30T00:00:00"/>
    <x v="3"/>
    <s v="R3V"/>
    <n v="1"/>
    <n v="11402.37"/>
    <s v="Canada"/>
    <x v="266"/>
    <x v="2"/>
    <x v="6"/>
    <n v="3"/>
    <x v="1"/>
    <s v="Barba"/>
    <n v="0.1111111111111111"/>
  </r>
  <r>
    <n v="1059"/>
    <d v="2015-04-30T00:00:00"/>
    <x v="3"/>
    <s v="R3N"/>
    <n v="1"/>
    <n v="1889.37"/>
    <s v="Canada"/>
    <x v="185"/>
    <x v="1"/>
    <x v="1"/>
    <n v="10"/>
    <x v="1"/>
    <s v="Pirum"/>
    <n v="3.8022813688212928E-3"/>
  </r>
  <r>
    <n v="2367"/>
    <d v="2015-04-30T00:00:00"/>
    <x v="3"/>
    <s v="R3H"/>
    <n v="1"/>
    <n v="5663.7"/>
    <s v="Canada"/>
    <x v="24"/>
    <x v="2"/>
    <x v="2"/>
    <n v="2"/>
    <x v="1"/>
    <s v="Aliqui"/>
    <n v="4.7169811320754715E-3"/>
  </r>
  <r>
    <n v="556"/>
    <d v="2015-04-30T00:00:00"/>
    <x v="3"/>
    <s v="M7Y"/>
    <n v="1"/>
    <n v="10268.370000000001"/>
    <s v="Canada"/>
    <x v="56"/>
    <x v="2"/>
    <x v="2"/>
    <n v="7"/>
    <x v="0"/>
    <s v="VanArsdel"/>
    <n v="2.4570024570024569E-3"/>
  </r>
  <r>
    <n v="835"/>
    <d v="2015-04-30T00:00:00"/>
    <x v="3"/>
    <s v="M5X"/>
    <n v="1"/>
    <n v="6299.37"/>
    <s v="Canada"/>
    <x v="252"/>
    <x v="2"/>
    <x v="6"/>
    <n v="8"/>
    <x v="0"/>
    <s v="Natura"/>
    <n v="3.952569169960474E-3"/>
  </r>
  <r>
    <n v="1182"/>
    <d v="2015-05-28T00:00:00"/>
    <x v="1"/>
    <s v="L5N"/>
    <n v="1"/>
    <n v="2582.37"/>
    <s v="Canada"/>
    <x v="97"/>
    <x v="2"/>
    <x v="4"/>
    <n v="10"/>
    <x v="0"/>
    <s v="Pirum"/>
    <n v="3.8022813688212928E-3"/>
  </r>
  <r>
    <n v="2241"/>
    <d v="2015-05-28T00:00:00"/>
    <x v="1"/>
    <s v="M4P"/>
    <n v="1"/>
    <n v="1070.3699999999999"/>
    <s v="Canada"/>
    <x v="314"/>
    <x v="1"/>
    <x v="1"/>
    <n v="2"/>
    <x v="0"/>
    <s v="Aliqui"/>
    <n v="4.7169811320754715E-3"/>
  </r>
  <r>
    <n v="2395"/>
    <d v="2015-04-21T00:00:00"/>
    <x v="3"/>
    <s v="L5R"/>
    <n v="1"/>
    <n v="1889.37"/>
    <s v="Canada"/>
    <x v="148"/>
    <x v="3"/>
    <x v="3"/>
    <n v="2"/>
    <x v="0"/>
    <s v="Aliqui"/>
    <n v="4.7169811320754715E-3"/>
  </r>
  <r>
    <n v="1000"/>
    <d v="2015-04-21T00:00:00"/>
    <x v="3"/>
    <s v="L5P"/>
    <n v="1"/>
    <n v="1353.87"/>
    <s v="Canada"/>
    <x v="249"/>
    <x v="3"/>
    <x v="3"/>
    <n v="8"/>
    <x v="0"/>
    <s v="Natura"/>
    <n v="3.952569169960474E-3"/>
  </r>
  <r>
    <n v="2379"/>
    <d v="2015-04-30T00:00:00"/>
    <x v="3"/>
    <s v="R3G"/>
    <n v="1"/>
    <n v="2330.37"/>
    <s v="Canada"/>
    <x v="137"/>
    <x v="2"/>
    <x v="2"/>
    <n v="2"/>
    <x v="1"/>
    <s v="Aliqui"/>
    <n v="4.7169811320754715E-3"/>
  </r>
  <r>
    <n v="615"/>
    <d v="2015-05-29T00:00:00"/>
    <x v="1"/>
    <s v="R3H"/>
    <n v="1"/>
    <n v="8189.37"/>
    <s v="Canada"/>
    <x v="2"/>
    <x v="2"/>
    <x v="2"/>
    <n v="7"/>
    <x v="1"/>
    <s v="VanArsdel"/>
    <n v="2.4570024570024569E-3"/>
  </r>
  <r>
    <n v="2207"/>
    <d v="2015-05-29T00:00:00"/>
    <x v="1"/>
    <s v="R3V"/>
    <n v="1"/>
    <n v="1227.8699999999999"/>
    <s v="Canada"/>
    <x v="204"/>
    <x v="1"/>
    <x v="1"/>
    <n v="2"/>
    <x v="1"/>
    <s v="Aliqui"/>
    <n v="4.7169811320754715E-3"/>
  </r>
  <r>
    <n v="2385"/>
    <d v="2015-05-29T00:00:00"/>
    <x v="1"/>
    <s v="M4V"/>
    <n v="1"/>
    <n v="8555.4"/>
    <s v="Canada"/>
    <x v="219"/>
    <x v="2"/>
    <x v="2"/>
    <n v="2"/>
    <x v="0"/>
    <s v="Aliqui"/>
    <n v="4.7169811320754715E-3"/>
  </r>
  <r>
    <n v="826"/>
    <d v="2015-05-29T00:00:00"/>
    <x v="1"/>
    <s v="L5N"/>
    <n v="1"/>
    <n v="14426.37"/>
    <s v="Canada"/>
    <x v="81"/>
    <x v="2"/>
    <x v="6"/>
    <n v="8"/>
    <x v="0"/>
    <s v="Natura"/>
    <n v="3.952569169960474E-3"/>
  </r>
  <r>
    <n v="2218"/>
    <d v="2015-05-29T00:00:00"/>
    <x v="1"/>
    <s v="M6S"/>
    <n v="1"/>
    <n v="1889.37"/>
    <s v="Canada"/>
    <x v="107"/>
    <x v="1"/>
    <x v="1"/>
    <n v="2"/>
    <x v="0"/>
    <s v="Aliqui"/>
    <n v="4.7169811320754715E-3"/>
  </r>
  <r>
    <n v="2368"/>
    <d v="2015-05-29T00:00:00"/>
    <x v="1"/>
    <s v="M7Y"/>
    <n v="1"/>
    <n v="8813.7000000000007"/>
    <s v="Canada"/>
    <x v="95"/>
    <x v="2"/>
    <x v="2"/>
    <n v="2"/>
    <x v="0"/>
    <s v="Aliqui"/>
    <n v="4.7169811320754715E-3"/>
  </r>
  <r>
    <n v="567"/>
    <d v="2015-05-30T00:00:00"/>
    <x v="1"/>
    <s v="L5G"/>
    <n v="1"/>
    <n v="10520.37"/>
    <s v="Canada"/>
    <x v="243"/>
    <x v="2"/>
    <x v="2"/>
    <n v="7"/>
    <x v="0"/>
    <s v="VanArsdel"/>
    <n v="2.4570024570024569E-3"/>
  </r>
  <r>
    <n v="487"/>
    <d v="2015-05-30T00:00:00"/>
    <x v="1"/>
    <s v="K1R"/>
    <n v="1"/>
    <n v="13229.37"/>
    <s v="Canada"/>
    <x v="21"/>
    <x v="2"/>
    <x v="6"/>
    <n v="7"/>
    <x v="0"/>
    <s v="VanArsdel"/>
    <n v="2.4570024570024569E-3"/>
  </r>
  <r>
    <n v="927"/>
    <d v="2015-04-22T00:00:00"/>
    <x v="3"/>
    <s v="L5R"/>
    <n v="1"/>
    <n v="6173.37"/>
    <s v="Canada"/>
    <x v="27"/>
    <x v="2"/>
    <x v="4"/>
    <n v="8"/>
    <x v="0"/>
    <s v="Natura"/>
    <n v="3.952569169960474E-3"/>
  </r>
  <r>
    <n v="1145"/>
    <d v="2015-04-22T00:00:00"/>
    <x v="3"/>
    <s v="M4V"/>
    <n v="1"/>
    <n v="4031.37"/>
    <s v="Canada"/>
    <x v="197"/>
    <x v="2"/>
    <x v="7"/>
    <n v="10"/>
    <x v="0"/>
    <s v="Pirum"/>
    <n v="3.8022813688212928E-3"/>
  </r>
  <r>
    <n v="2331"/>
    <d v="2015-05-19T00:00:00"/>
    <x v="1"/>
    <s v="K1A"/>
    <n v="1"/>
    <n v="7805.7"/>
    <s v="Canada"/>
    <x v="68"/>
    <x v="2"/>
    <x v="4"/>
    <n v="2"/>
    <x v="0"/>
    <s v="Aliqui"/>
    <n v="4.7169811320754715E-3"/>
  </r>
  <r>
    <n v="762"/>
    <d v="2015-05-19T00:00:00"/>
    <x v="1"/>
    <s v="M5X"/>
    <n v="1"/>
    <n v="2330.37"/>
    <s v="Canada"/>
    <x v="161"/>
    <x v="1"/>
    <x v="1"/>
    <n v="8"/>
    <x v="0"/>
    <s v="Natura"/>
    <n v="3.952569169960474E-3"/>
  </r>
  <r>
    <n v="927"/>
    <d v="2015-05-19T00:00:00"/>
    <x v="1"/>
    <s v="R3T"/>
    <n v="1"/>
    <n v="7685.37"/>
    <s v="Canada"/>
    <x v="27"/>
    <x v="2"/>
    <x v="4"/>
    <n v="8"/>
    <x v="1"/>
    <s v="Natura"/>
    <n v="3.952569169960474E-3"/>
  </r>
  <r>
    <n v="977"/>
    <d v="2015-05-19T00:00:00"/>
    <x v="1"/>
    <s v="R3B"/>
    <n v="1"/>
    <n v="6299.37"/>
    <s v="Canada"/>
    <x v="69"/>
    <x v="2"/>
    <x v="2"/>
    <n v="8"/>
    <x v="1"/>
    <s v="Natura"/>
    <n v="3.952569169960474E-3"/>
  </r>
  <r>
    <n v="2379"/>
    <d v="2015-05-19T00:00:00"/>
    <x v="1"/>
    <s v="L5N"/>
    <n v="1"/>
    <n v="2513.6999999999998"/>
    <s v="Canada"/>
    <x v="137"/>
    <x v="2"/>
    <x v="2"/>
    <n v="2"/>
    <x v="0"/>
    <s v="Aliqui"/>
    <n v="4.7169811320754715E-3"/>
  </r>
  <r>
    <n v="939"/>
    <d v="2015-05-19T00:00:00"/>
    <x v="1"/>
    <s v="R3T"/>
    <n v="1"/>
    <n v="4598.37"/>
    <s v="Canada"/>
    <x v="82"/>
    <x v="2"/>
    <x v="2"/>
    <n v="8"/>
    <x v="1"/>
    <s v="Natura"/>
    <n v="3.952569169960474E-3"/>
  </r>
  <r>
    <n v="2380"/>
    <d v="2015-05-19T00:00:00"/>
    <x v="1"/>
    <s v="H3A"/>
    <n v="1"/>
    <n v="4031.37"/>
    <s v="Canada"/>
    <x v="207"/>
    <x v="2"/>
    <x v="2"/>
    <n v="2"/>
    <x v="2"/>
    <s v="Aliqui"/>
    <n v="4.7169811320754715E-3"/>
  </r>
  <r>
    <n v="761"/>
    <d v="2015-05-19T00:00:00"/>
    <x v="1"/>
    <s v="M5X"/>
    <n v="1"/>
    <n v="2330.37"/>
    <s v="Canada"/>
    <x v="160"/>
    <x v="1"/>
    <x v="1"/>
    <n v="8"/>
    <x v="0"/>
    <s v="Natura"/>
    <n v="3.952569169960474E-3"/>
  </r>
  <r>
    <n v="826"/>
    <d v="2015-04-21T00:00:00"/>
    <x v="3"/>
    <s v="K1A"/>
    <n v="1"/>
    <n v="14426.37"/>
    <s v="Canada"/>
    <x v="81"/>
    <x v="2"/>
    <x v="6"/>
    <n v="8"/>
    <x v="0"/>
    <s v="Natura"/>
    <n v="3.952569169960474E-3"/>
  </r>
  <r>
    <n v="939"/>
    <d v="2015-04-21T00:00:00"/>
    <x v="3"/>
    <s v="R3X"/>
    <n v="1"/>
    <n v="4409.37"/>
    <s v="Canada"/>
    <x v="82"/>
    <x v="2"/>
    <x v="2"/>
    <n v="8"/>
    <x v="1"/>
    <s v="Natura"/>
    <n v="3.952569169960474E-3"/>
  </r>
  <r>
    <n v="1053"/>
    <d v="2015-04-30T00:00:00"/>
    <x v="3"/>
    <s v="M5B"/>
    <n v="1"/>
    <n v="3527.37"/>
    <s v="Canada"/>
    <x v="218"/>
    <x v="0"/>
    <x v="0"/>
    <n v="10"/>
    <x v="0"/>
    <s v="Pirum"/>
    <n v="3.8022813688212928E-3"/>
  </r>
  <r>
    <n v="438"/>
    <d v="2015-04-30T00:00:00"/>
    <x v="3"/>
    <s v="R3X"/>
    <n v="1"/>
    <n v="11969.37"/>
    <s v="Canada"/>
    <x v="54"/>
    <x v="2"/>
    <x v="6"/>
    <n v="7"/>
    <x v="1"/>
    <s v="VanArsdel"/>
    <n v="2.4570024570024569E-3"/>
  </r>
  <r>
    <n v="1889"/>
    <d v="2015-05-17T00:00:00"/>
    <x v="1"/>
    <s v="L5P"/>
    <n v="1"/>
    <n v="8693.3700000000008"/>
    <s v="Canada"/>
    <x v="93"/>
    <x v="2"/>
    <x v="2"/>
    <n v="6"/>
    <x v="0"/>
    <s v="Leo"/>
    <n v="8.3333333333333329E-2"/>
  </r>
  <r>
    <n v="1180"/>
    <d v="2015-04-30T00:00:00"/>
    <x v="3"/>
    <s v="R3N"/>
    <n v="1"/>
    <n v="6299.37"/>
    <s v="Canada"/>
    <x v="31"/>
    <x v="2"/>
    <x v="4"/>
    <n v="10"/>
    <x v="1"/>
    <s v="Pirum"/>
    <n v="3.8022813688212928E-3"/>
  </r>
  <r>
    <n v="2214"/>
    <d v="2015-04-30T00:00:00"/>
    <x v="3"/>
    <s v="R3B"/>
    <n v="1"/>
    <n v="4724.37"/>
    <s v="Canada"/>
    <x v="147"/>
    <x v="1"/>
    <x v="1"/>
    <n v="2"/>
    <x v="1"/>
    <s v="Aliqui"/>
    <n v="4.7169811320754715E-3"/>
  </r>
  <r>
    <n v="1244"/>
    <d v="2015-05-28T00:00:00"/>
    <x v="1"/>
    <s v="R3V"/>
    <n v="1"/>
    <n v="5794.74"/>
    <s v="Canada"/>
    <x v="315"/>
    <x v="0"/>
    <x v="1"/>
    <n v="12"/>
    <x v="1"/>
    <s v="Quibus"/>
    <n v="1.3333333333333334E-2"/>
  </r>
  <r>
    <n v="2332"/>
    <d v="2015-05-28T00:00:00"/>
    <x v="1"/>
    <s v="L5R"/>
    <n v="1"/>
    <n v="6419.7"/>
    <s v="Canada"/>
    <x v="22"/>
    <x v="2"/>
    <x v="4"/>
    <n v="2"/>
    <x v="0"/>
    <s v="Aliqui"/>
    <n v="4.7169811320754715E-3"/>
  </r>
  <r>
    <n v="981"/>
    <d v="2015-05-28T00:00:00"/>
    <x v="1"/>
    <s v="R2W"/>
    <n v="1"/>
    <n v="2141.37"/>
    <s v="Canada"/>
    <x v="209"/>
    <x v="2"/>
    <x v="2"/>
    <n v="8"/>
    <x v="1"/>
    <s v="Natura"/>
    <n v="3.952569169960474E-3"/>
  </r>
  <r>
    <n v="1529"/>
    <d v="2015-05-28T00:00:00"/>
    <x v="1"/>
    <s v="M6G"/>
    <n v="1"/>
    <n v="5038.74"/>
    <s v="Canada"/>
    <x v="135"/>
    <x v="1"/>
    <x v="1"/>
    <n v="12"/>
    <x v="0"/>
    <s v="Quibus"/>
    <n v="1.3333333333333334E-2"/>
  </r>
  <r>
    <n v="491"/>
    <d v="2015-05-28T00:00:00"/>
    <x v="1"/>
    <s v="H1B"/>
    <n v="1"/>
    <n v="10709.37"/>
    <s v="Canada"/>
    <x v="19"/>
    <x v="2"/>
    <x v="6"/>
    <n v="7"/>
    <x v="2"/>
    <s v="VanArsdel"/>
    <n v="2.4570024570024569E-3"/>
  </r>
  <r>
    <n v="907"/>
    <d v="2015-04-14T00:00:00"/>
    <x v="3"/>
    <s v="T2C"/>
    <n v="1"/>
    <n v="7874.37"/>
    <s v="Canada"/>
    <x v="50"/>
    <x v="2"/>
    <x v="4"/>
    <n v="8"/>
    <x v="3"/>
    <s v="Natura"/>
    <n v="3.952569169960474E-3"/>
  </r>
  <r>
    <n v="2091"/>
    <d v="2015-04-14T00:00:00"/>
    <x v="3"/>
    <s v="V5P"/>
    <n v="2"/>
    <n v="4408.74"/>
    <s v="Canada"/>
    <x v="316"/>
    <x v="2"/>
    <x v="2"/>
    <n v="4"/>
    <x v="4"/>
    <s v="Currus"/>
    <n v="1.1764705882352941E-2"/>
  </r>
  <r>
    <n v="2224"/>
    <d v="2015-03-27T00:00:00"/>
    <x v="4"/>
    <s v="T6J"/>
    <n v="1"/>
    <n v="818.37"/>
    <s v="Canada"/>
    <x v="53"/>
    <x v="1"/>
    <x v="1"/>
    <n v="2"/>
    <x v="3"/>
    <s v="Aliqui"/>
    <n v="4.7169811320754715E-3"/>
  </r>
  <r>
    <n v="506"/>
    <d v="2015-03-28T00:00:00"/>
    <x v="4"/>
    <s v="V6G"/>
    <n v="1"/>
    <n v="15560.37"/>
    <s v="Canada"/>
    <x v="58"/>
    <x v="2"/>
    <x v="6"/>
    <n v="7"/>
    <x v="4"/>
    <s v="VanArsdel"/>
    <n v="2.4570024570024569E-3"/>
  </r>
  <r>
    <n v="927"/>
    <d v="2015-03-29T00:00:00"/>
    <x v="4"/>
    <s v="T6G"/>
    <n v="1"/>
    <n v="6173.37"/>
    <s v="Canada"/>
    <x v="27"/>
    <x v="2"/>
    <x v="4"/>
    <n v="8"/>
    <x v="3"/>
    <s v="Natura"/>
    <n v="3.952569169960474E-3"/>
  </r>
  <r>
    <n v="2280"/>
    <d v="2015-03-29T00:00:00"/>
    <x v="4"/>
    <s v="V5W"/>
    <n v="1"/>
    <n v="2046.87"/>
    <s v="Canada"/>
    <x v="188"/>
    <x v="1"/>
    <x v="5"/>
    <n v="2"/>
    <x v="4"/>
    <s v="Aliqui"/>
    <n v="4.7169811320754715E-3"/>
  </r>
  <r>
    <n v="2332"/>
    <d v="2015-04-29T00:00:00"/>
    <x v="3"/>
    <s v="T5H"/>
    <n v="1"/>
    <n v="6293.7"/>
    <s v="Canada"/>
    <x v="22"/>
    <x v="2"/>
    <x v="4"/>
    <n v="2"/>
    <x v="3"/>
    <s v="Aliqui"/>
    <n v="4.7169811320754715E-3"/>
  </r>
  <r>
    <n v="1086"/>
    <d v="2015-03-30T00:00:00"/>
    <x v="4"/>
    <s v="V7W"/>
    <n v="1"/>
    <n v="1322.37"/>
    <s v="Canada"/>
    <x v="145"/>
    <x v="1"/>
    <x v="1"/>
    <n v="10"/>
    <x v="4"/>
    <s v="Pirum"/>
    <n v="3.8022813688212928E-3"/>
  </r>
  <r>
    <n v="1228"/>
    <d v="2015-03-30T00:00:00"/>
    <x v="4"/>
    <s v="V7W"/>
    <n v="1"/>
    <n v="1763.37"/>
    <s v="Canada"/>
    <x v="206"/>
    <x v="2"/>
    <x v="2"/>
    <n v="10"/>
    <x v="4"/>
    <s v="Pirum"/>
    <n v="3.8022813688212928E-3"/>
  </r>
  <r>
    <n v="457"/>
    <d v="2015-03-30T00:00:00"/>
    <x v="4"/>
    <s v="R2G"/>
    <n v="1"/>
    <n v="11969.37"/>
    <s v="Canada"/>
    <x v="67"/>
    <x v="2"/>
    <x v="6"/>
    <n v="7"/>
    <x v="1"/>
    <s v="VanArsdel"/>
    <n v="2.4570024570024569E-3"/>
  </r>
  <r>
    <n v="1134"/>
    <d v="2015-03-30T00:00:00"/>
    <x v="4"/>
    <s v="T5K"/>
    <n v="1"/>
    <n v="10583.37"/>
    <s v="Canada"/>
    <x v="88"/>
    <x v="2"/>
    <x v="6"/>
    <n v="10"/>
    <x v="3"/>
    <s v="Pirum"/>
    <n v="3.8022813688212928E-3"/>
  </r>
  <r>
    <n v="2206"/>
    <d v="2015-03-30T00:00:00"/>
    <x v="4"/>
    <s v="T6W"/>
    <n v="1"/>
    <n v="1227.8699999999999"/>
    <s v="Canada"/>
    <x v="15"/>
    <x v="1"/>
    <x v="1"/>
    <n v="2"/>
    <x v="3"/>
    <s v="Aliqui"/>
    <n v="4.7169811320754715E-3"/>
  </r>
  <r>
    <n v="407"/>
    <d v="2015-03-30T00:00:00"/>
    <x v="4"/>
    <s v="V7Y"/>
    <n v="1"/>
    <n v="20505.87"/>
    <s v="Canada"/>
    <x v="86"/>
    <x v="2"/>
    <x v="6"/>
    <n v="7"/>
    <x v="4"/>
    <s v="VanArsdel"/>
    <n v="2.4570024570024569E-3"/>
  </r>
  <r>
    <n v="1987"/>
    <d v="2015-03-30T00:00:00"/>
    <x v="4"/>
    <s v="R2G"/>
    <n v="1"/>
    <n v="2204.37"/>
    <s v="Canada"/>
    <x v="174"/>
    <x v="1"/>
    <x v="5"/>
    <n v="4"/>
    <x v="1"/>
    <s v="Currus"/>
    <n v="1.1764705882352941E-2"/>
  </r>
  <r>
    <n v="2396"/>
    <d v="2015-05-10T00:00:00"/>
    <x v="1"/>
    <s v="R2C"/>
    <n v="1"/>
    <n v="1385.37"/>
    <s v="Canada"/>
    <x v="104"/>
    <x v="3"/>
    <x v="3"/>
    <n v="2"/>
    <x v="1"/>
    <s v="Aliqui"/>
    <n v="4.7169811320754715E-3"/>
  </r>
  <r>
    <n v="1229"/>
    <d v="2015-05-10T00:00:00"/>
    <x v="1"/>
    <s v="T6M"/>
    <n v="1"/>
    <n v="3464.37"/>
    <s v="Canada"/>
    <x v="275"/>
    <x v="2"/>
    <x v="2"/>
    <n v="10"/>
    <x v="3"/>
    <s v="Pirum"/>
    <n v="3.8022813688212928E-3"/>
  </r>
  <r>
    <n v="491"/>
    <d v="2015-05-11T00:00:00"/>
    <x v="1"/>
    <s v="V6B"/>
    <n v="1"/>
    <n v="10709.37"/>
    <s v="Canada"/>
    <x v="19"/>
    <x v="2"/>
    <x v="6"/>
    <n v="7"/>
    <x v="4"/>
    <s v="VanArsdel"/>
    <n v="2.4570024570024569E-3"/>
  </r>
  <r>
    <n v="907"/>
    <d v="2015-05-11T00:00:00"/>
    <x v="1"/>
    <s v="T2C"/>
    <n v="1"/>
    <n v="7559.37"/>
    <s v="Canada"/>
    <x v="50"/>
    <x v="2"/>
    <x v="4"/>
    <n v="8"/>
    <x v="3"/>
    <s v="Natura"/>
    <n v="3.952569169960474E-3"/>
  </r>
  <r>
    <n v="2225"/>
    <d v="2015-05-11T00:00:00"/>
    <x v="1"/>
    <s v="V6Z"/>
    <n v="1"/>
    <n v="755.37"/>
    <s v="Canada"/>
    <x v="52"/>
    <x v="1"/>
    <x v="1"/>
    <n v="2"/>
    <x v="4"/>
    <s v="Aliqui"/>
    <n v="4.7169811320754715E-3"/>
  </r>
  <r>
    <n v="2331"/>
    <d v="2015-05-11T00:00:00"/>
    <x v="1"/>
    <s v="V5Z"/>
    <n v="1"/>
    <n v="8372.7000000000007"/>
    <s v="Canada"/>
    <x v="68"/>
    <x v="2"/>
    <x v="4"/>
    <n v="2"/>
    <x v="4"/>
    <s v="Aliqui"/>
    <n v="4.7169811320754715E-3"/>
  </r>
  <r>
    <n v="959"/>
    <d v="2015-05-11T00:00:00"/>
    <x v="1"/>
    <s v="T6K"/>
    <n v="1"/>
    <n v="10362.870000000001"/>
    <s v="Canada"/>
    <x v="41"/>
    <x v="2"/>
    <x v="2"/>
    <n v="8"/>
    <x v="3"/>
    <s v="Natura"/>
    <n v="3.952569169960474E-3"/>
  </r>
  <r>
    <n v="609"/>
    <d v="2015-04-16T00:00:00"/>
    <x v="3"/>
    <s v="V5Z"/>
    <n v="1"/>
    <n v="10079.370000000001"/>
    <s v="Canada"/>
    <x v="225"/>
    <x v="2"/>
    <x v="2"/>
    <n v="7"/>
    <x v="4"/>
    <s v="VanArsdel"/>
    <n v="2.4570024570024569E-3"/>
  </r>
  <r>
    <n v="433"/>
    <d v="2015-04-16T00:00:00"/>
    <x v="3"/>
    <s v="V5T"/>
    <n v="1"/>
    <n v="11969.37"/>
    <s v="Canada"/>
    <x v="175"/>
    <x v="2"/>
    <x v="6"/>
    <n v="7"/>
    <x v="4"/>
    <s v="VanArsdel"/>
    <n v="2.4570024570024569E-3"/>
  </r>
  <r>
    <n v="604"/>
    <d v="2015-04-16T00:00:00"/>
    <x v="3"/>
    <s v="V6B"/>
    <n v="1"/>
    <n v="6299.37"/>
    <s v="Canada"/>
    <x v="61"/>
    <x v="2"/>
    <x v="2"/>
    <n v="7"/>
    <x v="4"/>
    <s v="VanArsdel"/>
    <n v="2.4570024570024569E-3"/>
  </r>
  <r>
    <n v="734"/>
    <d v="2015-03-30T00:00:00"/>
    <x v="4"/>
    <s v="V7X"/>
    <n v="1"/>
    <n v="5102.37"/>
    <s v="Canada"/>
    <x v="176"/>
    <x v="1"/>
    <x v="1"/>
    <n v="8"/>
    <x v="4"/>
    <s v="Natura"/>
    <n v="3.952569169960474E-3"/>
  </r>
  <r>
    <n v="2350"/>
    <d v="2015-03-30T00:00:00"/>
    <x v="4"/>
    <s v="T5H"/>
    <n v="1"/>
    <n v="4466.7"/>
    <s v="Canada"/>
    <x v="12"/>
    <x v="2"/>
    <x v="4"/>
    <n v="2"/>
    <x v="3"/>
    <s v="Aliqui"/>
    <n v="4.7169811320754715E-3"/>
  </r>
  <r>
    <n v="945"/>
    <d v="2015-03-30T00:00:00"/>
    <x v="4"/>
    <s v="T6E"/>
    <n v="1"/>
    <n v="8189.37"/>
    <s v="Canada"/>
    <x v="79"/>
    <x v="2"/>
    <x v="2"/>
    <n v="8"/>
    <x v="3"/>
    <s v="Natura"/>
    <n v="3.952569169960474E-3"/>
  </r>
  <r>
    <n v="604"/>
    <d v="2015-03-30T00:00:00"/>
    <x v="4"/>
    <s v="T1Y"/>
    <n v="1"/>
    <n v="6299.37"/>
    <s v="Canada"/>
    <x v="61"/>
    <x v="2"/>
    <x v="2"/>
    <n v="7"/>
    <x v="3"/>
    <s v="VanArsdel"/>
    <n v="2.4570024570024569E-3"/>
  </r>
  <r>
    <n v="478"/>
    <d v="2015-03-30T00:00:00"/>
    <x v="4"/>
    <s v="V6T"/>
    <n v="1"/>
    <n v="17009.37"/>
    <s v="Canada"/>
    <x v="170"/>
    <x v="2"/>
    <x v="6"/>
    <n v="7"/>
    <x v="4"/>
    <s v="VanArsdel"/>
    <n v="2.4570024570024569E-3"/>
  </r>
  <r>
    <n v="1180"/>
    <d v="2015-05-17T00:00:00"/>
    <x v="1"/>
    <s v="T6V"/>
    <n v="1"/>
    <n v="6299.37"/>
    <s v="Canada"/>
    <x v="31"/>
    <x v="2"/>
    <x v="4"/>
    <n v="10"/>
    <x v="3"/>
    <s v="Pirum"/>
    <n v="3.8022813688212928E-3"/>
  </r>
  <r>
    <n v="2045"/>
    <d v="2015-04-30T00:00:00"/>
    <x v="3"/>
    <s v="V6T"/>
    <n v="1"/>
    <n v="6173.37"/>
    <s v="Canada"/>
    <x v="118"/>
    <x v="2"/>
    <x v="4"/>
    <n v="4"/>
    <x v="4"/>
    <s v="Currus"/>
    <n v="1.1764705882352941E-2"/>
  </r>
  <r>
    <n v="496"/>
    <d v="2015-04-30T00:00:00"/>
    <x v="3"/>
    <s v="V6Z"/>
    <n v="1"/>
    <n v="11339.37"/>
    <s v="Canada"/>
    <x v="87"/>
    <x v="2"/>
    <x v="6"/>
    <n v="7"/>
    <x v="4"/>
    <s v="VanArsdel"/>
    <n v="2.4570024570024569E-3"/>
  </r>
  <r>
    <n v="636"/>
    <d v="2015-04-30T00:00:00"/>
    <x v="3"/>
    <s v="T6S"/>
    <n v="1"/>
    <n v="11118.87"/>
    <s v="Canada"/>
    <x v="77"/>
    <x v="2"/>
    <x v="2"/>
    <n v="7"/>
    <x v="3"/>
    <s v="VanArsdel"/>
    <n v="2.4570024570024569E-3"/>
  </r>
  <r>
    <n v="826"/>
    <d v="2015-05-28T00:00:00"/>
    <x v="1"/>
    <s v="T1Y"/>
    <n v="1"/>
    <n v="14426.37"/>
    <s v="Canada"/>
    <x v="81"/>
    <x v="2"/>
    <x v="6"/>
    <n v="8"/>
    <x v="3"/>
    <s v="Natura"/>
    <n v="3.952569169960474E-3"/>
  </r>
  <r>
    <n v="1129"/>
    <d v="2015-05-28T00:00:00"/>
    <x v="1"/>
    <s v="T2Y"/>
    <n v="1"/>
    <n v="5543.37"/>
    <s v="Canada"/>
    <x v="34"/>
    <x v="2"/>
    <x v="6"/>
    <n v="10"/>
    <x v="3"/>
    <s v="Pirum"/>
    <n v="3.8022813688212928E-3"/>
  </r>
  <r>
    <n v="1009"/>
    <d v="2015-05-28T00:00:00"/>
    <x v="1"/>
    <s v="V5Z"/>
    <n v="1"/>
    <n v="1353.87"/>
    <s v="Canada"/>
    <x v="129"/>
    <x v="3"/>
    <x v="3"/>
    <n v="8"/>
    <x v="4"/>
    <s v="Natura"/>
    <n v="3.952569169960474E-3"/>
  </r>
  <r>
    <n v="1392"/>
    <d v="2015-05-28T00:00:00"/>
    <x v="1"/>
    <s v="T2X"/>
    <n v="1"/>
    <n v="2266.7399999999998"/>
    <s v="Canada"/>
    <x v="212"/>
    <x v="1"/>
    <x v="1"/>
    <n v="12"/>
    <x v="3"/>
    <s v="Quibus"/>
    <n v="1.3333333333333334E-2"/>
  </r>
  <r>
    <n v="2354"/>
    <d v="2015-05-28T00:00:00"/>
    <x v="1"/>
    <s v="T2Y"/>
    <n v="1"/>
    <n v="4661.37"/>
    <s v="Canada"/>
    <x v="117"/>
    <x v="2"/>
    <x v="2"/>
    <n v="2"/>
    <x v="3"/>
    <s v="Aliqui"/>
    <n v="4.7169811320754715E-3"/>
  </r>
  <r>
    <n v="1907"/>
    <d v="2015-05-28T00:00:00"/>
    <x v="1"/>
    <s v="T5H"/>
    <n v="1"/>
    <n v="11969.37"/>
    <s v="Canada"/>
    <x v="317"/>
    <x v="2"/>
    <x v="2"/>
    <n v="6"/>
    <x v="3"/>
    <s v="Leo"/>
    <n v="8.3333333333333329E-2"/>
  </r>
  <r>
    <n v="506"/>
    <d v="2015-05-28T00:00:00"/>
    <x v="1"/>
    <s v="V6Z"/>
    <n v="1"/>
    <n v="15560.37"/>
    <s v="Canada"/>
    <x v="58"/>
    <x v="2"/>
    <x v="6"/>
    <n v="7"/>
    <x v="4"/>
    <s v="VanArsdel"/>
    <n v="2.4570024570024569E-3"/>
  </r>
  <r>
    <n v="2388"/>
    <d v="2015-04-21T00:00:00"/>
    <x v="3"/>
    <s v="T2C"/>
    <n v="1"/>
    <n v="4157.37"/>
    <s v="Canada"/>
    <x v="171"/>
    <x v="2"/>
    <x v="2"/>
    <n v="2"/>
    <x v="3"/>
    <s v="Aliqui"/>
    <n v="4.7169811320754715E-3"/>
  </r>
  <r>
    <n v="674"/>
    <d v="2015-04-22T00:00:00"/>
    <x v="3"/>
    <s v="V5Z"/>
    <n v="1"/>
    <n v="8189.37"/>
    <s v="Canada"/>
    <x v="32"/>
    <x v="2"/>
    <x v="2"/>
    <n v="7"/>
    <x v="4"/>
    <s v="VanArsdel"/>
    <n v="2.4570024570024569E-3"/>
  </r>
  <r>
    <n v="2389"/>
    <d v="2015-04-22T00:00:00"/>
    <x v="3"/>
    <s v="V5N"/>
    <n v="1"/>
    <n v="10577.7"/>
    <s v="Canada"/>
    <x v="318"/>
    <x v="2"/>
    <x v="2"/>
    <n v="2"/>
    <x v="4"/>
    <s v="Aliqui"/>
    <n v="4.7169811320754715E-3"/>
  </r>
  <r>
    <n v="1070"/>
    <d v="2015-04-22T00:00:00"/>
    <x v="3"/>
    <s v="V6Z"/>
    <n v="1"/>
    <n v="1889.37"/>
    <s v="Canada"/>
    <x v="319"/>
    <x v="1"/>
    <x v="1"/>
    <n v="10"/>
    <x v="4"/>
    <s v="Pirum"/>
    <n v="3.8022813688212928E-3"/>
  </r>
  <r>
    <n v="1053"/>
    <d v="2015-04-30T00:00:00"/>
    <x v="3"/>
    <s v="V7W"/>
    <n v="1"/>
    <n v="3527.37"/>
    <s v="Canada"/>
    <x v="218"/>
    <x v="0"/>
    <x v="0"/>
    <n v="10"/>
    <x v="4"/>
    <s v="Pirum"/>
    <n v="3.8022813688212928E-3"/>
  </r>
  <r>
    <n v="207"/>
    <d v="2015-04-30T00:00:00"/>
    <x v="3"/>
    <s v="T5J"/>
    <n v="1"/>
    <n v="11843.37"/>
    <s v="Canada"/>
    <x v="109"/>
    <x v="2"/>
    <x v="6"/>
    <n v="3"/>
    <x v="3"/>
    <s v="Barba"/>
    <n v="0.1111111111111111"/>
  </r>
  <r>
    <n v="549"/>
    <d v="2015-04-30T00:00:00"/>
    <x v="3"/>
    <s v="V6S"/>
    <n v="1"/>
    <n v="6614.37"/>
    <s v="Canada"/>
    <x v="116"/>
    <x v="2"/>
    <x v="2"/>
    <n v="7"/>
    <x v="4"/>
    <s v="VanArsdel"/>
    <n v="2.4570024570024569E-3"/>
  </r>
  <r>
    <n v="2055"/>
    <d v="2015-03-30T00:00:00"/>
    <x v="4"/>
    <s v="T3G"/>
    <n v="1"/>
    <n v="7874.37"/>
    <s v="Canada"/>
    <x v="62"/>
    <x v="2"/>
    <x v="4"/>
    <n v="4"/>
    <x v="3"/>
    <s v="Currus"/>
    <n v="1.1764705882352941E-2"/>
  </r>
  <r>
    <n v="2086"/>
    <d v="2015-03-30T00:00:00"/>
    <x v="4"/>
    <s v="T5Y"/>
    <n v="1"/>
    <n v="2897.37"/>
    <s v="Canada"/>
    <x v="202"/>
    <x v="2"/>
    <x v="2"/>
    <n v="4"/>
    <x v="3"/>
    <s v="Currus"/>
    <n v="1.1764705882352941E-2"/>
  </r>
  <r>
    <n v="491"/>
    <d v="2015-03-30T00:00:00"/>
    <x v="4"/>
    <s v="R2C"/>
    <n v="1"/>
    <n v="11339.37"/>
    <s v="Canada"/>
    <x v="19"/>
    <x v="2"/>
    <x v="6"/>
    <n v="7"/>
    <x v="1"/>
    <s v="VanArsdel"/>
    <n v="2.4570024570024569E-3"/>
  </r>
  <r>
    <n v="733"/>
    <d v="2015-03-30T00:00:00"/>
    <x v="4"/>
    <s v="V7X"/>
    <n v="1"/>
    <n v="5102.37"/>
    <s v="Canada"/>
    <x v="65"/>
    <x v="1"/>
    <x v="1"/>
    <n v="8"/>
    <x v="4"/>
    <s v="Natura"/>
    <n v="3.952569169960474E-3"/>
  </r>
  <r>
    <n v="1085"/>
    <d v="2015-03-30T00:00:00"/>
    <x v="4"/>
    <s v="V7W"/>
    <n v="1"/>
    <n v="1322.37"/>
    <s v="Canada"/>
    <x v="189"/>
    <x v="1"/>
    <x v="1"/>
    <n v="10"/>
    <x v="4"/>
    <s v="Pirum"/>
    <n v="3.8022813688212928E-3"/>
  </r>
  <r>
    <n v="1183"/>
    <d v="2015-03-30T00:00:00"/>
    <x v="4"/>
    <s v="V7X"/>
    <n v="1"/>
    <n v="7275.87"/>
    <s v="Canada"/>
    <x v="121"/>
    <x v="2"/>
    <x v="4"/>
    <n v="10"/>
    <x v="4"/>
    <s v="Pirum"/>
    <n v="3.8022813688212928E-3"/>
  </r>
  <r>
    <n v="202"/>
    <d v="2015-04-22T00:00:00"/>
    <x v="3"/>
    <s v="V6S"/>
    <n v="1"/>
    <n v="15749.37"/>
    <s v="Canada"/>
    <x v="144"/>
    <x v="2"/>
    <x v="6"/>
    <n v="3"/>
    <x v="4"/>
    <s v="Barba"/>
    <n v="0.1111111111111111"/>
  </r>
  <r>
    <n v="1069"/>
    <d v="2015-04-22T00:00:00"/>
    <x v="3"/>
    <s v="V6Z"/>
    <n v="1"/>
    <n v="1889.37"/>
    <s v="Canada"/>
    <x v="320"/>
    <x v="1"/>
    <x v="1"/>
    <n v="10"/>
    <x v="4"/>
    <s v="Pirum"/>
    <n v="3.8022813688212928E-3"/>
  </r>
  <r>
    <n v="438"/>
    <d v="2015-04-22T00:00:00"/>
    <x v="3"/>
    <s v="T5K"/>
    <n v="1"/>
    <n v="11969.37"/>
    <s v="Canada"/>
    <x v="54"/>
    <x v="2"/>
    <x v="6"/>
    <n v="7"/>
    <x v="3"/>
    <s v="VanArsdel"/>
    <n v="2.4570024570024569E-3"/>
  </r>
  <r>
    <n v="438"/>
    <d v="2015-04-23T00:00:00"/>
    <x v="3"/>
    <s v="V6M"/>
    <n v="1"/>
    <n v="11969.37"/>
    <s v="Canada"/>
    <x v="54"/>
    <x v="2"/>
    <x v="6"/>
    <n v="7"/>
    <x v="4"/>
    <s v="VanArsdel"/>
    <n v="2.4570024570024569E-3"/>
  </r>
  <r>
    <n v="487"/>
    <d v="2015-04-23T00:00:00"/>
    <x v="3"/>
    <s v="T6E"/>
    <n v="1"/>
    <n v="13229.37"/>
    <s v="Canada"/>
    <x v="21"/>
    <x v="2"/>
    <x v="6"/>
    <n v="7"/>
    <x v="3"/>
    <s v="VanArsdel"/>
    <n v="2.4570024570024569E-3"/>
  </r>
  <r>
    <n v="2396"/>
    <d v="2015-05-27T00:00:00"/>
    <x v="1"/>
    <s v="T3C"/>
    <n v="1"/>
    <n v="1070.3699999999999"/>
    <s v="Canada"/>
    <x v="104"/>
    <x v="3"/>
    <x v="3"/>
    <n v="2"/>
    <x v="3"/>
    <s v="Aliqui"/>
    <n v="4.7169811320754715E-3"/>
  </r>
  <r>
    <n v="2332"/>
    <d v="2015-05-27T00:00:00"/>
    <x v="1"/>
    <s v="T5H"/>
    <n v="1"/>
    <n v="6356.7"/>
    <s v="Canada"/>
    <x v="22"/>
    <x v="2"/>
    <x v="4"/>
    <n v="2"/>
    <x v="3"/>
    <s v="Aliqui"/>
    <n v="4.7169811320754715E-3"/>
  </r>
  <r>
    <n v="659"/>
    <d v="2015-05-27T00:00:00"/>
    <x v="1"/>
    <s v="V6S"/>
    <n v="1"/>
    <n v="17639.37"/>
    <s v="Canada"/>
    <x v="166"/>
    <x v="2"/>
    <x v="2"/>
    <n v="7"/>
    <x v="4"/>
    <s v="VanArsdel"/>
    <n v="2.4570024570024569E-3"/>
  </r>
  <r>
    <n v="1182"/>
    <d v="2015-05-27T00:00:00"/>
    <x v="1"/>
    <s v="T6H"/>
    <n v="1"/>
    <n v="2519.37"/>
    <s v="Canada"/>
    <x v="97"/>
    <x v="2"/>
    <x v="4"/>
    <n v="10"/>
    <x v="3"/>
    <s v="Pirum"/>
    <n v="3.8022813688212928E-3"/>
  </r>
  <r>
    <n v="491"/>
    <d v="2015-04-19T00:00:00"/>
    <x v="3"/>
    <s v="V6E"/>
    <n v="1"/>
    <n v="10709.37"/>
    <s v="Canada"/>
    <x v="19"/>
    <x v="2"/>
    <x v="6"/>
    <n v="7"/>
    <x v="4"/>
    <s v="VanArsdel"/>
    <n v="2.4570024570024569E-3"/>
  </r>
  <r>
    <n v="1129"/>
    <d v="2015-04-19T00:00:00"/>
    <x v="3"/>
    <s v="V5V"/>
    <n v="1"/>
    <n v="5543.37"/>
    <s v="Canada"/>
    <x v="34"/>
    <x v="2"/>
    <x v="6"/>
    <n v="10"/>
    <x v="4"/>
    <s v="Pirum"/>
    <n v="3.8022813688212928E-3"/>
  </r>
  <r>
    <n v="604"/>
    <d v="2015-04-19T00:00:00"/>
    <x v="3"/>
    <s v="V5X"/>
    <n v="1"/>
    <n v="6299.37"/>
    <s v="Canada"/>
    <x v="61"/>
    <x v="2"/>
    <x v="2"/>
    <n v="7"/>
    <x v="4"/>
    <s v="VanArsdel"/>
    <n v="2.4570024570024569E-3"/>
  </r>
  <r>
    <n v="945"/>
    <d v="2015-04-19T00:00:00"/>
    <x v="3"/>
    <s v="T5Y"/>
    <n v="1"/>
    <n v="8189.37"/>
    <s v="Canada"/>
    <x v="79"/>
    <x v="2"/>
    <x v="2"/>
    <n v="8"/>
    <x v="3"/>
    <s v="Natura"/>
    <n v="3.952569169960474E-3"/>
  </r>
  <r>
    <n v="1343"/>
    <d v="2015-04-19T00:00:00"/>
    <x v="3"/>
    <s v="V5V"/>
    <n v="2"/>
    <n v="8817.48"/>
    <s v="Canada"/>
    <x v="154"/>
    <x v="1"/>
    <x v="1"/>
    <n v="12"/>
    <x v="4"/>
    <s v="Quibus"/>
    <n v="1.3333333333333334E-2"/>
  </r>
  <r>
    <n v="1129"/>
    <d v="2015-04-19T00:00:00"/>
    <x v="3"/>
    <s v="V6H"/>
    <n v="1"/>
    <n v="5543.37"/>
    <s v="Canada"/>
    <x v="34"/>
    <x v="2"/>
    <x v="6"/>
    <n v="10"/>
    <x v="4"/>
    <s v="Pirum"/>
    <n v="3.8022813688212928E-3"/>
  </r>
  <r>
    <n v="1995"/>
    <d v="2015-03-22T00:00:00"/>
    <x v="4"/>
    <s v="V5Z"/>
    <n v="1"/>
    <n v="5354.37"/>
    <s v="Canada"/>
    <x v="167"/>
    <x v="2"/>
    <x v="6"/>
    <n v="4"/>
    <x v="4"/>
    <s v="Currus"/>
    <n v="1.1764705882352941E-2"/>
  </r>
  <r>
    <n v="407"/>
    <d v="2015-03-26T00:00:00"/>
    <x v="4"/>
    <s v="T6T"/>
    <n v="1"/>
    <n v="20505.87"/>
    <s v="Canada"/>
    <x v="86"/>
    <x v="2"/>
    <x v="6"/>
    <n v="7"/>
    <x v="3"/>
    <s v="VanArsdel"/>
    <n v="2.4570024570024569E-3"/>
  </r>
  <r>
    <n v="491"/>
    <d v="2015-03-26T00:00:00"/>
    <x v="4"/>
    <s v="T6T"/>
    <n v="1"/>
    <n v="10709.37"/>
    <s v="Canada"/>
    <x v="19"/>
    <x v="2"/>
    <x v="6"/>
    <n v="7"/>
    <x v="3"/>
    <s v="VanArsdel"/>
    <n v="2.4570024570024569E-3"/>
  </r>
  <r>
    <n v="974"/>
    <d v="2015-04-30T00:00:00"/>
    <x v="3"/>
    <s v="T3B"/>
    <n v="1"/>
    <n v="8031.87"/>
    <s v="Canada"/>
    <x v="321"/>
    <x v="2"/>
    <x v="2"/>
    <n v="8"/>
    <x v="3"/>
    <s v="Natura"/>
    <n v="3.952569169960474E-3"/>
  </r>
  <r>
    <n v="1191"/>
    <d v="2015-04-30T00:00:00"/>
    <x v="3"/>
    <s v="V6L"/>
    <n v="1"/>
    <n v="3464.37"/>
    <s v="Canada"/>
    <x v="70"/>
    <x v="2"/>
    <x v="4"/>
    <n v="10"/>
    <x v="4"/>
    <s v="Pirum"/>
    <n v="3.8022813688212928E-3"/>
  </r>
  <r>
    <n v="2098"/>
    <d v="2015-04-30T00:00:00"/>
    <x v="3"/>
    <s v="V6G"/>
    <n v="1"/>
    <n v="3905.37"/>
    <s v="Canada"/>
    <x v="322"/>
    <x v="3"/>
    <x v="3"/>
    <n v="4"/>
    <x v="4"/>
    <s v="Currus"/>
    <n v="1.1764705882352941E-2"/>
  </r>
  <r>
    <n v="200"/>
    <d v="2015-05-01T00:00:00"/>
    <x v="1"/>
    <s v="T5J"/>
    <n v="1"/>
    <n v="15434.37"/>
    <s v="Canada"/>
    <x v="323"/>
    <x v="2"/>
    <x v="6"/>
    <n v="3"/>
    <x v="3"/>
    <s v="Barba"/>
    <n v="0.1111111111111111"/>
  </r>
  <r>
    <n v="2361"/>
    <d v="2015-06-08T00:00:00"/>
    <x v="2"/>
    <s v="T3G"/>
    <n v="1"/>
    <n v="7427.7"/>
    <s v="Canada"/>
    <x v="90"/>
    <x v="2"/>
    <x v="2"/>
    <n v="2"/>
    <x v="3"/>
    <s v="Aliqui"/>
    <n v="4.7169811320754715E-3"/>
  </r>
  <r>
    <n v="1912"/>
    <d v="2015-06-08T00:00:00"/>
    <x v="2"/>
    <s v="V5V"/>
    <n v="1"/>
    <n v="3968.37"/>
    <s v="Canada"/>
    <x v="324"/>
    <x v="0"/>
    <x v="0"/>
    <n v="4"/>
    <x v="4"/>
    <s v="Currus"/>
    <n v="1.1764705882352941E-2"/>
  </r>
  <r>
    <n v="1191"/>
    <d v="2015-06-09T00:00:00"/>
    <x v="2"/>
    <s v="V5V"/>
    <n v="1"/>
    <n v="3464.37"/>
    <s v="Canada"/>
    <x v="70"/>
    <x v="2"/>
    <x v="4"/>
    <n v="10"/>
    <x v="4"/>
    <s v="Pirum"/>
    <n v="3.8022813688212928E-3"/>
  </r>
  <r>
    <n v="1077"/>
    <d v="2015-06-09T00:00:00"/>
    <x v="2"/>
    <s v="T6C"/>
    <n v="1"/>
    <n v="4094.37"/>
    <s v="Canada"/>
    <x v="47"/>
    <x v="1"/>
    <x v="1"/>
    <n v="10"/>
    <x v="3"/>
    <s v="Pirum"/>
    <n v="3.8022813688212928E-3"/>
  </r>
  <r>
    <n v="2055"/>
    <d v="2015-06-09T00:00:00"/>
    <x v="2"/>
    <s v="T2X"/>
    <n v="1"/>
    <n v="7874.37"/>
    <s v="Canada"/>
    <x v="62"/>
    <x v="2"/>
    <x v="4"/>
    <n v="4"/>
    <x v="3"/>
    <s v="Currus"/>
    <n v="1.1764705882352941E-2"/>
  </r>
  <r>
    <n v="1078"/>
    <d v="2015-06-09T00:00:00"/>
    <x v="2"/>
    <s v="T6C"/>
    <n v="1"/>
    <n v="4094.37"/>
    <s v="Canada"/>
    <x v="48"/>
    <x v="1"/>
    <x v="1"/>
    <n v="10"/>
    <x v="3"/>
    <s v="Pirum"/>
    <n v="3.8022813688212928E-3"/>
  </r>
  <r>
    <n v="794"/>
    <d v="2015-06-10T00:00:00"/>
    <x v="2"/>
    <s v="R2G"/>
    <n v="1"/>
    <n v="1070.3699999999999"/>
    <s v="Canada"/>
    <x v="98"/>
    <x v="1"/>
    <x v="1"/>
    <n v="8"/>
    <x v="1"/>
    <s v="Natura"/>
    <n v="3.952569169960474E-3"/>
  </r>
  <r>
    <n v="506"/>
    <d v="2015-06-10T00:00:00"/>
    <x v="2"/>
    <s v="V6S"/>
    <n v="1"/>
    <n v="15560.37"/>
    <s v="Canada"/>
    <x v="58"/>
    <x v="2"/>
    <x v="6"/>
    <n v="7"/>
    <x v="4"/>
    <s v="VanArsdel"/>
    <n v="2.4570024570024569E-3"/>
  </r>
  <r>
    <n v="676"/>
    <d v="2015-06-10T00:00:00"/>
    <x v="2"/>
    <s v="T5B"/>
    <n v="1"/>
    <n v="9134.3700000000008"/>
    <s v="Canada"/>
    <x v="157"/>
    <x v="2"/>
    <x v="2"/>
    <n v="7"/>
    <x v="3"/>
    <s v="VanArsdel"/>
    <n v="2.4570024570024569E-3"/>
  </r>
  <r>
    <n v="793"/>
    <d v="2015-06-10T00:00:00"/>
    <x v="2"/>
    <s v="R2G"/>
    <n v="1"/>
    <n v="1070.3699999999999"/>
    <s v="Canada"/>
    <x v="96"/>
    <x v="1"/>
    <x v="1"/>
    <n v="8"/>
    <x v="1"/>
    <s v="Natura"/>
    <n v="3.952569169960474E-3"/>
  </r>
  <r>
    <n v="993"/>
    <d v="2015-06-11T00:00:00"/>
    <x v="2"/>
    <s v="T1Y"/>
    <n v="1"/>
    <n v="4409.37"/>
    <s v="Canada"/>
    <x v="10"/>
    <x v="2"/>
    <x v="2"/>
    <n v="8"/>
    <x v="3"/>
    <s v="Natura"/>
    <n v="3.952569169960474E-3"/>
  </r>
  <r>
    <n v="676"/>
    <d v="2015-05-15T00:00:00"/>
    <x v="1"/>
    <s v="V5V"/>
    <n v="1"/>
    <n v="9134.3700000000008"/>
    <s v="Canada"/>
    <x v="157"/>
    <x v="2"/>
    <x v="2"/>
    <n v="7"/>
    <x v="4"/>
    <s v="VanArsdel"/>
    <n v="2.4570024570024569E-3"/>
  </r>
  <r>
    <n v="478"/>
    <d v="2015-04-12T00:00:00"/>
    <x v="3"/>
    <s v="V7W"/>
    <n v="1"/>
    <n v="17009.37"/>
    <s v="Canada"/>
    <x v="170"/>
    <x v="2"/>
    <x v="6"/>
    <n v="7"/>
    <x v="4"/>
    <s v="VanArsdel"/>
    <n v="2.4570024570024569E-3"/>
  </r>
  <r>
    <n v="2332"/>
    <d v="2015-04-12T00:00:00"/>
    <x v="3"/>
    <s v="V7Y"/>
    <n v="1"/>
    <n v="6419.7"/>
    <s v="Canada"/>
    <x v="22"/>
    <x v="2"/>
    <x v="4"/>
    <n v="2"/>
    <x v="4"/>
    <s v="Aliqui"/>
    <n v="4.7169811320754715E-3"/>
  </r>
  <r>
    <n v="1182"/>
    <d v="2015-04-13T00:00:00"/>
    <x v="3"/>
    <s v="V6H"/>
    <n v="1"/>
    <n v="2708.37"/>
    <s v="Canada"/>
    <x v="97"/>
    <x v="2"/>
    <x v="4"/>
    <n v="10"/>
    <x v="4"/>
    <s v="Pirum"/>
    <n v="3.8022813688212928E-3"/>
  </r>
  <r>
    <n v="407"/>
    <d v="2015-04-13T00:00:00"/>
    <x v="3"/>
    <s v="T6T"/>
    <n v="1"/>
    <n v="20505.87"/>
    <s v="Canada"/>
    <x v="86"/>
    <x v="2"/>
    <x v="6"/>
    <n v="7"/>
    <x v="3"/>
    <s v="VanArsdel"/>
    <n v="2.4570024570024569E-3"/>
  </r>
  <r>
    <n v="545"/>
    <d v="2015-03-22T00:00:00"/>
    <x v="4"/>
    <s v="V6J"/>
    <n v="1"/>
    <n v="10835.37"/>
    <s v="Canada"/>
    <x v="113"/>
    <x v="2"/>
    <x v="2"/>
    <n v="7"/>
    <x v="4"/>
    <s v="VanArsdel"/>
    <n v="2.4570024570024569E-3"/>
  </r>
  <r>
    <n v="1347"/>
    <d v="2015-03-22T00:00:00"/>
    <x v="4"/>
    <s v="T5Z"/>
    <n v="1"/>
    <n v="4156.74"/>
    <s v="Canada"/>
    <x v="213"/>
    <x v="1"/>
    <x v="1"/>
    <n v="12"/>
    <x v="3"/>
    <s v="Quibus"/>
    <n v="1.3333333333333334E-2"/>
  </r>
  <r>
    <n v="2269"/>
    <d v="2015-03-22T00:00:00"/>
    <x v="4"/>
    <s v="T6G"/>
    <n v="1"/>
    <n v="4403.7"/>
    <s v="Canada"/>
    <x v="220"/>
    <x v="1"/>
    <x v="5"/>
    <n v="2"/>
    <x v="3"/>
    <s v="Aliqui"/>
    <n v="4.7169811320754715E-3"/>
  </r>
  <r>
    <n v="996"/>
    <d v="2015-03-22T00:00:00"/>
    <x v="4"/>
    <s v="T6E"/>
    <n v="1"/>
    <n v="8756.3700000000008"/>
    <s v="Canada"/>
    <x v="60"/>
    <x v="2"/>
    <x v="2"/>
    <n v="8"/>
    <x v="3"/>
    <s v="Natura"/>
    <n v="3.952569169960474E-3"/>
  </r>
  <r>
    <n v="1175"/>
    <d v="2015-03-22T00:00:00"/>
    <x v="4"/>
    <s v="T3G"/>
    <n v="1"/>
    <n v="8441.3700000000008"/>
    <s v="Canada"/>
    <x v="158"/>
    <x v="2"/>
    <x v="4"/>
    <n v="10"/>
    <x v="3"/>
    <s v="Pirum"/>
    <n v="3.8022813688212928E-3"/>
  </r>
  <r>
    <n v="506"/>
    <d v="2015-03-23T00:00:00"/>
    <x v="4"/>
    <s v="T6E"/>
    <n v="1"/>
    <n v="15560.37"/>
    <s v="Canada"/>
    <x v="58"/>
    <x v="2"/>
    <x v="6"/>
    <n v="7"/>
    <x v="3"/>
    <s v="VanArsdel"/>
    <n v="2.4570024570024569E-3"/>
  </r>
  <r>
    <n v="244"/>
    <d v="2015-03-23T00:00:00"/>
    <x v="4"/>
    <s v="R2G"/>
    <n v="1"/>
    <n v="7556.85"/>
    <s v="Canada"/>
    <x v="25"/>
    <x v="2"/>
    <x v="7"/>
    <n v="5"/>
    <x v="1"/>
    <s v="Fama"/>
    <n v="7.1428571428571425E-2"/>
  </r>
  <r>
    <n v="959"/>
    <d v="2015-03-26T00:00:00"/>
    <x v="4"/>
    <s v="T3C"/>
    <n v="1"/>
    <n v="10362.870000000001"/>
    <s v="Canada"/>
    <x v="41"/>
    <x v="2"/>
    <x v="2"/>
    <n v="8"/>
    <x v="3"/>
    <s v="Natura"/>
    <n v="3.952569169960474E-3"/>
  </r>
  <r>
    <n v="2262"/>
    <d v="2015-03-26T00:00:00"/>
    <x v="4"/>
    <s v="T6W"/>
    <n v="1"/>
    <n v="4220.37"/>
    <s v="Canada"/>
    <x v="325"/>
    <x v="1"/>
    <x v="1"/>
    <n v="2"/>
    <x v="3"/>
    <s v="Aliqui"/>
    <n v="4.7169811320754715E-3"/>
  </r>
  <r>
    <n v="2225"/>
    <d v="2015-03-27T00:00:00"/>
    <x v="4"/>
    <s v="T6J"/>
    <n v="1"/>
    <n v="818.37"/>
    <s v="Canada"/>
    <x v="52"/>
    <x v="1"/>
    <x v="1"/>
    <n v="2"/>
    <x v="3"/>
    <s v="Aliqui"/>
    <n v="4.7169811320754715E-3"/>
  </r>
  <r>
    <n v="945"/>
    <d v="2015-05-15T00:00:00"/>
    <x v="1"/>
    <s v="V5Z"/>
    <n v="1"/>
    <n v="8189.37"/>
    <s v="Canada"/>
    <x v="79"/>
    <x v="2"/>
    <x v="2"/>
    <n v="8"/>
    <x v="4"/>
    <s v="Natura"/>
    <n v="3.952569169960474E-3"/>
  </r>
  <r>
    <n v="1875"/>
    <d v="2015-05-17T00:00:00"/>
    <x v="1"/>
    <s v="T6S"/>
    <n v="1"/>
    <n v="12914.37"/>
    <s v="Canada"/>
    <x v="303"/>
    <x v="2"/>
    <x v="6"/>
    <n v="6"/>
    <x v="3"/>
    <s v="Leo"/>
    <n v="8.3333333333333329E-2"/>
  </r>
  <r>
    <n v="2277"/>
    <d v="2015-06-15T00:00:00"/>
    <x v="2"/>
    <s v="T5K"/>
    <n v="1"/>
    <n v="3836.7"/>
    <s v="Canada"/>
    <x v="241"/>
    <x v="1"/>
    <x v="5"/>
    <n v="2"/>
    <x v="3"/>
    <s v="Aliqui"/>
    <n v="4.7169811320754715E-3"/>
  </r>
  <r>
    <n v="438"/>
    <d v="2015-06-15T00:00:00"/>
    <x v="2"/>
    <s v="V6R"/>
    <n v="1"/>
    <n v="11969.37"/>
    <s v="Canada"/>
    <x v="54"/>
    <x v="2"/>
    <x v="6"/>
    <n v="7"/>
    <x v="4"/>
    <s v="VanArsdel"/>
    <n v="2.4570024570024569E-3"/>
  </r>
  <r>
    <n v="963"/>
    <d v="2015-06-16T00:00:00"/>
    <x v="2"/>
    <s v="V6G"/>
    <n v="1"/>
    <n v="5039.37"/>
    <s v="Canada"/>
    <x v="138"/>
    <x v="2"/>
    <x v="2"/>
    <n v="8"/>
    <x v="4"/>
    <s v="Natura"/>
    <n v="3.952569169960474E-3"/>
  </r>
  <r>
    <n v="993"/>
    <d v="2015-06-16T00:00:00"/>
    <x v="2"/>
    <s v="T6G"/>
    <n v="1"/>
    <n v="4598.37"/>
    <s v="Canada"/>
    <x v="10"/>
    <x v="2"/>
    <x v="2"/>
    <n v="8"/>
    <x v="3"/>
    <s v="Natura"/>
    <n v="3.952569169960474E-3"/>
  </r>
  <r>
    <n v="1129"/>
    <d v="2015-06-16T00:00:00"/>
    <x v="2"/>
    <s v="T6E"/>
    <n v="1"/>
    <n v="5826.87"/>
    <s v="Canada"/>
    <x v="34"/>
    <x v="2"/>
    <x v="6"/>
    <n v="10"/>
    <x v="3"/>
    <s v="Pirum"/>
    <n v="3.8022813688212928E-3"/>
  </r>
  <r>
    <n v="604"/>
    <d v="2015-06-16T00:00:00"/>
    <x v="2"/>
    <s v="R2C"/>
    <n v="1"/>
    <n v="6299.37"/>
    <s v="Canada"/>
    <x v="61"/>
    <x v="2"/>
    <x v="2"/>
    <n v="7"/>
    <x v="1"/>
    <s v="VanArsdel"/>
    <n v="2.4570024570024569E-3"/>
  </r>
  <r>
    <n v="496"/>
    <d v="2015-06-17T00:00:00"/>
    <x v="2"/>
    <s v="T5L"/>
    <n v="1"/>
    <n v="11339.37"/>
    <s v="Canada"/>
    <x v="87"/>
    <x v="2"/>
    <x v="6"/>
    <n v="7"/>
    <x v="3"/>
    <s v="VanArsdel"/>
    <n v="2.4570024570024569E-3"/>
  </r>
  <r>
    <n v="942"/>
    <d v="2015-06-17T00:00:00"/>
    <x v="2"/>
    <s v="T5W"/>
    <n v="1"/>
    <n v="7370.37"/>
    <s v="Canada"/>
    <x v="30"/>
    <x v="2"/>
    <x v="2"/>
    <n v="8"/>
    <x v="3"/>
    <s v="Natura"/>
    <n v="3.952569169960474E-3"/>
  </r>
  <r>
    <n v="438"/>
    <d v="2015-06-03T00:00:00"/>
    <x v="2"/>
    <s v="R2L"/>
    <n v="1"/>
    <n v="11969.37"/>
    <s v="Canada"/>
    <x v="54"/>
    <x v="2"/>
    <x v="6"/>
    <n v="7"/>
    <x v="1"/>
    <s v="VanArsdel"/>
    <n v="2.4570024570024569E-3"/>
  </r>
  <r>
    <n v="604"/>
    <d v="2015-06-11T00:00:00"/>
    <x v="2"/>
    <s v="T3G"/>
    <n v="1"/>
    <n v="6299.37"/>
    <s v="Canada"/>
    <x v="61"/>
    <x v="2"/>
    <x v="2"/>
    <n v="7"/>
    <x v="3"/>
    <s v="VanArsdel"/>
    <n v="2.4570024570024569E-3"/>
  </r>
  <r>
    <n v="520"/>
    <d v="2015-06-11T00:00:00"/>
    <x v="2"/>
    <s v="T2C"/>
    <n v="1"/>
    <n v="7367.85"/>
    <s v="Canada"/>
    <x v="210"/>
    <x v="2"/>
    <x v="4"/>
    <n v="7"/>
    <x v="3"/>
    <s v="VanArsdel"/>
    <n v="2.4570024570024569E-3"/>
  </r>
  <r>
    <n v="1182"/>
    <d v="2015-06-28T00:00:00"/>
    <x v="2"/>
    <s v="V7Y"/>
    <n v="1"/>
    <n v="2519.37"/>
    <s v="Canada"/>
    <x v="97"/>
    <x v="2"/>
    <x v="4"/>
    <n v="10"/>
    <x v="4"/>
    <s v="Pirum"/>
    <n v="3.8022813688212928E-3"/>
  </r>
  <r>
    <n v="1319"/>
    <d v="2015-06-28T00:00:00"/>
    <x v="2"/>
    <s v="V6H"/>
    <n v="1"/>
    <n v="4975.74"/>
    <s v="Canada"/>
    <x v="131"/>
    <x v="1"/>
    <x v="1"/>
    <n v="12"/>
    <x v="4"/>
    <s v="Quibus"/>
    <n v="1.3333333333333334E-2"/>
  </r>
  <r>
    <n v="406"/>
    <d v="2015-06-28T00:00:00"/>
    <x v="2"/>
    <s v="T6W"/>
    <n v="1"/>
    <n v="22994.37"/>
    <s v="Canada"/>
    <x v="58"/>
    <x v="2"/>
    <x v="6"/>
    <n v="7"/>
    <x v="3"/>
    <s v="VanArsdel"/>
    <n v="2.4570024570024569E-3"/>
  </r>
  <r>
    <n v="907"/>
    <d v="2015-06-28T00:00:00"/>
    <x v="2"/>
    <s v="T5K"/>
    <n v="1"/>
    <n v="7874.37"/>
    <s v="Canada"/>
    <x v="50"/>
    <x v="2"/>
    <x v="4"/>
    <n v="8"/>
    <x v="3"/>
    <s v="Natura"/>
    <n v="3.952569169960474E-3"/>
  </r>
  <r>
    <n v="1142"/>
    <d v="2015-06-28T00:00:00"/>
    <x v="2"/>
    <s v="T5X"/>
    <n v="1"/>
    <n v="8126.37"/>
    <s v="Canada"/>
    <x v="256"/>
    <x v="2"/>
    <x v="6"/>
    <n v="10"/>
    <x v="3"/>
    <s v="Pirum"/>
    <n v="3.8022813688212928E-3"/>
  </r>
  <r>
    <n v="2055"/>
    <d v="2015-06-28T00:00:00"/>
    <x v="2"/>
    <s v="V6H"/>
    <n v="1"/>
    <n v="7874.37"/>
    <s v="Canada"/>
    <x v="62"/>
    <x v="2"/>
    <x v="4"/>
    <n v="4"/>
    <x v="4"/>
    <s v="Currus"/>
    <n v="1.1764705882352941E-2"/>
  </r>
  <r>
    <n v="826"/>
    <d v="2015-02-25T00:00:00"/>
    <x v="0"/>
    <s v="V6T"/>
    <n v="1"/>
    <n v="13229.37"/>
    <s v="Canada"/>
    <x v="81"/>
    <x v="2"/>
    <x v="6"/>
    <n v="8"/>
    <x v="4"/>
    <s v="Natura"/>
    <n v="3.952569169960474E-3"/>
  </r>
  <r>
    <n v="2055"/>
    <d v="2015-02-25T00:00:00"/>
    <x v="0"/>
    <s v="T5B"/>
    <n v="1"/>
    <n v="7874.37"/>
    <s v="Canada"/>
    <x v="62"/>
    <x v="2"/>
    <x v="4"/>
    <n v="4"/>
    <x v="3"/>
    <s v="Currus"/>
    <n v="1.1764705882352941E-2"/>
  </r>
  <r>
    <n v="2199"/>
    <d v="2015-06-26T00:00:00"/>
    <x v="2"/>
    <s v="T6N"/>
    <n v="1"/>
    <n v="2456.37"/>
    <s v="Canada"/>
    <x v="309"/>
    <x v="0"/>
    <x v="0"/>
    <n v="2"/>
    <x v="3"/>
    <s v="Aliqui"/>
    <n v="4.7169811320754715E-3"/>
  </r>
  <r>
    <n v="778"/>
    <d v="2015-06-26T00:00:00"/>
    <x v="2"/>
    <s v="T2P"/>
    <n v="1"/>
    <n v="1542.87"/>
    <s v="Canada"/>
    <x v="242"/>
    <x v="1"/>
    <x v="1"/>
    <n v="8"/>
    <x v="3"/>
    <s v="Natura"/>
    <n v="3.952569169960474E-3"/>
  </r>
  <r>
    <n v="609"/>
    <d v="2015-04-24T00:00:00"/>
    <x v="3"/>
    <s v="V5Z"/>
    <n v="1"/>
    <n v="10079.370000000001"/>
    <s v="Canada"/>
    <x v="225"/>
    <x v="2"/>
    <x v="2"/>
    <n v="7"/>
    <x v="4"/>
    <s v="VanArsdel"/>
    <n v="2.4570024570024569E-3"/>
  </r>
  <r>
    <n v="676"/>
    <d v="2015-04-24T00:00:00"/>
    <x v="3"/>
    <s v="T6G"/>
    <n v="1"/>
    <n v="9134.3700000000008"/>
    <s v="Canada"/>
    <x v="157"/>
    <x v="2"/>
    <x v="2"/>
    <n v="7"/>
    <x v="3"/>
    <s v="VanArsdel"/>
    <n v="2.4570024570024569E-3"/>
  </r>
  <r>
    <n v="2275"/>
    <d v="2015-04-24T00:00:00"/>
    <x v="3"/>
    <s v="T2C"/>
    <n v="1"/>
    <n v="4661.37"/>
    <s v="Canada"/>
    <x v="17"/>
    <x v="1"/>
    <x v="5"/>
    <n v="2"/>
    <x v="3"/>
    <s v="Aliqui"/>
    <n v="4.7169811320754715E-3"/>
  </r>
  <r>
    <n v="676"/>
    <d v="2015-06-14T00:00:00"/>
    <x v="2"/>
    <s v="T6G"/>
    <n v="1"/>
    <n v="9134.3700000000008"/>
    <s v="Canada"/>
    <x v="157"/>
    <x v="2"/>
    <x v="2"/>
    <n v="7"/>
    <x v="3"/>
    <s v="VanArsdel"/>
    <n v="2.4570024570024569E-3"/>
  </r>
  <r>
    <n v="487"/>
    <d v="2015-06-14T00:00:00"/>
    <x v="2"/>
    <s v="V5V"/>
    <n v="1"/>
    <n v="13229.37"/>
    <s v="Canada"/>
    <x v="21"/>
    <x v="2"/>
    <x v="6"/>
    <n v="7"/>
    <x v="4"/>
    <s v="VanArsdel"/>
    <n v="2.4570024570024569E-3"/>
  </r>
  <r>
    <n v="438"/>
    <d v="2015-04-25T00:00:00"/>
    <x v="3"/>
    <s v="T3G"/>
    <n v="1"/>
    <n v="11969.37"/>
    <s v="Canada"/>
    <x v="54"/>
    <x v="2"/>
    <x v="6"/>
    <n v="7"/>
    <x v="3"/>
    <s v="VanArsdel"/>
    <n v="2.4570024570024569E-3"/>
  </r>
  <r>
    <n v="433"/>
    <d v="2015-04-25T00:00:00"/>
    <x v="3"/>
    <s v="T2C"/>
    <n v="1"/>
    <n v="11969.37"/>
    <s v="Canada"/>
    <x v="175"/>
    <x v="2"/>
    <x v="6"/>
    <n v="7"/>
    <x v="3"/>
    <s v="VanArsdel"/>
    <n v="2.4570024570024569E-3"/>
  </r>
  <r>
    <n v="690"/>
    <d v="2015-04-25T00:00:00"/>
    <x v="3"/>
    <s v="T2C"/>
    <n v="1"/>
    <n v="4409.37"/>
    <s v="Canada"/>
    <x v="20"/>
    <x v="2"/>
    <x v="2"/>
    <n v="7"/>
    <x v="3"/>
    <s v="VanArsdel"/>
    <n v="2.4570024570024569E-3"/>
  </r>
  <r>
    <n v="1191"/>
    <d v="2015-04-26T00:00:00"/>
    <x v="3"/>
    <s v="T6S"/>
    <n v="1"/>
    <n v="3464.37"/>
    <s v="Canada"/>
    <x v="70"/>
    <x v="2"/>
    <x v="4"/>
    <n v="10"/>
    <x v="3"/>
    <s v="Pirum"/>
    <n v="3.8022813688212928E-3"/>
  </r>
  <r>
    <n v="1085"/>
    <d v="2015-04-26T00:00:00"/>
    <x v="3"/>
    <s v="V6C"/>
    <n v="1"/>
    <n v="1416.87"/>
    <s v="Canada"/>
    <x v="189"/>
    <x v="1"/>
    <x v="1"/>
    <n v="10"/>
    <x v="4"/>
    <s v="Pirum"/>
    <n v="3.8022813688212928E-3"/>
  </r>
  <r>
    <n v="1844"/>
    <d v="2015-04-26T00:00:00"/>
    <x v="3"/>
    <s v="V5M"/>
    <n v="1"/>
    <n v="2015.37"/>
    <s v="Canada"/>
    <x v="326"/>
    <x v="3"/>
    <x v="3"/>
    <n v="11"/>
    <x v="4"/>
    <s v="Pomum"/>
    <n v="5.5555555555555552E-2"/>
  </r>
  <r>
    <n v="939"/>
    <d v="2015-06-15T00:00:00"/>
    <x v="2"/>
    <s v="V7G"/>
    <n v="1"/>
    <n v="4598.37"/>
    <s v="Canada"/>
    <x v="82"/>
    <x v="2"/>
    <x v="2"/>
    <n v="8"/>
    <x v="4"/>
    <s v="Natura"/>
    <n v="3.952569169960474E-3"/>
  </r>
  <r>
    <n v="2354"/>
    <d v="2015-06-15T00:00:00"/>
    <x v="2"/>
    <s v="T5K"/>
    <n v="1"/>
    <n v="4661.37"/>
    <s v="Canada"/>
    <x v="117"/>
    <x v="2"/>
    <x v="2"/>
    <n v="2"/>
    <x v="3"/>
    <s v="Aliqui"/>
    <n v="4.7169811320754715E-3"/>
  </r>
  <r>
    <n v="1145"/>
    <d v="2015-06-15T00:00:00"/>
    <x v="2"/>
    <s v="V6M"/>
    <n v="1"/>
    <n v="4031.37"/>
    <s v="Canada"/>
    <x v="197"/>
    <x v="2"/>
    <x v="7"/>
    <n v="10"/>
    <x v="4"/>
    <s v="Pirum"/>
    <n v="3.8022813688212928E-3"/>
  </r>
  <r>
    <n v="609"/>
    <d v="2015-04-26T00:00:00"/>
    <x v="3"/>
    <s v="V7Y"/>
    <n v="1"/>
    <n v="10079.370000000001"/>
    <s v="Canada"/>
    <x v="225"/>
    <x v="2"/>
    <x v="2"/>
    <n v="7"/>
    <x v="4"/>
    <s v="VanArsdel"/>
    <n v="2.4570024570024569E-3"/>
  </r>
  <r>
    <n v="440"/>
    <d v="2015-04-26T00:00:00"/>
    <x v="3"/>
    <s v="T2C"/>
    <n v="1"/>
    <n v="19529.37"/>
    <s v="Canada"/>
    <x v="184"/>
    <x v="2"/>
    <x v="6"/>
    <n v="7"/>
    <x v="3"/>
    <s v="VanArsdel"/>
    <n v="2.4570024570024569E-3"/>
  </r>
  <r>
    <n v="1086"/>
    <d v="2015-04-26T00:00:00"/>
    <x v="3"/>
    <s v="V6C"/>
    <n v="1"/>
    <n v="1416.87"/>
    <s v="Canada"/>
    <x v="145"/>
    <x v="1"/>
    <x v="1"/>
    <n v="10"/>
    <x v="4"/>
    <s v="Pirum"/>
    <n v="3.8022813688212928E-3"/>
  </r>
  <r>
    <n v="676"/>
    <d v="2015-05-24T00:00:00"/>
    <x v="1"/>
    <s v="V6E"/>
    <n v="1"/>
    <n v="9134.3700000000008"/>
    <s v="Canada"/>
    <x v="157"/>
    <x v="2"/>
    <x v="2"/>
    <n v="7"/>
    <x v="4"/>
    <s v="VanArsdel"/>
    <n v="2.4570024570024569E-3"/>
  </r>
  <r>
    <n v="676"/>
    <d v="2015-05-20T00:00:00"/>
    <x v="1"/>
    <s v="T1Y"/>
    <n v="1"/>
    <n v="9134.3700000000008"/>
    <s v="Canada"/>
    <x v="157"/>
    <x v="2"/>
    <x v="2"/>
    <n v="7"/>
    <x v="3"/>
    <s v="VanArsdel"/>
    <n v="2.4570024570024569E-3"/>
  </r>
  <r>
    <n v="2395"/>
    <d v="2015-05-20T00:00:00"/>
    <x v="1"/>
    <s v="T5X"/>
    <n v="1"/>
    <n v="1889.37"/>
    <s v="Canada"/>
    <x v="148"/>
    <x v="3"/>
    <x v="3"/>
    <n v="2"/>
    <x v="3"/>
    <s v="Aliqui"/>
    <n v="4.7169811320754715E-3"/>
  </r>
  <r>
    <n v="993"/>
    <d v="2015-05-20T00:00:00"/>
    <x v="1"/>
    <s v="V6S"/>
    <n v="1"/>
    <n v="4598.37"/>
    <s v="Canada"/>
    <x v="10"/>
    <x v="2"/>
    <x v="2"/>
    <n v="8"/>
    <x v="4"/>
    <s v="Natura"/>
    <n v="3.952569169960474E-3"/>
  </r>
  <r>
    <n v="577"/>
    <d v="2015-05-20T00:00:00"/>
    <x v="1"/>
    <s v="T2L"/>
    <n v="1"/>
    <n v="12284.37"/>
    <s v="Canada"/>
    <x v="231"/>
    <x v="2"/>
    <x v="2"/>
    <n v="7"/>
    <x v="3"/>
    <s v="VanArsdel"/>
    <n v="2.4570024570024569E-3"/>
  </r>
  <r>
    <n v="699"/>
    <d v="2015-05-20T00:00:00"/>
    <x v="1"/>
    <s v="T6J"/>
    <n v="1"/>
    <n v="2865.87"/>
    <s v="Canada"/>
    <x v="228"/>
    <x v="0"/>
    <x v="0"/>
    <n v="8"/>
    <x v="3"/>
    <s v="Natura"/>
    <n v="3.952569169960474E-3"/>
  </r>
  <r>
    <n v="1129"/>
    <d v="2015-05-11T00:00:00"/>
    <x v="1"/>
    <s v="V7W"/>
    <n v="1"/>
    <n v="5543.37"/>
    <s v="Canada"/>
    <x v="34"/>
    <x v="2"/>
    <x v="6"/>
    <n v="10"/>
    <x v="4"/>
    <s v="Pirum"/>
    <n v="3.8022813688212928E-3"/>
  </r>
  <r>
    <n v="457"/>
    <d v="2015-03-04T00:00:00"/>
    <x v="4"/>
    <s v="T6G"/>
    <n v="1"/>
    <n v="11969.37"/>
    <s v="Canada"/>
    <x v="67"/>
    <x v="2"/>
    <x v="6"/>
    <n v="7"/>
    <x v="3"/>
    <s v="VanArsdel"/>
    <n v="2.4570024570024569E-3"/>
  </r>
  <r>
    <n v="927"/>
    <d v="2015-03-05T00:00:00"/>
    <x v="4"/>
    <s v="V6G"/>
    <n v="1"/>
    <n v="6173.37"/>
    <s v="Canada"/>
    <x v="27"/>
    <x v="2"/>
    <x v="4"/>
    <n v="8"/>
    <x v="4"/>
    <s v="Natura"/>
    <n v="3.952569169960474E-3"/>
  </r>
  <r>
    <n v="487"/>
    <d v="2015-03-05T00:00:00"/>
    <x v="4"/>
    <s v="R2C"/>
    <n v="1"/>
    <n v="13229.37"/>
    <s v="Canada"/>
    <x v="21"/>
    <x v="2"/>
    <x v="6"/>
    <n v="7"/>
    <x v="1"/>
    <s v="VanArsdel"/>
    <n v="2.4570024570024569E-3"/>
  </r>
  <r>
    <n v="415"/>
    <d v="2015-02-10T00:00:00"/>
    <x v="0"/>
    <s v="T6G"/>
    <n v="1"/>
    <n v="11496.87"/>
    <s v="Canada"/>
    <x v="327"/>
    <x v="2"/>
    <x v="6"/>
    <n v="7"/>
    <x v="3"/>
    <s v="VanArsdel"/>
    <n v="2.4570024570024569E-3"/>
  </r>
  <r>
    <n v="1703"/>
    <d v="2015-02-10T00:00:00"/>
    <x v="0"/>
    <s v="V6T"/>
    <n v="1"/>
    <n v="1290.8699999999999"/>
    <s v="Canada"/>
    <x v="153"/>
    <x v="3"/>
    <x v="3"/>
    <n v="13"/>
    <x v="4"/>
    <s v="Salvus"/>
    <n v="4.3478260869565216E-2"/>
  </r>
  <r>
    <n v="1050"/>
    <d v="2015-04-20T00:00:00"/>
    <x v="3"/>
    <s v="T5Y"/>
    <n v="1"/>
    <n v="3338.37"/>
    <s v="Canada"/>
    <x v="328"/>
    <x v="0"/>
    <x v="0"/>
    <n v="10"/>
    <x v="3"/>
    <s v="Pirum"/>
    <n v="3.8022813688212928E-3"/>
  </r>
  <r>
    <n v="1524"/>
    <d v="2015-04-12T00:00:00"/>
    <x v="3"/>
    <s v="V6S"/>
    <n v="1"/>
    <n v="4408.74"/>
    <s v="Canada"/>
    <x v="329"/>
    <x v="1"/>
    <x v="1"/>
    <n v="12"/>
    <x v="4"/>
    <s v="Quibus"/>
    <n v="1.3333333333333334E-2"/>
  </r>
  <r>
    <n v="615"/>
    <d v="2015-04-05T00:00:00"/>
    <x v="3"/>
    <s v="T5H"/>
    <n v="1"/>
    <n v="8189.37"/>
    <s v="Canada"/>
    <x v="2"/>
    <x v="2"/>
    <x v="2"/>
    <n v="7"/>
    <x v="3"/>
    <s v="VanArsdel"/>
    <n v="2.4570024570024569E-3"/>
  </r>
  <r>
    <n v="1348"/>
    <d v="2015-03-22T00:00:00"/>
    <x v="4"/>
    <s v="T5Z"/>
    <n v="1"/>
    <n v="4156.74"/>
    <s v="Canada"/>
    <x v="100"/>
    <x v="1"/>
    <x v="1"/>
    <n v="12"/>
    <x v="3"/>
    <s v="Quibus"/>
    <n v="1.3333333333333334E-2"/>
  </r>
  <r>
    <n v="1391"/>
    <d v="2015-03-22T00:00:00"/>
    <x v="4"/>
    <s v="T3G"/>
    <n v="1"/>
    <n v="2329.7399999999998"/>
    <s v="Canada"/>
    <x v="99"/>
    <x v="1"/>
    <x v="1"/>
    <n v="12"/>
    <x v="3"/>
    <s v="Quibus"/>
    <n v="1.3333333333333334E-2"/>
  </r>
  <r>
    <n v="1392"/>
    <d v="2015-03-22T00:00:00"/>
    <x v="4"/>
    <s v="T3G"/>
    <n v="1"/>
    <n v="2329.7399999999998"/>
    <s v="Canada"/>
    <x v="212"/>
    <x v="1"/>
    <x v="1"/>
    <n v="12"/>
    <x v="3"/>
    <s v="Quibus"/>
    <n v="1.3333333333333334E-2"/>
  </r>
  <r>
    <n v="1212"/>
    <d v="2015-06-17T00:00:00"/>
    <x v="2"/>
    <s v="T1Y"/>
    <n v="1"/>
    <n v="4850.37"/>
    <s v="Canada"/>
    <x v="6"/>
    <x v="2"/>
    <x v="2"/>
    <n v="10"/>
    <x v="3"/>
    <s v="Pirum"/>
    <n v="3.8022813688212928E-3"/>
  </r>
  <r>
    <n v="491"/>
    <d v="2015-06-18T00:00:00"/>
    <x v="2"/>
    <s v="T6R"/>
    <n v="1"/>
    <n v="10709.37"/>
    <s v="Canada"/>
    <x v="19"/>
    <x v="2"/>
    <x v="6"/>
    <n v="7"/>
    <x v="3"/>
    <s v="VanArsdel"/>
    <n v="2.4570024570024569E-3"/>
  </r>
  <r>
    <n v="2369"/>
    <d v="2015-06-18T00:00:00"/>
    <x v="2"/>
    <s v="T2E"/>
    <n v="1"/>
    <n v="5096.7"/>
    <s v="Canada"/>
    <x v="64"/>
    <x v="2"/>
    <x v="2"/>
    <n v="2"/>
    <x v="3"/>
    <s v="Aliqui"/>
    <n v="4.7169811320754715E-3"/>
  </r>
  <r>
    <n v="1722"/>
    <d v="2015-06-18T00:00:00"/>
    <x v="2"/>
    <s v="V6R"/>
    <n v="1"/>
    <n v="1007.37"/>
    <s v="Canada"/>
    <x v="40"/>
    <x v="3"/>
    <x v="3"/>
    <n v="13"/>
    <x v="4"/>
    <s v="Salvus"/>
    <n v="4.3478260869565216E-2"/>
  </r>
  <r>
    <n v="2269"/>
    <d v="2015-06-12T00:00:00"/>
    <x v="2"/>
    <s v="T2X"/>
    <n v="1"/>
    <n v="4466.7"/>
    <s v="Canada"/>
    <x v="220"/>
    <x v="1"/>
    <x v="5"/>
    <n v="2"/>
    <x v="3"/>
    <s v="Aliqui"/>
    <n v="4.7169811320754715E-3"/>
  </r>
  <r>
    <n v="2396"/>
    <d v="2015-06-12T00:00:00"/>
    <x v="2"/>
    <s v="T5J"/>
    <n v="1"/>
    <n v="1442.7"/>
    <s v="Canada"/>
    <x v="104"/>
    <x v="3"/>
    <x v="3"/>
    <n v="2"/>
    <x v="3"/>
    <s v="Aliqui"/>
    <n v="4.7169811320754715E-3"/>
  </r>
  <r>
    <n v="626"/>
    <d v="2015-06-13T00:00:00"/>
    <x v="2"/>
    <s v="T6R"/>
    <n v="1"/>
    <n v="17009.37"/>
    <s v="Canada"/>
    <x v="73"/>
    <x v="2"/>
    <x v="2"/>
    <n v="7"/>
    <x v="3"/>
    <s v="VanArsdel"/>
    <n v="2.4570024570024569E-3"/>
  </r>
  <r>
    <n v="2054"/>
    <d v="2015-06-14T00:00:00"/>
    <x v="2"/>
    <s v="T2Y"/>
    <n v="1"/>
    <n v="7685.37"/>
    <s v="Canada"/>
    <x v="146"/>
    <x v="2"/>
    <x v="4"/>
    <n v="4"/>
    <x v="3"/>
    <s v="Currus"/>
    <n v="1.1764705882352941E-2"/>
  </r>
  <r>
    <n v="491"/>
    <d v="2015-06-14T00:00:00"/>
    <x v="2"/>
    <s v="V5V"/>
    <n v="1"/>
    <n v="10709.37"/>
    <s v="Canada"/>
    <x v="19"/>
    <x v="2"/>
    <x v="6"/>
    <n v="7"/>
    <x v="4"/>
    <s v="VanArsdel"/>
    <n v="2.4570024570024569E-3"/>
  </r>
  <r>
    <n v="549"/>
    <d v="2015-06-14T00:00:00"/>
    <x v="2"/>
    <s v="V5N"/>
    <n v="1"/>
    <n v="6614.37"/>
    <s v="Canada"/>
    <x v="116"/>
    <x v="2"/>
    <x v="2"/>
    <n v="7"/>
    <x v="4"/>
    <s v="VanArsdel"/>
    <n v="2.4570024570024569E-3"/>
  </r>
  <r>
    <n v="407"/>
    <d v="2015-06-14T00:00:00"/>
    <x v="2"/>
    <s v="V5Z"/>
    <n v="1"/>
    <n v="20505.87"/>
    <s v="Canada"/>
    <x v="86"/>
    <x v="2"/>
    <x v="6"/>
    <n v="7"/>
    <x v="4"/>
    <s v="VanArsdel"/>
    <n v="2.4570024570024569E-3"/>
  </r>
  <r>
    <n v="567"/>
    <d v="2015-06-14T00:00:00"/>
    <x v="2"/>
    <s v="V7Y"/>
    <n v="1"/>
    <n v="10520.37"/>
    <s v="Canada"/>
    <x v="243"/>
    <x v="2"/>
    <x v="2"/>
    <n v="7"/>
    <x v="4"/>
    <s v="VanArsdel"/>
    <n v="2.4570024570024569E-3"/>
  </r>
  <r>
    <n v="1062"/>
    <d v="2015-06-30T00:00:00"/>
    <x v="2"/>
    <s v="T5H"/>
    <n v="1"/>
    <n v="1889.37"/>
    <s v="Canada"/>
    <x v="330"/>
    <x v="1"/>
    <x v="1"/>
    <n v="10"/>
    <x v="3"/>
    <s v="Pirum"/>
    <n v="3.8022813688212928E-3"/>
  </r>
  <r>
    <n v="1085"/>
    <d v="2015-06-30T00:00:00"/>
    <x v="2"/>
    <s v="T5H"/>
    <n v="1"/>
    <n v="1101.8699999999999"/>
    <s v="Canada"/>
    <x v="189"/>
    <x v="1"/>
    <x v="1"/>
    <n v="10"/>
    <x v="3"/>
    <s v="Pirum"/>
    <n v="3.8022813688212928E-3"/>
  </r>
  <r>
    <n v="1879"/>
    <d v="2015-06-30T00:00:00"/>
    <x v="2"/>
    <s v="T2J"/>
    <n v="1"/>
    <n v="11339.37"/>
    <s v="Canada"/>
    <x v="122"/>
    <x v="2"/>
    <x v="6"/>
    <n v="6"/>
    <x v="3"/>
    <s v="Leo"/>
    <n v="8.3333333333333329E-2"/>
  </r>
  <r>
    <n v="2277"/>
    <d v="2015-06-30T00:00:00"/>
    <x v="2"/>
    <s v="V6A"/>
    <n v="1"/>
    <n v="3653.37"/>
    <s v="Canada"/>
    <x v="241"/>
    <x v="1"/>
    <x v="5"/>
    <n v="2"/>
    <x v="4"/>
    <s v="Aliqui"/>
    <n v="4.7169811320754715E-3"/>
  </r>
  <r>
    <n v="1722"/>
    <d v="2015-06-30T00:00:00"/>
    <x v="2"/>
    <s v="V6T"/>
    <n v="1"/>
    <n v="1038.8699999999999"/>
    <s v="Canada"/>
    <x v="40"/>
    <x v="3"/>
    <x v="3"/>
    <n v="13"/>
    <x v="4"/>
    <s v="Salvus"/>
    <n v="4.3478260869565216E-2"/>
  </r>
  <r>
    <n v="1086"/>
    <d v="2015-06-30T00:00:00"/>
    <x v="2"/>
    <s v="T5H"/>
    <n v="1"/>
    <n v="1101.8699999999999"/>
    <s v="Canada"/>
    <x v="145"/>
    <x v="1"/>
    <x v="1"/>
    <n v="10"/>
    <x v="3"/>
    <s v="Pirum"/>
    <n v="3.8022813688212928E-3"/>
  </r>
  <r>
    <n v="1707"/>
    <d v="2015-06-30T00:00:00"/>
    <x v="2"/>
    <s v="V6S"/>
    <n v="1"/>
    <n v="1511.37"/>
    <s v="Canada"/>
    <x v="192"/>
    <x v="3"/>
    <x v="3"/>
    <n v="13"/>
    <x v="4"/>
    <s v="Salvus"/>
    <n v="4.3478260869565216E-2"/>
  </r>
  <r>
    <n v="1129"/>
    <d v="2015-05-28T00:00:00"/>
    <x v="1"/>
    <s v="L5P"/>
    <n v="1"/>
    <n v="5448.87"/>
    <s v="Canada"/>
    <x v="34"/>
    <x v="2"/>
    <x v="6"/>
    <n v="10"/>
    <x v="0"/>
    <s v="Pirum"/>
    <n v="3.8022813688212928E-3"/>
  </r>
  <r>
    <n v="2336"/>
    <d v="2015-04-22T00:00:00"/>
    <x v="3"/>
    <s v="H1B"/>
    <n v="1"/>
    <n v="9569.7000000000007"/>
    <s v="Canada"/>
    <x v="201"/>
    <x v="2"/>
    <x v="4"/>
    <n v="2"/>
    <x v="2"/>
    <s v="Aliqui"/>
    <n v="4.7169811320754715E-3"/>
  </r>
  <r>
    <n v="183"/>
    <d v="2015-04-22T00:00:00"/>
    <x v="3"/>
    <s v="L5R"/>
    <n v="1"/>
    <n v="8694"/>
    <s v="Canada"/>
    <x v="163"/>
    <x v="2"/>
    <x v="4"/>
    <n v="1"/>
    <x v="0"/>
    <s v="Abbas"/>
    <n v="0.04"/>
  </r>
  <r>
    <n v="1085"/>
    <d v="2015-03-30T00:00:00"/>
    <x v="4"/>
    <s v="M4P"/>
    <n v="1"/>
    <n v="1416.87"/>
    <s v="Canada"/>
    <x v="189"/>
    <x v="1"/>
    <x v="1"/>
    <n v="10"/>
    <x v="0"/>
    <s v="Pirum"/>
    <n v="3.8022813688212928E-3"/>
  </r>
  <r>
    <n v="993"/>
    <d v="2015-04-22T00:00:00"/>
    <x v="3"/>
    <s v="M7Y"/>
    <n v="1"/>
    <n v="4598.37"/>
    <s v="Canada"/>
    <x v="10"/>
    <x v="2"/>
    <x v="2"/>
    <n v="8"/>
    <x v="0"/>
    <s v="Natura"/>
    <n v="3.952569169960474E-3"/>
  </r>
  <r>
    <n v="604"/>
    <d v="2015-04-23T00:00:00"/>
    <x v="3"/>
    <s v="M5R"/>
    <n v="1"/>
    <n v="6299.37"/>
    <s v="Canada"/>
    <x v="61"/>
    <x v="2"/>
    <x v="2"/>
    <n v="7"/>
    <x v="0"/>
    <s v="VanArsdel"/>
    <n v="2.4570024570024569E-3"/>
  </r>
  <r>
    <n v="939"/>
    <d v="2015-05-27T00:00:00"/>
    <x v="1"/>
    <s v="M4V"/>
    <n v="1"/>
    <n v="4598.37"/>
    <s v="Canada"/>
    <x v="82"/>
    <x v="2"/>
    <x v="2"/>
    <n v="8"/>
    <x v="0"/>
    <s v="Natura"/>
    <n v="3.952569169960474E-3"/>
  </r>
  <r>
    <n v="1145"/>
    <d v="2015-05-27T00:00:00"/>
    <x v="1"/>
    <s v="M6H"/>
    <n v="1"/>
    <n v="4031.37"/>
    <s v="Canada"/>
    <x v="197"/>
    <x v="2"/>
    <x v="7"/>
    <n v="10"/>
    <x v="0"/>
    <s v="Pirum"/>
    <n v="3.8022813688212928E-3"/>
  </r>
  <r>
    <n v="295"/>
    <d v="2015-05-27T00:00:00"/>
    <x v="1"/>
    <s v="M6H"/>
    <n v="1"/>
    <n v="12596.85"/>
    <s v="Canada"/>
    <x v="106"/>
    <x v="2"/>
    <x v="4"/>
    <n v="5"/>
    <x v="0"/>
    <s v="Fama"/>
    <n v="7.1428571428571425E-2"/>
  </r>
  <r>
    <n v="1191"/>
    <d v="2015-05-27T00:00:00"/>
    <x v="1"/>
    <s v="M6H"/>
    <n v="1"/>
    <n v="3464.37"/>
    <s v="Canada"/>
    <x v="70"/>
    <x v="2"/>
    <x v="4"/>
    <n v="10"/>
    <x v="0"/>
    <s v="Pirum"/>
    <n v="3.8022813688212928E-3"/>
  </r>
  <r>
    <n v="548"/>
    <d v="2015-03-31T00:00:00"/>
    <x v="4"/>
    <s v="K1N"/>
    <n v="1"/>
    <n v="6236.37"/>
    <s v="Canada"/>
    <x v="162"/>
    <x v="2"/>
    <x v="2"/>
    <n v="7"/>
    <x v="0"/>
    <s v="VanArsdel"/>
    <n v="2.4570024570024569E-3"/>
  </r>
  <r>
    <n v="1078"/>
    <d v="2015-03-31T00:00:00"/>
    <x v="4"/>
    <s v="L5T"/>
    <n v="1"/>
    <n v="4220.37"/>
    <s v="Canada"/>
    <x v="48"/>
    <x v="1"/>
    <x v="1"/>
    <n v="10"/>
    <x v="0"/>
    <s v="Pirum"/>
    <n v="3.8022813688212928E-3"/>
  </r>
  <r>
    <n v="2396"/>
    <d v="2015-03-25T00:00:00"/>
    <x v="4"/>
    <s v="L5T"/>
    <n v="1"/>
    <n v="1385.37"/>
    <s v="Canada"/>
    <x v="104"/>
    <x v="3"/>
    <x v="3"/>
    <n v="2"/>
    <x v="0"/>
    <s v="Aliqui"/>
    <n v="4.7169811320754715E-3"/>
  </r>
  <r>
    <n v="578"/>
    <d v="2015-03-25T00:00:00"/>
    <x v="4"/>
    <s v="R2Y"/>
    <n v="1"/>
    <n v="9449.3700000000008"/>
    <s v="Canada"/>
    <x v="59"/>
    <x v="2"/>
    <x v="2"/>
    <n v="7"/>
    <x v="1"/>
    <s v="VanArsdel"/>
    <n v="2.4570024570024569E-3"/>
  </r>
  <r>
    <n v="939"/>
    <d v="2015-03-25T00:00:00"/>
    <x v="4"/>
    <s v="M6G"/>
    <n v="1"/>
    <n v="4598.37"/>
    <s v="Canada"/>
    <x v="82"/>
    <x v="2"/>
    <x v="2"/>
    <n v="8"/>
    <x v="0"/>
    <s v="Natura"/>
    <n v="3.952569169960474E-3"/>
  </r>
  <r>
    <n v="615"/>
    <d v="2015-01-28T00:00:00"/>
    <x v="5"/>
    <s v="R3V"/>
    <n v="1"/>
    <n v="8189.37"/>
    <s v="Canada"/>
    <x v="2"/>
    <x v="2"/>
    <x v="2"/>
    <n v="7"/>
    <x v="1"/>
    <s v="VanArsdel"/>
    <n v="2.4570024570024569E-3"/>
  </r>
  <r>
    <n v="580"/>
    <d v="2015-01-28T00:00:00"/>
    <x v="5"/>
    <s v="R3V"/>
    <n v="1"/>
    <n v="10013.85"/>
    <s v="Canada"/>
    <x v="331"/>
    <x v="2"/>
    <x v="2"/>
    <n v="7"/>
    <x v="1"/>
    <s v="VanArsdel"/>
    <n v="2.4570024570024569E-3"/>
  </r>
  <r>
    <n v="1050"/>
    <d v="2015-01-28T00:00:00"/>
    <x v="5"/>
    <s v="M6G"/>
    <n v="1"/>
    <n v="3338.37"/>
    <s v="Canada"/>
    <x v="328"/>
    <x v="0"/>
    <x v="0"/>
    <n v="10"/>
    <x v="0"/>
    <s v="Pirum"/>
    <n v="3.8022813688212928E-3"/>
  </r>
  <r>
    <n v="1145"/>
    <d v="2015-01-28T00:00:00"/>
    <x v="5"/>
    <s v="L5N"/>
    <n v="1"/>
    <n v="4031.37"/>
    <s v="Canada"/>
    <x v="197"/>
    <x v="2"/>
    <x v="7"/>
    <n v="10"/>
    <x v="0"/>
    <s v="Pirum"/>
    <n v="3.8022813688212928E-3"/>
  </r>
  <r>
    <n v="1916"/>
    <d v="2015-01-28T00:00:00"/>
    <x v="5"/>
    <s v="H1B"/>
    <n v="1"/>
    <n v="3590.37"/>
    <s v="Canada"/>
    <x v="250"/>
    <x v="0"/>
    <x v="0"/>
    <n v="4"/>
    <x v="2"/>
    <s v="Currus"/>
    <n v="1.1764705882352941E-2"/>
  </r>
  <r>
    <n v="1182"/>
    <d v="2015-01-29T00:00:00"/>
    <x v="5"/>
    <s v="K1R"/>
    <n v="1"/>
    <n v="2582.37"/>
    <s v="Canada"/>
    <x v="97"/>
    <x v="2"/>
    <x v="4"/>
    <n v="10"/>
    <x v="0"/>
    <s v="Pirum"/>
    <n v="3.8022813688212928E-3"/>
  </r>
  <r>
    <n v="1142"/>
    <d v="2015-01-29T00:00:00"/>
    <x v="5"/>
    <s v="L5G"/>
    <n v="1"/>
    <n v="8441.3700000000008"/>
    <s v="Canada"/>
    <x v="256"/>
    <x v="2"/>
    <x v="6"/>
    <n v="10"/>
    <x v="0"/>
    <s v="Pirum"/>
    <n v="3.8022813688212928E-3"/>
  </r>
  <r>
    <n v="690"/>
    <d v="2015-01-29T00:00:00"/>
    <x v="5"/>
    <s v="R3K"/>
    <n v="1"/>
    <n v="4409.37"/>
    <s v="Canada"/>
    <x v="20"/>
    <x v="2"/>
    <x v="2"/>
    <n v="7"/>
    <x v="1"/>
    <s v="VanArsdel"/>
    <n v="2.4570024570024569E-3"/>
  </r>
  <r>
    <n v="412"/>
    <d v="2015-01-29T00:00:00"/>
    <x v="5"/>
    <s v="M6G"/>
    <n v="1"/>
    <n v="19529.37"/>
    <s v="Canada"/>
    <x v="332"/>
    <x v="2"/>
    <x v="6"/>
    <n v="7"/>
    <x v="0"/>
    <s v="VanArsdel"/>
    <n v="2.4570024570024569E-3"/>
  </r>
  <r>
    <n v="1115"/>
    <d v="2015-04-19T00:00:00"/>
    <x v="3"/>
    <s v="R3L"/>
    <n v="1"/>
    <n v="4409.37"/>
    <s v="Canada"/>
    <x v="251"/>
    <x v="1"/>
    <x v="5"/>
    <n v="10"/>
    <x v="1"/>
    <s v="Pirum"/>
    <n v="3.8022813688212928E-3"/>
  </r>
  <r>
    <n v="615"/>
    <d v="2015-04-19T00:00:00"/>
    <x v="3"/>
    <s v="M6H"/>
    <n v="1"/>
    <n v="8189.37"/>
    <s v="Canada"/>
    <x v="2"/>
    <x v="2"/>
    <x v="2"/>
    <n v="7"/>
    <x v="0"/>
    <s v="VanArsdel"/>
    <n v="2.4570024570024569E-3"/>
  </r>
  <r>
    <n v="1005"/>
    <d v="2015-04-19T00:00:00"/>
    <x v="3"/>
    <s v="L5T"/>
    <n v="1"/>
    <n v="1511.37"/>
    <s v="Canada"/>
    <x v="333"/>
    <x v="3"/>
    <x v="3"/>
    <n v="8"/>
    <x v="0"/>
    <s v="Natura"/>
    <n v="3.952569169960474E-3"/>
  </r>
  <r>
    <n v="1182"/>
    <d v="2015-04-19T00:00:00"/>
    <x v="3"/>
    <s v="M4E"/>
    <n v="1"/>
    <n v="2834.37"/>
    <s v="Canada"/>
    <x v="97"/>
    <x v="2"/>
    <x v="4"/>
    <n v="10"/>
    <x v="0"/>
    <s v="Pirum"/>
    <n v="3.8022813688212928E-3"/>
  </r>
  <r>
    <n v="438"/>
    <d v="2015-04-19T00:00:00"/>
    <x v="3"/>
    <s v="M6G"/>
    <n v="1"/>
    <n v="11969.37"/>
    <s v="Canada"/>
    <x v="54"/>
    <x v="2"/>
    <x v="6"/>
    <n v="7"/>
    <x v="0"/>
    <s v="VanArsdel"/>
    <n v="2.4570024570024569E-3"/>
  </r>
  <r>
    <n v="1217"/>
    <d v="2015-04-19T00:00:00"/>
    <x v="3"/>
    <s v="L5R"/>
    <n v="1"/>
    <n v="6992.37"/>
    <s v="Canada"/>
    <x v="334"/>
    <x v="2"/>
    <x v="2"/>
    <n v="10"/>
    <x v="0"/>
    <s v="Pirum"/>
    <n v="3.8022813688212928E-3"/>
  </r>
  <r>
    <n v="506"/>
    <d v="2015-04-19T00:00:00"/>
    <x v="3"/>
    <s v="K1M"/>
    <n v="1"/>
    <n v="15560.37"/>
    <s v="Canada"/>
    <x v="58"/>
    <x v="2"/>
    <x v="6"/>
    <n v="7"/>
    <x v="0"/>
    <s v="VanArsdel"/>
    <n v="2.4570024570024569E-3"/>
  </r>
  <r>
    <n v="2332"/>
    <d v="2015-03-22T00:00:00"/>
    <x v="4"/>
    <s v="R3H"/>
    <n v="1"/>
    <n v="6419.7"/>
    <s v="Canada"/>
    <x v="22"/>
    <x v="2"/>
    <x v="4"/>
    <n v="2"/>
    <x v="1"/>
    <s v="Aliqui"/>
    <n v="4.7169811320754715E-3"/>
  </r>
  <r>
    <n v="939"/>
    <d v="2015-04-30T00:00:00"/>
    <x v="3"/>
    <s v="M5X"/>
    <n v="1"/>
    <n v="4598.37"/>
    <s v="Canada"/>
    <x v="82"/>
    <x v="2"/>
    <x v="2"/>
    <n v="8"/>
    <x v="0"/>
    <s v="Natura"/>
    <n v="3.952569169960474E-3"/>
  </r>
  <r>
    <n v="2332"/>
    <d v="2015-04-30T00:00:00"/>
    <x v="3"/>
    <s v="R3V"/>
    <n v="1"/>
    <n v="6419.7"/>
    <s v="Canada"/>
    <x v="22"/>
    <x v="2"/>
    <x v="4"/>
    <n v="2"/>
    <x v="1"/>
    <s v="Aliqui"/>
    <n v="4.7169811320754715E-3"/>
  </r>
  <r>
    <n v="2064"/>
    <d v="2015-06-08T00:00:00"/>
    <x v="2"/>
    <s v="M6H"/>
    <n v="1"/>
    <n v="6929.37"/>
    <s v="Canada"/>
    <x v="200"/>
    <x v="2"/>
    <x v="4"/>
    <n v="4"/>
    <x v="0"/>
    <s v="Currus"/>
    <n v="1.1764705882352941E-2"/>
  </r>
  <r>
    <n v="2015"/>
    <d v="2015-06-08T00:00:00"/>
    <x v="2"/>
    <s v="M6H"/>
    <n v="1"/>
    <n v="4094.37"/>
    <s v="Canada"/>
    <x v="306"/>
    <x v="2"/>
    <x v="7"/>
    <n v="4"/>
    <x v="0"/>
    <s v="Currus"/>
    <n v="1.1764705882352941E-2"/>
  </r>
  <r>
    <n v="457"/>
    <d v="2015-06-08T00:00:00"/>
    <x v="2"/>
    <s v="L5T"/>
    <n v="1"/>
    <n v="11969.37"/>
    <s v="Canada"/>
    <x v="67"/>
    <x v="2"/>
    <x v="6"/>
    <n v="7"/>
    <x v="0"/>
    <s v="VanArsdel"/>
    <n v="2.4570024570024569E-3"/>
  </r>
  <r>
    <n v="491"/>
    <d v="2015-06-09T00:00:00"/>
    <x v="2"/>
    <s v="M4N"/>
    <n v="1"/>
    <n v="10709.37"/>
    <s v="Canada"/>
    <x v="19"/>
    <x v="2"/>
    <x v="6"/>
    <n v="7"/>
    <x v="0"/>
    <s v="VanArsdel"/>
    <n v="2.4570024570024569E-3"/>
  </r>
  <r>
    <n v="1182"/>
    <d v="2015-06-09T00:00:00"/>
    <x v="2"/>
    <s v="R3V"/>
    <n v="1"/>
    <n v="2708.37"/>
    <s v="Canada"/>
    <x v="97"/>
    <x v="2"/>
    <x v="4"/>
    <n v="10"/>
    <x v="1"/>
    <s v="Pirum"/>
    <n v="3.8022813688212928E-3"/>
  </r>
  <r>
    <n v="2350"/>
    <d v="2015-06-09T00:00:00"/>
    <x v="2"/>
    <s v="R3G"/>
    <n v="1"/>
    <n v="4466.7"/>
    <s v="Canada"/>
    <x v="12"/>
    <x v="2"/>
    <x v="4"/>
    <n v="2"/>
    <x v="1"/>
    <s v="Aliqui"/>
    <n v="4.7169811320754715E-3"/>
  </r>
  <r>
    <n v="2133"/>
    <d v="2015-06-09T00:00:00"/>
    <x v="2"/>
    <s v="L5G"/>
    <n v="1"/>
    <n v="5480.37"/>
    <s v="Canada"/>
    <x v="335"/>
    <x v="2"/>
    <x v="7"/>
    <n v="14"/>
    <x v="0"/>
    <s v="Victoria"/>
    <n v="6.25E-2"/>
  </r>
  <r>
    <n v="2354"/>
    <d v="2015-06-09T00:00:00"/>
    <x v="2"/>
    <s v="H1B"/>
    <n v="1"/>
    <n v="4661.37"/>
    <s v="Canada"/>
    <x v="117"/>
    <x v="2"/>
    <x v="2"/>
    <n v="2"/>
    <x v="2"/>
    <s v="Aliqui"/>
    <n v="4.7169811320754715E-3"/>
  </r>
  <r>
    <n v="2269"/>
    <d v="2015-06-10T00:00:00"/>
    <x v="2"/>
    <s v="R3B"/>
    <n v="1"/>
    <n v="4188.87"/>
    <s v="Canada"/>
    <x v="220"/>
    <x v="1"/>
    <x v="5"/>
    <n v="2"/>
    <x v="1"/>
    <s v="Aliqui"/>
    <n v="4.7169811320754715E-3"/>
  </r>
  <r>
    <n v="977"/>
    <d v="2015-06-10T00:00:00"/>
    <x v="2"/>
    <s v="R2W"/>
    <n v="1"/>
    <n v="6299.37"/>
    <s v="Canada"/>
    <x v="69"/>
    <x v="2"/>
    <x v="2"/>
    <n v="8"/>
    <x v="1"/>
    <s v="Natura"/>
    <n v="3.952569169960474E-3"/>
  </r>
  <r>
    <n v="674"/>
    <d v="2015-06-10T00:00:00"/>
    <x v="2"/>
    <s v="M6G"/>
    <n v="1"/>
    <n v="8189.37"/>
    <s v="Canada"/>
    <x v="32"/>
    <x v="2"/>
    <x v="2"/>
    <n v="7"/>
    <x v="0"/>
    <s v="VanArsdel"/>
    <n v="2.4570024570024569E-3"/>
  </r>
  <r>
    <n v="548"/>
    <d v="2015-05-15T00:00:00"/>
    <x v="1"/>
    <s v="M4E"/>
    <n v="1"/>
    <n v="6236.37"/>
    <s v="Canada"/>
    <x v="162"/>
    <x v="2"/>
    <x v="2"/>
    <n v="7"/>
    <x v="0"/>
    <s v="VanArsdel"/>
    <n v="2.4570024570024569E-3"/>
  </r>
  <r>
    <n v="1129"/>
    <d v="2015-03-22T00:00:00"/>
    <x v="4"/>
    <s v="H1G"/>
    <n v="1"/>
    <n v="5543.37"/>
    <s v="Canada"/>
    <x v="34"/>
    <x v="2"/>
    <x v="6"/>
    <n v="10"/>
    <x v="2"/>
    <s v="Pirum"/>
    <n v="3.8022813688212928E-3"/>
  </r>
  <r>
    <n v="1180"/>
    <d v="2015-03-22T00:00:00"/>
    <x v="4"/>
    <s v="L5N"/>
    <n v="2"/>
    <n v="12472.74"/>
    <s v="Canada"/>
    <x v="31"/>
    <x v="2"/>
    <x v="4"/>
    <n v="10"/>
    <x v="0"/>
    <s v="Pirum"/>
    <n v="3.8022813688212928E-3"/>
  </r>
  <r>
    <n v="438"/>
    <d v="2015-03-23T00:00:00"/>
    <x v="4"/>
    <s v="L4Y"/>
    <n v="1"/>
    <n v="11969.37"/>
    <s v="Canada"/>
    <x v="54"/>
    <x v="2"/>
    <x v="6"/>
    <n v="7"/>
    <x v="0"/>
    <s v="VanArsdel"/>
    <n v="2.4570024570024569E-3"/>
  </r>
  <r>
    <n v="1959"/>
    <d v="2015-03-23T00:00:00"/>
    <x v="4"/>
    <s v="M4X"/>
    <n v="1"/>
    <n v="944.37"/>
    <s v="Canada"/>
    <x v="336"/>
    <x v="1"/>
    <x v="1"/>
    <n v="4"/>
    <x v="0"/>
    <s v="Currus"/>
    <n v="1.1764705882352941E-2"/>
  </r>
  <r>
    <n v="995"/>
    <d v="2015-03-26T00:00:00"/>
    <x v="4"/>
    <s v="R3R"/>
    <n v="1"/>
    <n v="7181.37"/>
    <s v="Canada"/>
    <x v="66"/>
    <x v="2"/>
    <x v="2"/>
    <n v="8"/>
    <x v="1"/>
    <s v="Natura"/>
    <n v="3.952569169960474E-3"/>
  </r>
  <r>
    <n v="907"/>
    <d v="2015-03-27T00:00:00"/>
    <x v="4"/>
    <s v="L5R"/>
    <n v="1"/>
    <n v="7307.37"/>
    <s v="Canada"/>
    <x v="50"/>
    <x v="2"/>
    <x v="4"/>
    <n v="8"/>
    <x v="0"/>
    <s v="Natura"/>
    <n v="3.952569169960474E-3"/>
  </r>
  <r>
    <n v="977"/>
    <d v="2015-03-27T00:00:00"/>
    <x v="4"/>
    <s v="M5X"/>
    <n v="1"/>
    <n v="6047.37"/>
    <s v="Canada"/>
    <x v="69"/>
    <x v="2"/>
    <x v="2"/>
    <n v="8"/>
    <x v="0"/>
    <s v="Natura"/>
    <n v="3.952569169960474E-3"/>
  </r>
  <r>
    <n v="2332"/>
    <d v="2015-03-27T00:00:00"/>
    <x v="4"/>
    <s v="L5N"/>
    <n v="1"/>
    <n v="5858.37"/>
    <s v="Canada"/>
    <x v="22"/>
    <x v="2"/>
    <x v="4"/>
    <n v="2"/>
    <x v="0"/>
    <s v="Aliqui"/>
    <n v="4.7169811320754715E-3"/>
  </r>
  <r>
    <n v="659"/>
    <d v="2015-05-16T00:00:00"/>
    <x v="1"/>
    <s v="H1G"/>
    <n v="1"/>
    <n v="17639.37"/>
    <s v="Canada"/>
    <x v="166"/>
    <x v="2"/>
    <x v="2"/>
    <n v="7"/>
    <x v="2"/>
    <s v="VanArsdel"/>
    <n v="2.4570024570024569E-3"/>
  </r>
  <r>
    <n v="2084"/>
    <d v="2015-04-28T00:00:00"/>
    <x v="3"/>
    <s v="M5P"/>
    <n v="1"/>
    <n v="8252.3700000000008"/>
    <s v="Canada"/>
    <x v="186"/>
    <x v="2"/>
    <x v="2"/>
    <n v="4"/>
    <x v="0"/>
    <s v="Currus"/>
    <n v="1.1764705882352941E-2"/>
  </r>
  <r>
    <n v="487"/>
    <d v="2015-04-28T00:00:00"/>
    <x v="3"/>
    <s v="M6H"/>
    <n v="1"/>
    <n v="13229.37"/>
    <s v="Canada"/>
    <x v="21"/>
    <x v="2"/>
    <x v="6"/>
    <n v="7"/>
    <x v="0"/>
    <s v="VanArsdel"/>
    <n v="2.4570024570024569E-3"/>
  </r>
  <r>
    <n v="993"/>
    <d v="2015-04-28T00:00:00"/>
    <x v="3"/>
    <s v="R3V"/>
    <n v="2"/>
    <n v="9007.74"/>
    <s v="Canada"/>
    <x v="10"/>
    <x v="2"/>
    <x v="2"/>
    <n v="8"/>
    <x v="1"/>
    <s v="Natura"/>
    <n v="3.952569169960474E-3"/>
  </r>
  <r>
    <n v="1180"/>
    <d v="2015-04-29T00:00:00"/>
    <x v="3"/>
    <s v="L5P"/>
    <n v="1"/>
    <n v="6173.37"/>
    <s v="Canada"/>
    <x v="31"/>
    <x v="2"/>
    <x v="4"/>
    <n v="10"/>
    <x v="0"/>
    <s v="Pirum"/>
    <n v="3.8022813688212928E-3"/>
  </r>
  <r>
    <n v="1175"/>
    <d v="2015-06-15T00:00:00"/>
    <x v="2"/>
    <s v="M6G"/>
    <n v="1"/>
    <n v="7811.37"/>
    <s v="Canada"/>
    <x v="158"/>
    <x v="2"/>
    <x v="4"/>
    <n v="10"/>
    <x v="0"/>
    <s v="Pirum"/>
    <n v="3.8022813688212928E-3"/>
  </r>
  <r>
    <n v="2331"/>
    <d v="2015-06-15T00:00:00"/>
    <x v="2"/>
    <s v="L5T"/>
    <n v="1"/>
    <n v="7868.7"/>
    <s v="Canada"/>
    <x v="68"/>
    <x v="2"/>
    <x v="4"/>
    <n v="2"/>
    <x v="0"/>
    <s v="Aliqui"/>
    <n v="4.7169811320754715E-3"/>
  </r>
  <r>
    <n v="2055"/>
    <d v="2015-06-16T00:00:00"/>
    <x v="2"/>
    <s v="M7Y"/>
    <n v="1"/>
    <n v="7874.37"/>
    <s v="Canada"/>
    <x v="62"/>
    <x v="2"/>
    <x v="4"/>
    <n v="4"/>
    <x v="0"/>
    <s v="Currus"/>
    <n v="1.1764705882352941E-2"/>
  </r>
  <r>
    <n v="926"/>
    <d v="2015-06-16T00:00:00"/>
    <x v="2"/>
    <s v="R3V"/>
    <n v="1"/>
    <n v="6803.37"/>
    <s v="Canada"/>
    <x v="114"/>
    <x v="2"/>
    <x v="4"/>
    <n v="8"/>
    <x v="1"/>
    <s v="Natura"/>
    <n v="3.952569169960474E-3"/>
  </r>
  <r>
    <n v="945"/>
    <d v="2015-06-16T00:00:00"/>
    <x v="2"/>
    <s v="R3T"/>
    <n v="1"/>
    <n v="8189.37"/>
    <s v="Canada"/>
    <x v="79"/>
    <x v="2"/>
    <x v="2"/>
    <n v="8"/>
    <x v="1"/>
    <s v="Natura"/>
    <n v="3.952569169960474E-3"/>
  </r>
  <r>
    <n v="26"/>
    <d v="2015-06-28T00:00:00"/>
    <x v="2"/>
    <s v="L5G"/>
    <n v="1"/>
    <n v="9292.5"/>
    <s v="Canada"/>
    <x v="89"/>
    <x v="0"/>
    <x v="0"/>
    <n v="1"/>
    <x v="0"/>
    <s v="Abbas"/>
    <n v="0.04"/>
  </r>
  <r>
    <n v="1077"/>
    <d v="2015-06-28T00:00:00"/>
    <x v="2"/>
    <s v="M4E"/>
    <n v="1"/>
    <n v="4220.37"/>
    <s v="Canada"/>
    <x v="47"/>
    <x v="1"/>
    <x v="1"/>
    <n v="10"/>
    <x v="0"/>
    <s v="Pirum"/>
    <n v="3.8022813688212928E-3"/>
  </r>
  <r>
    <n v="1809"/>
    <d v="2015-04-25T00:00:00"/>
    <x v="3"/>
    <s v="L5R"/>
    <n v="1"/>
    <n v="2771.37"/>
    <s v="Canada"/>
    <x v="5"/>
    <x v="3"/>
    <x v="3"/>
    <n v="11"/>
    <x v="0"/>
    <s v="Pomum"/>
    <n v="5.5555555555555552E-2"/>
  </r>
  <r>
    <n v="520"/>
    <d v="2015-04-25T00:00:00"/>
    <x v="3"/>
    <s v="R3E"/>
    <n v="1"/>
    <n v="7367.85"/>
    <s v="Canada"/>
    <x v="210"/>
    <x v="2"/>
    <x v="4"/>
    <n v="7"/>
    <x v="1"/>
    <s v="VanArsdel"/>
    <n v="2.4570024570024569E-3"/>
  </r>
  <r>
    <n v="1077"/>
    <d v="2015-04-26T00:00:00"/>
    <x v="3"/>
    <s v="M4N"/>
    <n v="1"/>
    <n v="4220.37"/>
    <s v="Canada"/>
    <x v="47"/>
    <x v="1"/>
    <x v="1"/>
    <n v="10"/>
    <x v="0"/>
    <s v="Pirum"/>
    <n v="3.8022813688212928E-3"/>
  </r>
  <r>
    <n v="590"/>
    <d v="2015-04-26T00:00:00"/>
    <x v="3"/>
    <s v="R3C"/>
    <n v="1"/>
    <n v="10709.37"/>
    <s v="Canada"/>
    <x v="20"/>
    <x v="2"/>
    <x v="2"/>
    <n v="7"/>
    <x v="1"/>
    <s v="VanArsdel"/>
    <n v="2.4570024570024569E-3"/>
  </r>
  <r>
    <n v="1115"/>
    <d v="2015-04-26T00:00:00"/>
    <x v="3"/>
    <s v="M6H"/>
    <n v="1"/>
    <n v="4409.37"/>
    <s v="Canada"/>
    <x v="251"/>
    <x v="1"/>
    <x v="5"/>
    <n v="10"/>
    <x v="0"/>
    <s v="Pirum"/>
    <n v="3.8022813688212928E-3"/>
  </r>
  <r>
    <n v="1114"/>
    <d v="2015-04-26T00:00:00"/>
    <x v="3"/>
    <s v="M4N"/>
    <n v="1"/>
    <n v="2204.37"/>
    <s v="Canada"/>
    <x v="140"/>
    <x v="1"/>
    <x v="5"/>
    <n v="10"/>
    <x v="0"/>
    <s v="Pirum"/>
    <n v="3.8022813688212928E-3"/>
  </r>
  <r>
    <n v="1114"/>
    <d v="2015-04-26T00:00:00"/>
    <x v="3"/>
    <s v="M7Y"/>
    <n v="1"/>
    <n v="2424.87"/>
    <s v="Canada"/>
    <x v="140"/>
    <x v="1"/>
    <x v="5"/>
    <n v="10"/>
    <x v="0"/>
    <s v="Pirum"/>
    <n v="3.8022813688212928E-3"/>
  </r>
  <r>
    <n v="1078"/>
    <d v="2015-04-26T00:00:00"/>
    <x v="3"/>
    <s v="M4N"/>
    <n v="1"/>
    <n v="4220.37"/>
    <s v="Canada"/>
    <x v="48"/>
    <x v="1"/>
    <x v="1"/>
    <n v="10"/>
    <x v="0"/>
    <s v="Pirum"/>
    <n v="3.8022813688212928E-3"/>
  </r>
  <r>
    <n v="2087"/>
    <d v="2015-06-15T00:00:00"/>
    <x v="2"/>
    <s v="M4E"/>
    <n v="1"/>
    <n v="8693.3700000000008"/>
    <s v="Canada"/>
    <x v="337"/>
    <x v="2"/>
    <x v="2"/>
    <n v="4"/>
    <x v="0"/>
    <s v="Currus"/>
    <n v="1.1764705882352941E-2"/>
  </r>
  <r>
    <n v="615"/>
    <d v="2015-04-27T00:00:00"/>
    <x v="3"/>
    <s v="K1N"/>
    <n v="1"/>
    <n v="8189.37"/>
    <s v="Canada"/>
    <x v="2"/>
    <x v="2"/>
    <x v="2"/>
    <n v="7"/>
    <x v="0"/>
    <s v="VanArsdel"/>
    <n v="2.4570024570024569E-3"/>
  </r>
  <r>
    <n v="1343"/>
    <d v="2015-05-24T00:00:00"/>
    <x v="1"/>
    <s v="M7Y"/>
    <n v="1"/>
    <n v="4408.74"/>
    <s v="Canada"/>
    <x v="154"/>
    <x v="1"/>
    <x v="1"/>
    <n v="12"/>
    <x v="0"/>
    <s v="Quibus"/>
    <n v="1.3333333333333334E-2"/>
  </r>
  <r>
    <n v="1826"/>
    <d v="2015-05-24T00:00:00"/>
    <x v="1"/>
    <s v="L5R"/>
    <n v="1"/>
    <n v="2645.37"/>
    <s v="Canada"/>
    <x v="338"/>
    <x v="3"/>
    <x v="3"/>
    <n v="11"/>
    <x v="0"/>
    <s v="Pomum"/>
    <n v="5.5555555555555552E-2"/>
  </r>
  <r>
    <n v="1809"/>
    <d v="2015-05-24T00:00:00"/>
    <x v="1"/>
    <s v="L5R"/>
    <n v="2"/>
    <n v="5542.74"/>
    <s v="Canada"/>
    <x v="5"/>
    <x v="3"/>
    <x v="3"/>
    <n v="11"/>
    <x v="0"/>
    <s v="Pomum"/>
    <n v="5.5555555555555552E-2"/>
  </r>
  <r>
    <n v="1714"/>
    <d v="2015-05-20T00:00:00"/>
    <x v="1"/>
    <s v="K1H"/>
    <n v="1"/>
    <n v="1259.3699999999999"/>
    <s v="Canada"/>
    <x v="29"/>
    <x v="3"/>
    <x v="3"/>
    <n v="13"/>
    <x v="0"/>
    <s v="Salvus"/>
    <n v="4.3478260869565216E-2"/>
  </r>
  <r>
    <n v="1667"/>
    <d v="2015-05-11T00:00:00"/>
    <x v="1"/>
    <s v="R3H"/>
    <n v="1"/>
    <n v="4409.37"/>
    <s v="Canada"/>
    <x v="339"/>
    <x v="1"/>
    <x v="5"/>
    <n v="12"/>
    <x v="1"/>
    <s v="Quibus"/>
    <n v="1.3333333333333334E-2"/>
  </r>
  <r>
    <n v="1053"/>
    <d v="2015-03-04T00:00:00"/>
    <x v="4"/>
    <s v="M5L"/>
    <n v="1"/>
    <n v="3527.37"/>
    <s v="Canada"/>
    <x v="218"/>
    <x v="0"/>
    <x v="0"/>
    <n v="10"/>
    <x v="0"/>
    <s v="Pirum"/>
    <n v="3.8022813688212928E-3"/>
  </r>
  <r>
    <n v="1140"/>
    <d v="2015-03-04T00:00:00"/>
    <x v="4"/>
    <s v="L5P"/>
    <n v="1"/>
    <n v="9575.3700000000008"/>
    <s v="Canada"/>
    <x v="340"/>
    <x v="2"/>
    <x v="6"/>
    <n v="10"/>
    <x v="0"/>
    <s v="Pirum"/>
    <n v="3.8022813688212928E-3"/>
  </r>
  <r>
    <n v="440"/>
    <d v="2015-03-05T00:00:00"/>
    <x v="4"/>
    <s v="M4Y"/>
    <n v="1"/>
    <n v="19529.37"/>
    <s v="Canada"/>
    <x v="184"/>
    <x v="2"/>
    <x v="6"/>
    <n v="7"/>
    <x v="0"/>
    <s v="VanArsdel"/>
    <n v="2.4570024570024569E-3"/>
  </r>
  <r>
    <n v="2239"/>
    <d v="2015-03-05T00:00:00"/>
    <x v="4"/>
    <s v="K1N"/>
    <n v="1"/>
    <n v="1637.37"/>
    <s v="Canada"/>
    <x v="287"/>
    <x v="1"/>
    <x v="1"/>
    <n v="2"/>
    <x v="0"/>
    <s v="Aliqui"/>
    <n v="4.7169811320754715E-3"/>
  </r>
  <r>
    <n v="2238"/>
    <d v="2015-03-05T00:00:00"/>
    <x v="4"/>
    <s v="K1N"/>
    <n v="1"/>
    <n v="1637.37"/>
    <s v="Canada"/>
    <x v="286"/>
    <x v="1"/>
    <x v="1"/>
    <n v="2"/>
    <x v="0"/>
    <s v="Aliqui"/>
    <n v="4.7169811320754715E-3"/>
  </r>
  <r>
    <n v="2197"/>
    <d v="2015-03-05T00:00:00"/>
    <x v="4"/>
    <s v="K1R"/>
    <n v="1"/>
    <n v="2865.87"/>
    <s v="Canada"/>
    <x v="264"/>
    <x v="0"/>
    <x v="0"/>
    <n v="2"/>
    <x v="0"/>
    <s v="Aliqui"/>
    <n v="4.7169811320754715E-3"/>
  </r>
  <r>
    <n v="615"/>
    <d v="2015-02-10T00:00:00"/>
    <x v="0"/>
    <s v="M4P"/>
    <n v="1"/>
    <n v="8189.37"/>
    <s v="Canada"/>
    <x v="2"/>
    <x v="2"/>
    <x v="2"/>
    <n v="7"/>
    <x v="0"/>
    <s v="VanArsdel"/>
    <n v="2.4570024570024569E-3"/>
  </r>
  <r>
    <n v="1182"/>
    <d v="2015-02-10T00:00:00"/>
    <x v="0"/>
    <s v="R3V"/>
    <n v="1"/>
    <n v="2708.37"/>
    <s v="Canada"/>
    <x v="97"/>
    <x v="2"/>
    <x v="4"/>
    <n v="10"/>
    <x v="1"/>
    <s v="Pirum"/>
    <n v="3.8022813688212928E-3"/>
  </r>
  <r>
    <n v="993"/>
    <d v="2015-04-17T00:00:00"/>
    <x v="3"/>
    <s v="R3H"/>
    <n v="1"/>
    <n v="4409.37"/>
    <s v="Canada"/>
    <x v="10"/>
    <x v="2"/>
    <x v="2"/>
    <n v="8"/>
    <x v="1"/>
    <s v="Natura"/>
    <n v="3.952569169960474E-3"/>
  </r>
  <r>
    <n v="1145"/>
    <d v="2015-04-12T00:00:00"/>
    <x v="3"/>
    <s v="K1R"/>
    <n v="1"/>
    <n v="4031.37"/>
    <s v="Canada"/>
    <x v="197"/>
    <x v="2"/>
    <x v="7"/>
    <n v="10"/>
    <x v="0"/>
    <s v="Pirum"/>
    <n v="3.8022813688212928E-3"/>
  </r>
  <r>
    <n v="826"/>
    <d v="2015-04-12T00:00:00"/>
    <x v="3"/>
    <s v="K1R"/>
    <n v="1"/>
    <n v="13922.37"/>
    <s v="Canada"/>
    <x v="81"/>
    <x v="2"/>
    <x v="6"/>
    <n v="8"/>
    <x v="0"/>
    <s v="Natura"/>
    <n v="3.952569169960474E-3"/>
  </r>
  <r>
    <n v="438"/>
    <d v="2015-04-12T00:00:00"/>
    <x v="3"/>
    <s v="M5L"/>
    <n v="1"/>
    <n v="11969.37"/>
    <s v="Canada"/>
    <x v="54"/>
    <x v="2"/>
    <x v="6"/>
    <n v="7"/>
    <x v="0"/>
    <s v="VanArsdel"/>
    <n v="2.4570024570024569E-3"/>
  </r>
  <r>
    <n v="578"/>
    <d v="2015-04-12T00:00:00"/>
    <x v="3"/>
    <s v="M7Y"/>
    <n v="1"/>
    <n v="9449.3700000000008"/>
    <s v="Canada"/>
    <x v="59"/>
    <x v="2"/>
    <x v="2"/>
    <n v="7"/>
    <x v="0"/>
    <s v="VanArsdel"/>
    <n v="2.4570024570024569E-3"/>
  </r>
  <r>
    <n v="927"/>
    <d v="2015-04-12T00:00:00"/>
    <x v="3"/>
    <s v="L5G"/>
    <n v="1"/>
    <n v="6173.37"/>
    <s v="Canada"/>
    <x v="27"/>
    <x v="2"/>
    <x v="4"/>
    <n v="8"/>
    <x v="0"/>
    <s v="Natura"/>
    <n v="3.952569169960474E-3"/>
  </r>
  <r>
    <n v="1347"/>
    <d v="2015-04-12T00:00:00"/>
    <x v="3"/>
    <s v="K2P"/>
    <n v="1"/>
    <n v="4156.74"/>
    <s v="Canada"/>
    <x v="213"/>
    <x v="1"/>
    <x v="1"/>
    <n v="12"/>
    <x v="0"/>
    <s v="Quibus"/>
    <n v="1.3333333333333334E-2"/>
  </r>
  <r>
    <n v="2054"/>
    <d v="2015-03-22T00:00:00"/>
    <x v="4"/>
    <s v="H1B"/>
    <n v="1"/>
    <n v="7244.37"/>
    <s v="Canada"/>
    <x v="146"/>
    <x v="2"/>
    <x v="4"/>
    <n v="4"/>
    <x v="2"/>
    <s v="Currus"/>
    <n v="1.1764705882352941E-2"/>
  </r>
  <r>
    <n v="2334"/>
    <d v="2015-03-22T00:00:00"/>
    <x v="4"/>
    <s v="L5N"/>
    <n v="1"/>
    <n v="4592.7"/>
    <s v="Canada"/>
    <x v="312"/>
    <x v="2"/>
    <x v="4"/>
    <n v="2"/>
    <x v="0"/>
    <s v="Aliqui"/>
    <n v="4.7169811320754715E-3"/>
  </r>
  <r>
    <n v="689"/>
    <d v="2015-03-22T00:00:00"/>
    <x v="4"/>
    <s v="R3G"/>
    <n v="1"/>
    <n v="2516.85"/>
    <s v="Canada"/>
    <x v="341"/>
    <x v="2"/>
    <x v="2"/>
    <n v="7"/>
    <x v="1"/>
    <s v="VanArsdel"/>
    <n v="2.4570024570024569E-3"/>
  </r>
  <r>
    <n v="778"/>
    <d v="2015-06-17T00:00:00"/>
    <x v="2"/>
    <s v="R3G"/>
    <n v="1"/>
    <n v="1542.87"/>
    <s v="Canada"/>
    <x v="242"/>
    <x v="1"/>
    <x v="1"/>
    <n v="8"/>
    <x v="1"/>
    <s v="Natura"/>
    <n v="3.952569169960474E-3"/>
  </r>
  <r>
    <n v="1145"/>
    <d v="2015-06-18T00:00:00"/>
    <x v="2"/>
    <s v="M6G"/>
    <n v="1"/>
    <n v="4031.37"/>
    <s v="Canada"/>
    <x v="197"/>
    <x v="2"/>
    <x v="7"/>
    <n v="10"/>
    <x v="0"/>
    <s v="Pirum"/>
    <n v="3.8022813688212928E-3"/>
  </r>
  <r>
    <n v="506"/>
    <d v="2015-06-18T00:00:00"/>
    <x v="2"/>
    <s v="R3H"/>
    <n v="1"/>
    <n v="15560.37"/>
    <s v="Canada"/>
    <x v="58"/>
    <x v="2"/>
    <x v="6"/>
    <n v="7"/>
    <x v="1"/>
    <s v="VanArsdel"/>
    <n v="2.4570024570024569E-3"/>
  </r>
  <r>
    <n v="2269"/>
    <d v="2015-06-18T00:00:00"/>
    <x v="2"/>
    <s v="R3V"/>
    <n v="1"/>
    <n v="4466.7"/>
    <s v="Canada"/>
    <x v="220"/>
    <x v="1"/>
    <x v="5"/>
    <n v="2"/>
    <x v="1"/>
    <s v="Aliqui"/>
    <n v="4.7169811320754715E-3"/>
  </r>
  <r>
    <n v="491"/>
    <d v="2015-06-19T00:00:00"/>
    <x v="2"/>
    <s v="M5P"/>
    <n v="1"/>
    <n v="10709.37"/>
    <s v="Canada"/>
    <x v="19"/>
    <x v="2"/>
    <x v="6"/>
    <n v="7"/>
    <x v="0"/>
    <s v="VanArsdel"/>
    <n v="2.4570024570024569E-3"/>
  </r>
  <r>
    <n v="415"/>
    <d v="2015-06-19T00:00:00"/>
    <x v="2"/>
    <s v="L5P"/>
    <n v="1"/>
    <n v="10709.37"/>
    <s v="Canada"/>
    <x v="327"/>
    <x v="2"/>
    <x v="6"/>
    <n v="7"/>
    <x v="0"/>
    <s v="VanArsdel"/>
    <n v="2.4570024570024569E-3"/>
  </r>
  <r>
    <n v="2295"/>
    <d v="2015-06-19T00:00:00"/>
    <x v="2"/>
    <s v="L5N"/>
    <n v="1"/>
    <n v="10898.37"/>
    <s v="Canada"/>
    <x v="216"/>
    <x v="2"/>
    <x v="6"/>
    <n v="2"/>
    <x v="0"/>
    <s v="Aliqui"/>
    <n v="4.7169811320754715E-3"/>
  </r>
  <r>
    <n v="927"/>
    <d v="2015-06-12T00:00:00"/>
    <x v="2"/>
    <s v="L5N"/>
    <n v="1"/>
    <n v="6173.37"/>
    <s v="Canada"/>
    <x v="27"/>
    <x v="2"/>
    <x v="4"/>
    <n v="8"/>
    <x v="0"/>
    <s v="Natura"/>
    <n v="3.952569169960474E-3"/>
  </r>
  <r>
    <n v="826"/>
    <d v="2015-06-12T00:00:00"/>
    <x v="2"/>
    <s v="R3H"/>
    <n v="1"/>
    <n v="14426.37"/>
    <s v="Canada"/>
    <x v="81"/>
    <x v="2"/>
    <x v="6"/>
    <n v="8"/>
    <x v="1"/>
    <s v="Natura"/>
    <n v="3.952569169960474E-3"/>
  </r>
  <r>
    <n v="939"/>
    <d v="2015-06-12T00:00:00"/>
    <x v="2"/>
    <s v="L5N"/>
    <n v="1"/>
    <n v="4598.37"/>
    <s v="Canada"/>
    <x v="82"/>
    <x v="2"/>
    <x v="2"/>
    <n v="8"/>
    <x v="0"/>
    <s v="Natura"/>
    <n v="3.952569169960474E-3"/>
  </r>
  <r>
    <n v="609"/>
    <d v="2015-06-13T00:00:00"/>
    <x v="2"/>
    <s v="H1B"/>
    <n v="1"/>
    <n v="10079.370000000001"/>
    <s v="Canada"/>
    <x v="225"/>
    <x v="2"/>
    <x v="2"/>
    <n v="7"/>
    <x v="2"/>
    <s v="VanArsdel"/>
    <n v="2.4570024570024569E-3"/>
  </r>
  <r>
    <n v="1183"/>
    <d v="2015-06-14T00:00:00"/>
    <x v="2"/>
    <s v="L5N"/>
    <n v="1"/>
    <n v="7275.87"/>
    <s v="Canada"/>
    <x v="121"/>
    <x v="2"/>
    <x v="4"/>
    <n v="10"/>
    <x v="0"/>
    <s v="Pirum"/>
    <n v="3.8022813688212928E-3"/>
  </r>
  <r>
    <n v="676"/>
    <d v="2015-06-14T00:00:00"/>
    <x v="2"/>
    <s v="M6S"/>
    <n v="1"/>
    <n v="9134.3700000000008"/>
    <s v="Canada"/>
    <x v="157"/>
    <x v="2"/>
    <x v="2"/>
    <n v="7"/>
    <x v="0"/>
    <s v="VanArsdel"/>
    <n v="2.4570024570024569E-3"/>
  </r>
  <r>
    <n v="2365"/>
    <d v="2015-06-29T00:00:00"/>
    <x v="2"/>
    <s v="R3G"/>
    <n v="1"/>
    <n v="6356.7"/>
    <s v="Canada"/>
    <x v="14"/>
    <x v="2"/>
    <x v="2"/>
    <n v="2"/>
    <x v="1"/>
    <s v="Aliqui"/>
    <n v="4.7169811320754715E-3"/>
  </r>
  <r>
    <n v="782"/>
    <d v="2015-06-30T00:00:00"/>
    <x v="2"/>
    <s v="L4X"/>
    <n v="1"/>
    <n v="1303.47"/>
    <s v="Canada"/>
    <x v="110"/>
    <x v="1"/>
    <x v="1"/>
    <n v="8"/>
    <x v="0"/>
    <s v="Natura"/>
    <n v="3.952569169960474E-3"/>
  </r>
  <r>
    <n v="1009"/>
    <d v="2015-06-30T00:00:00"/>
    <x v="2"/>
    <s v="L5T"/>
    <n v="1"/>
    <n v="1353.87"/>
    <s v="Canada"/>
    <x v="129"/>
    <x v="3"/>
    <x v="3"/>
    <n v="8"/>
    <x v="0"/>
    <s v="Natura"/>
    <n v="3.952569169960474E-3"/>
  </r>
  <r>
    <n v="2091"/>
    <d v="2015-06-30T00:00:00"/>
    <x v="2"/>
    <s v="L5N"/>
    <n v="1"/>
    <n v="2204.37"/>
    <s v="Canada"/>
    <x v="316"/>
    <x v="2"/>
    <x v="2"/>
    <n v="4"/>
    <x v="0"/>
    <s v="Currus"/>
    <n v="1.1764705882352941E-2"/>
  </r>
  <r>
    <n v="2186"/>
    <d v="2015-06-30T00:00:00"/>
    <x v="2"/>
    <s v="K1R"/>
    <n v="1"/>
    <n v="5480.37"/>
    <s v="Canada"/>
    <x v="150"/>
    <x v="2"/>
    <x v="2"/>
    <n v="14"/>
    <x v="0"/>
    <s v="Victoria"/>
    <n v="6.25E-2"/>
  </r>
  <r>
    <n v="993"/>
    <d v="2015-06-30T00:00:00"/>
    <x v="2"/>
    <s v="K1R"/>
    <n v="1"/>
    <n v="4598.37"/>
    <s v="Canada"/>
    <x v="10"/>
    <x v="2"/>
    <x v="2"/>
    <n v="8"/>
    <x v="0"/>
    <s v="Natura"/>
    <n v="3.952569169960474E-3"/>
  </r>
  <r>
    <n v="1171"/>
    <d v="2015-06-30T00:00:00"/>
    <x v="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9BD9A-7B30-44B3-90AD-269EEC67708E}"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B8:B9"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B7D79-707E-4679-965A-DCF6FBDDCE8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s>
  <rowItems count="1">
    <i/>
  </rowItems>
  <colItems count="1">
    <i/>
  </colItems>
  <dataFields count="1">
    <dataField name="Sum of Revenue" fld="5"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B4CC1-08CF-45A5-8989-29A82E7D43C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B15"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Manufacturer C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C4AED-0FEF-42A0-BE75-BB78945F314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1:B12"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pivotField showAll="0"/>
    <pivotField showAll="0"/>
    <pivotField showAll="0"/>
    <pivotField showAll="0"/>
  </pivotFields>
  <rowItems count="1">
    <i/>
  </rowItems>
  <colItems count="1">
    <i/>
  </colItems>
  <dataFields count="1">
    <dataField name="Average of Revenue" fld="5" subtotal="average"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A1B72-03BB-49EB-ADA9-10391343CFF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8" firstHeaderRow="1" firstDataRow="1" firstDataCol="1"/>
  <pivotFields count="14">
    <pivotField showAll="0"/>
    <pivotField numFmtId="14" showAll="0"/>
    <pivotField axis="axisRow" showAll="0">
      <items count="7">
        <item x="5"/>
        <item x="0"/>
        <item x="4"/>
        <item x="3"/>
        <item x="1"/>
        <item x="2"/>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Revenue" fld="5" baseField="0" baseItem="0" numFmtId="43"/>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BCFA9B-D41B-43DA-B5E2-4782DB5B57F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11">
    <i>
      <x v="129"/>
    </i>
    <i>
      <x v="165"/>
    </i>
    <i>
      <x v="124"/>
    </i>
    <i>
      <x v="259"/>
    </i>
    <i>
      <x v="215"/>
    </i>
    <i>
      <x v="169"/>
    </i>
    <i>
      <x v="167"/>
    </i>
    <i>
      <x v="157"/>
    </i>
    <i>
      <x v="156"/>
    </i>
    <i>
      <x v="162"/>
    </i>
    <i t="grand">
      <x/>
    </i>
  </rowItems>
  <colItems count="1">
    <i/>
  </colItems>
  <dataFields count="1">
    <dataField name="Sum of Revenue" fld="5" baseField="0" baseItem="0" numFmtId="165"/>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39213B-39B1-41DC-B494-E736A647981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6"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3"/>
    </i>
    <i>
      <x/>
    </i>
    <i>
      <x v="1"/>
    </i>
    <i t="grand">
      <x/>
    </i>
  </rowItems>
  <colItems count="1">
    <i/>
  </colItems>
  <dataFields count="1">
    <dataField name="Sum of Revenue" fld="5" baseField="0" baseItem="0" numFmtId="43"/>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1B7D4E-6D53-4ACE-A60F-D7EB9501E9EA}"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6:E11" firstHeaderRow="1" firstDataRow="1" firstDataCol="1"/>
  <pivotFields count="14">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Sum of Revenue" fld="5"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D36888-B7D4-4EFF-B59B-9AEF5ADBAB19}"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C8"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DFA3555-5704-404B-B975-5F7CB4ECEBB6}" sourceName="Segment">
  <pivotTables>
    <pivotTable tabId="5" name="PivotTable2"/>
  </pivotTables>
  <data>
    <tabular pivotCacheId="235054422">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85EFCB7-510D-4CE9-9499-59FCF138F2DF}" cache="Slicer_Segment" caption="Segment" columnCount="4" showCaption="0"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C0C04D-563C-4C23-B7A0-B38180682D8B}" name="manufacturer" displayName="manufacturer" ref="A1:B15" totalsRowShown="0" headerRowDxfId="16">
  <autoFilter ref="A1:B15" xr:uid="{B697731A-E17D-4CD7-9C5D-08B1465D8725}"/>
  <tableColumns count="2">
    <tableColumn id="1" xr3:uid="{15A13B3B-C715-4948-99A8-D8FFC82800A9}" name="ManufacturerID"/>
    <tableColumn id="2" xr3:uid="{FACE9B75-EE59-4DD3-987E-A2E6CA7ED19D}"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3FF30-2C3F-44A0-A0FA-9C82BD142526}" name="location" displayName="location" ref="A1:C1621" totalsRowShown="0" headerRowDxfId="15">
  <autoFilter ref="A1:C1621" xr:uid="{7FFD59CA-E1D4-4ADD-BAF2-F4C66734B695}"/>
  <tableColumns count="3">
    <tableColumn id="1" xr3:uid="{AD704E05-D89D-405B-B1E2-0310AB45D09D}" name="Zip"/>
    <tableColumn id="2" xr3:uid="{5DCF6D42-F4A4-4F4A-9CFD-DD108E07E19B}" name="State"/>
    <tableColumn id="3" xr3:uid="{2AB9BAF9-BEDC-4775-96BD-8CE752DB0BC3}"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C07CFD-8329-479E-9182-58B451C4D962}" name="tbl_sales" displayName="tbl_sales" ref="A1:N1413" totalsRowShown="0" headerRowDxfId="14">
  <autoFilter ref="A1:N1413" xr:uid="{2DC07CFD-8329-479E-9182-58B451C4D962}"/>
  <tableColumns count="14">
    <tableColumn id="1" xr3:uid="{026E831D-7D23-485D-AF25-5E9E2A948551}" name="ProductID"/>
    <tableColumn id="2" xr3:uid="{E218A864-5ABD-4C70-ADB5-5E8D4C80F4AB}" name="Date" dataDxfId="13"/>
    <tableColumn id="14" xr3:uid="{43A9587D-41FB-4E6B-926F-D37F92760DE5}" name="Months" dataDxfId="12">
      <calculatedColumnFormula>TEXT(tbl_sales[[#This Row],[Date]],"mmmm")</calculatedColumnFormula>
    </tableColumn>
    <tableColumn id="3" xr3:uid="{D81932E6-E512-4D48-B9BA-0C7EDC560F22}" name="Zip"/>
    <tableColumn id="4" xr3:uid="{E31F368D-D6E4-4D19-BD57-96867063FAE5}" name="Units"/>
    <tableColumn id="5" xr3:uid="{8C5E5B32-875D-4621-B3DC-76D8D8C05F77}" name="Revenue" dataDxfId="11"/>
    <tableColumn id="6" xr3:uid="{50EC77F0-5395-45A6-9817-E961D662F126}" name="Country"/>
    <tableColumn id="7" xr3:uid="{16879883-532E-4C1B-98C6-8ACC70CA1F80}" name="Product Name">
      <calculatedColumnFormula>INDEX(product[Product Name],MATCH(A2,product[ProductID],0))</calculatedColumnFormula>
    </tableColumn>
    <tableColumn id="8" xr3:uid="{6621BEA9-836E-427C-B6EF-8826E93AE3D1}" name="Category">
      <calculatedColumnFormula>INDEX(product[Category],MATCH($A2,product[ProductID],0))</calculatedColumnFormula>
    </tableColumn>
    <tableColumn id="9" xr3:uid="{636A1D35-7788-442D-9D52-2BE862B07FAB}" name="Segment">
      <calculatedColumnFormula>INDEX(product[Segment],MATCH($A2,product[ProductID],0))</calculatedColumnFormula>
    </tableColumn>
    <tableColumn id="10" xr3:uid="{355EF2A5-CA1E-4DA4-9FAE-F2757C961806}" name="ManufacturerID">
      <calculatedColumnFormula>INDEX(product[ManufacturerID],MATCH($A2,product[ProductID],0))</calculatedColumnFormula>
    </tableColumn>
    <tableColumn id="11" xr3:uid="{521A0C7D-7028-493A-BDA5-A78AA4EB2C22}" name="State">
      <calculatedColumnFormula>INDEX(location[State],MATCH(D2,location[Zip],0))</calculatedColumnFormula>
    </tableColumn>
    <tableColumn id="12" xr3:uid="{F4D61F56-124B-4103-863F-44F982A1AE02}" name="Manufacturer Name">
      <calculatedColumnFormula>INDEX(manufacturer[Manufacturer Name],MATCH(K2,manufacturer[ManufacturerID],0))</calculatedColumnFormula>
    </tableColumn>
    <tableColumn id="13" xr3:uid="{892CC108-4509-4D43-8BC7-476DD9EFE3AA}" name="Manufacturer Count" dataDxfId="10">
      <calculatedColumnFormula>1/COUNTIFS(tbl_sales[Manufacturer Name],tbl_sales[[#This Row],[Manufacturer Name]])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B6AE0-A0AB-4B37-BC29-AFE9AAF5EA4D}" name="product" displayName="product" ref="A1:E2413" totalsRowShown="0" headerRowDxfId="9">
  <autoFilter ref="A1:E2413" xr:uid="{CC57EA30-BEB1-43CB-BA21-D4258997D8B1}"/>
  <tableColumns count="5">
    <tableColumn id="1" xr3:uid="{9E596C58-519E-4B8C-B228-0A39F01CA10E}" name="Product Name"/>
    <tableColumn id="2" xr3:uid="{7D57C5E7-E90E-454F-9C64-1C7A0D40777B}" name="Category"/>
    <tableColumn id="3" xr3:uid="{CC248159-1210-4F7D-A9C7-9EE34358E7FC}" name="Segment"/>
    <tableColumn id="4" xr3:uid="{FAC69207-A446-4DF1-871C-593465E1A702}" name="ManufacturerID"/>
    <tableColumn id="5" xr3:uid="{5DE5CAC2-47D7-4971-85B6-92579A7F738B}"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5" x14ac:dyDescent="0.25"/>
  <cols>
    <col min="1" max="1" width="16.28515625" customWidth="1"/>
    <col min="2" max="2" width="19.85546875"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B6F2-5D7F-4623-BD13-8D7F6083A112}">
  <dimension ref="A1:C8"/>
  <sheetViews>
    <sheetView workbookViewId="0">
      <selection activeCell="O20" sqref="O20"/>
    </sheetView>
  </sheetViews>
  <sheetFormatPr defaultRowHeight="15" x14ac:dyDescent="0.25"/>
  <cols>
    <col min="1" max="1" width="13.140625" bestFit="1" customWidth="1"/>
    <col min="2" max="2" width="12.28515625" bestFit="1" customWidth="1"/>
    <col min="3" max="3" width="13.42578125" bestFit="1" customWidth="1"/>
  </cols>
  <sheetData>
    <row r="1" spans="1:3" x14ac:dyDescent="0.25">
      <c r="A1" s="7" t="s">
        <v>3849</v>
      </c>
      <c r="B1" t="s">
        <v>3844</v>
      </c>
      <c r="C1" t="s">
        <v>3857</v>
      </c>
    </row>
    <row r="2" spans="1:3" x14ac:dyDescent="0.25">
      <c r="A2" s="8" t="s">
        <v>3851</v>
      </c>
      <c r="B2" s="5">
        <v>123</v>
      </c>
      <c r="C2" s="5">
        <v>123</v>
      </c>
    </row>
    <row r="3" spans="1:3" x14ac:dyDescent="0.25">
      <c r="A3" s="8" t="s">
        <v>3852</v>
      </c>
      <c r="B3" s="5">
        <v>159</v>
      </c>
      <c r="C3" s="5">
        <v>159</v>
      </c>
    </row>
    <row r="4" spans="1:3" x14ac:dyDescent="0.25">
      <c r="A4" s="8" t="s">
        <v>3853</v>
      </c>
      <c r="B4" s="5">
        <v>318</v>
      </c>
      <c r="C4" s="5">
        <v>318</v>
      </c>
    </row>
    <row r="5" spans="1:3" x14ac:dyDescent="0.25">
      <c r="A5" s="8" t="s">
        <v>3854</v>
      </c>
      <c r="B5" s="5">
        <v>324</v>
      </c>
      <c r="C5" s="5">
        <v>324</v>
      </c>
    </row>
    <row r="6" spans="1:3" x14ac:dyDescent="0.25">
      <c r="A6" s="8" t="s">
        <v>3855</v>
      </c>
      <c r="B6" s="5">
        <v>276</v>
      </c>
      <c r="C6" s="5">
        <v>276</v>
      </c>
    </row>
    <row r="7" spans="1:3" x14ac:dyDescent="0.25">
      <c r="A7" s="8" t="s">
        <v>3856</v>
      </c>
      <c r="B7" s="5">
        <v>230</v>
      </c>
      <c r="C7" s="5">
        <v>230</v>
      </c>
    </row>
    <row r="8" spans="1:3" x14ac:dyDescent="0.25">
      <c r="A8" s="8" t="s">
        <v>3850</v>
      </c>
      <c r="B8" s="5">
        <v>1430</v>
      </c>
      <c r="C8" s="5">
        <v>1430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B88E2-D13F-48C5-8D51-CD589E74FA65}">
  <dimension ref="A1"/>
  <sheetViews>
    <sheetView showGridLines="0" zoomScale="98" zoomScaleNormal="98" workbookViewId="0">
      <selection activeCell="H27" sqref="H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sqref="A1:C1621"/>
    </sheetView>
  </sheetViews>
  <sheetFormatPr defaultRowHeight="15" x14ac:dyDescent="0.25"/>
  <cols>
    <col min="1" max="1" width="5.5703125" bestFit="1" customWidth="1"/>
    <col min="2" max="2" width="26.7109375" bestFit="1" customWidth="1"/>
    <col min="3" max="3" width="9.57031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N1413"/>
  <sheetViews>
    <sheetView tabSelected="1" topLeftCell="H1" workbookViewId="0">
      <selection activeCell="N9" sqref="N9"/>
    </sheetView>
  </sheetViews>
  <sheetFormatPr defaultRowHeight="15" x14ac:dyDescent="0.25"/>
  <cols>
    <col min="1" max="1" width="11.85546875" customWidth="1"/>
    <col min="2" max="2" width="10.7109375" bestFit="1" customWidth="1"/>
    <col min="3" max="3" width="10.7109375" customWidth="1"/>
    <col min="4" max="4" width="5.85546875" customWidth="1"/>
    <col min="5" max="5" width="7.85546875" customWidth="1"/>
    <col min="6" max="6" width="11" customWidth="1"/>
    <col min="7" max="7" width="10.140625" customWidth="1"/>
    <col min="8" max="8" width="15.7109375" customWidth="1"/>
    <col min="9" max="9" width="11" customWidth="1"/>
    <col min="10" max="10" width="11.42578125" bestFit="1" customWidth="1"/>
    <col min="11" max="11" width="17.140625" customWidth="1"/>
    <col min="12" max="12" width="14.5703125" bestFit="1" customWidth="1"/>
    <col min="13" max="13" width="21" customWidth="1"/>
    <col min="14" max="14" width="21.42578125" bestFit="1" customWidth="1"/>
  </cols>
  <sheetData>
    <row r="1" spans="1:14" x14ac:dyDescent="0.25">
      <c r="A1" s="1" t="s">
        <v>1652</v>
      </c>
      <c r="B1" s="1" t="s">
        <v>1653</v>
      </c>
      <c r="C1" s="1" t="s">
        <v>3848</v>
      </c>
      <c r="D1" s="1" t="s">
        <v>15</v>
      </c>
      <c r="E1" s="1" t="s">
        <v>1654</v>
      </c>
      <c r="F1" s="1" t="s">
        <v>1655</v>
      </c>
      <c r="G1" s="1" t="s">
        <v>17</v>
      </c>
      <c r="H1" s="1" t="s">
        <v>3842</v>
      </c>
      <c r="I1" s="4" t="s">
        <v>1656</v>
      </c>
      <c r="J1" s="4" t="s">
        <v>1657</v>
      </c>
      <c r="K1" s="4" t="s">
        <v>0</v>
      </c>
      <c r="L1" s="1" t="s">
        <v>16</v>
      </c>
      <c r="M1" s="1" t="s">
        <v>3841</v>
      </c>
      <c r="N1" s="1" t="s">
        <v>3846</v>
      </c>
    </row>
    <row r="2" spans="1:14" x14ac:dyDescent="0.25">
      <c r="A2">
        <v>1924</v>
      </c>
      <c r="B2" s="2">
        <v>42044</v>
      </c>
      <c r="C2" s="2" t="str">
        <f>TEXT(tbl_sales[[#This Row],[Date]],"mmmm")</f>
        <v>February</v>
      </c>
      <c r="D2" t="s">
        <v>973</v>
      </c>
      <c r="E2">
        <v>1</v>
      </c>
      <c r="F2" s="3">
        <v>4409.37</v>
      </c>
      <c r="G2" t="s">
        <v>20</v>
      </c>
      <c r="H2" t="str">
        <f>INDEX(product[Product Name],MATCH(A2,product[ProductID],0))</f>
        <v>Currus MA-17</v>
      </c>
      <c r="I2" t="str">
        <f>INDEX(product[Category],MATCH($A2,product[ProductID],0))</f>
        <v>Mix</v>
      </c>
      <c r="J2" t="str">
        <f>INDEX(product[Segment],MATCH($A2,product[ProductID],0))</f>
        <v>All Season</v>
      </c>
      <c r="K2">
        <f>INDEX(product[ManufacturerID],MATCH($A2,product[ProductID],0))</f>
        <v>4</v>
      </c>
      <c r="L2" t="str">
        <f>INDEX(location[State],MATCH(D2,location[Zip],0))</f>
        <v>Ontario</v>
      </c>
      <c r="M2" t="str">
        <f>INDEX(manufacturer[Manufacturer Name],MATCH(K2,manufacturer[ManufacturerID],0))</f>
        <v>Currus</v>
      </c>
      <c r="N2">
        <f>1/COUNTIFS(tbl_sales[Manufacturer Name],tbl_sales[[#This Row],[Manufacturer Name]])</f>
        <v>1.1764705882352941E-2</v>
      </c>
    </row>
    <row r="3" spans="1:14" x14ac:dyDescent="0.25">
      <c r="A3">
        <v>1517</v>
      </c>
      <c r="B3" s="2">
        <v>42155</v>
      </c>
      <c r="C3" s="2" t="str">
        <f>TEXT(tbl_sales[[#This Row],[Date]],"mmmm")</f>
        <v>May</v>
      </c>
      <c r="D3" t="s">
        <v>1219</v>
      </c>
      <c r="E3">
        <v>1</v>
      </c>
      <c r="F3" s="3">
        <v>2361.2399999999998</v>
      </c>
      <c r="G3" t="s">
        <v>20</v>
      </c>
      <c r="H3" t="str">
        <f>INDEX(product[Product Name],MATCH(A3,product[ProductID],0))</f>
        <v>Quibus RP-09</v>
      </c>
      <c r="I3" t="str">
        <f>INDEX(product[Category],MATCH($A3,product[ProductID],0))</f>
        <v>Rural</v>
      </c>
      <c r="J3" t="str">
        <f>INDEX(product[Segment],MATCH($A3,product[ProductID],0))</f>
        <v>Productivity</v>
      </c>
      <c r="K3">
        <f>INDEX(product[ManufacturerID],MATCH($A3,product[ProductID],0))</f>
        <v>12</v>
      </c>
      <c r="L3" t="str">
        <f>INDEX(location[State],MATCH(D3,location[Zip],0))</f>
        <v>Manitoba</v>
      </c>
      <c r="M3" t="str">
        <f>INDEX(manufacturer[Manufacturer Name],MATCH(K3,manufacturer[ManufacturerID],0))</f>
        <v>Quibus</v>
      </c>
      <c r="N3">
        <f>1/COUNTIFS(tbl_sales[Manufacturer Name],tbl_sales[[#This Row],[Manufacturer Name]])</f>
        <v>1.3333333333333334E-2</v>
      </c>
    </row>
    <row r="4" spans="1:14" x14ac:dyDescent="0.25">
      <c r="A4">
        <v>615</v>
      </c>
      <c r="B4" s="2">
        <v>42155</v>
      </c>
      <c r="C4" s="2" t="str">
        <f>TEXT(tbl_sales[[#This Row],[Date]],"mmmm")</f>
        <v>May</v>
      </c>
      <c r="D4" t="s">
        <v>957</v>
      </c>
      <c r="E4">
        <v>1</v>
      </c>
      <c r="F4" s="3">
        <v>8189.37</v>
      </c>
      <c r="G4" t="s">
        <v>20</v>
      </c>
      <c r="H4" t="str">
        <f>INDEX(product[Product Name],MATCH(A4,product[ProductID],0))</f>
        <v>Maximus UC-80</v>
      </c>
      <c r="I4" t="str">
        <f>INDEX(product[Category],MATCH($A4,product[ProductID],0))</f>
        <v>Urban</v>
      </c>
      <c r="J4" t="str">
        <f>INDEX(product[Segment],MATCH($A4,product[ProductID],0))</f>
        <v>Convenience</v>
      </c>
      <c r="K4">
        <f>INDEX(product[ManufacturerID],MATCH($A4,product[ProductID],0))</f>
        <v>7</v>
      </c>
      <c r="L4" t="str">
        <f>INDEX(location[State],MATCH(D4,location[Zip],0))</f>
        <v>Ontario</v>
      </c>
      <c r="M4" t="str">
        <f>INDEX(manufacturer[Manufacturer Name],MATCH(K4,manufacturer[ManufacturerID],0))</f>
        <v>VanArsdel</v>
      </c>
      <c r="N4">
        <f>1/COUNTIFS(tbl_sales[Manufacturer Name],tbl_sales[[#This Row],[Manufacturer Name]])</f>
        <v>2.4570024570024569E-3</v>
      </c>
    </row>
    <row r="5" spans="1:14" x14ac:dyDescent="0.25">
      <c r="A5">
        <v>1530</v>
      </c>
      <c r="B5" s="2">
        <v>42155</v>
      </c>
      <c r="C5" s="2" t="str">
        <f>TEXT(tbl_sales[[#This Row],[Date]],"mmmm")</f>
        <v>May</v>
      </c>
      <c r="D5" t="s">
        <v>1220</v>
      </c>
      <c r="E5">
        <v>1</v>
      </c>
      <c r="F5" s="3">
        <v>4282.74</v>
      </c>
      <c r="G5" t="s">
        <v>20</v>
      </c>
      <c r="H5" t="str">
        <f>INDEX(product[Product Name],MATCH(A5,product[ProductID],0))</f>
        <v>Quibus RP-22</v>
      </c>
      <c r="I5" t="str">
        <f>INDEX(product[Category],MATCH($A5,product[ProductID],0))</f>
        <v>Rural</v>
      </c>
      <c r="J5" t="str">
        <f>INDEX(product[Segment],MATCH($A5,product[ProductID],0))</f>
        <v>Productivity</v>
      </c>
      <c r="K5">
        <f>INDEX(product[ManufacturerID],MATCH($A5,product[ProductID],0))</f>
        <v>12</v>
      </c>
      <c r="L5" t="str">
        <f>INDEX(location[State],MATCH(D5,location[Zip],0))</f>
        <v>Manitoba</v>
      </c>
      <c r="M5" t="str">
        <f>INDEX(manufacturer[Manufacturer Name],MATCH(K5,manufacturer[ManufacturerID],0))</f>
        <v>Quibus</v>
      </c>
      <c r="N5">
        <f>1/COUNTIFS(tbl_sales[Manufacturer Name],tbl_sales[[#This Row],[Manufacturer Name]])</f>
        <v>1.3333333333333334E-2</v>
      </c>
    </row>
    <row r="6" spans="1:14" x14ac:dyDescent="0.25">
      <c r="A6">
        <v>1226</v>
      </c>
      <c r="B6" s="2">
        <v>42156</v>
      </c>
      <c r="C6" s="2" t="str">
        <f>TEXT(tbl_sales[[#This Row],[Date]],"mmmm")</f>
        <v>June</v>
      </c>
      <c r="D6" t="s">
        <v>839</v>
      </c>
      <c r="E6">
        <v>1</v>
      </c>
      <c r="F6" s="3">
        <v>6866.37</v>
      </c>
      <c r="G6" t="s">
        <v>20</v>
      </c>
      <c r="H6" t="str">
        <f>INDEX(product[Product Name],MATCH(A6,product[ProductID],0))</f>
        <v>Pirum UC-28</v>
      </c>
      <c r="I6" t="str">
        <f>INDEX(product[Category],MATCH($A6,product[ProductID],0))</f>
        <v>Urban</v>
      </c>
      <c r="J6" t="str">
        <f>INDEX(product[Segment],MATCH($A6,product[ProductID],0))</f>
        <v>Convenience</v>
      </c>
      <c r="K6">
        <f>INDEX(product[ManufacturerID],MATCH($A6,product[ProductID],0))</f>
        <v>10</v>
      </c>
      <c r="L6" t="str">
        <f>INDEX(location[State],MATCH(D6,location[Zip],0))</f>
        <v>Ontario</v>
      </c>
      <c r="M6" t="str">
        <f>INDEX(manufacturer[Manufacturer Name],MATCH(K6,manufacturer[ManufacturerID],0))</f>
        <v>Pirum</v>
      </c>
      <c r="N6">
        <f>1/COUNTIFS(tbl_sales[Manufacturer Name],tbl_sales[[#This Row],[Manufacturer Name]])</f>
        <v>3.8022813688212928E-3</v>
      </c>
    </row>
    <row r="7" spans="1:14" x14ac:dyDescent="0.25">
      <c r="A7">
        <v>1809</v>
      </c>
      <c r="B7" s="2">
        <v>42156</v>
      </c>
      <c r="C7" s="2" t="str">
        <f>TEXT(tbl_sales[[#This Row],[Date]],"mmmm")</f>
        <v>June</v>
      </c>
      <c r="D7" t="s">
        <v>840</v>
      </c>
      <c r="E7">
        <v>1</v>
      </c>
      <c r="F7" s="3">
        <v>2771.37</v>
      </c>
      <c r="G7" t="s">
        <v>20</v>
      </c>
      <c r="H7" t="str">
        <f>INDEX(product[Product Name],MATCH(A7,product[ProductID],0))</f>
        <v>Pomum YY-04</v>
      </c>
      <c r="I7" t="str">
        <f>INDEX(product[Category],MATCH($A7,product[ProductID],0))</f>
        <v>Youth</v>
      </c>
      <c r="J7" t="str">
        <f>INDEX(product[Segment],MATCH($A7,product[ProductID],0))</f>
        <v>Youth</v>
      </c>
      <c r="K7">
        <f>INDEX(product[ManufacturerID],MATCH($A7,product[ProductID],0))</f>
        <v>11</v>
      </c>
      <c r="L7" t="str">
        <f>INDEX(location[State],MATCH(D7,location[Zip],0))</f>
        <v>Ontario</v>
      </c>
      <c r="M7" t="str">
        <f>INDEX(manufacturer[Manufacturer Name],MATCH(K7,manufacturer[ManufacturerID],0))</f>
        <v>Pomum</v>
      </c>
      <c r="N7">
        <f>1/COUNTIFS(tbl_sales[Manufacturer Name],tbl_sales[[#This Row],[Manufacturer Name]])</f>
        <v>5.5555555555555552E-2</v>
      </c>
    </row>
    <row r="8" spans="1:14" x14ac:dyDescent="0.25">
      <c r="A8">
        <v>1212</v>
      </c>
      <c r="B8" s="2">
        <v>42156</v>
      </c>
      <c r="C8" s="2" t="str">
        <f>TEXT(tbl_sales[[#This Row],[Date]],"mmmm")</f>
        <v>June</v>
      </c>
      <c r="D8" t="s">
        <v>838</v>
      </c>
      <c r="E8">
        <v>1</v>
      </c>
      <c r="F8" s="3">
        <v>4850.37</v>
      </c>
      <c r="G8" t="s">
        <v>20</v>
      </c>
      <c r="H8" t="str">
        <f>INDEX(product[Product Name],MATCH(A8,product[ProductID],0))</f>
        <v>Pirum UC-14</v>
      </c>
      <c r="I8" t="str">
        <f>INDEX(product[Category],MATCH($A8,product[ProductID],0))</f>
        <v>Urban</v>
      </c>
      <c r="J8" t="str">
        <f>INDEX(product[Segment],MATCH($A8,product[ProductID],0))</f>
        <v>Convenience</v>
      </c>
      <c r="K8">
        <f>INDEX(product[ManufacturerID],MATCH($A8,product[ProductID],0))</f>
        <v>10</v>
      </c>
      <c r="L8" t="str">
        <f>INDEX(location[State],MATCH(D8,location[Zip],0))</f>
        <v>Ontario</v>
      </c>
      <c r="M8" t="str">
        <f>INDEX(manufacturer[Manufacturer Name],MATCH(K8,manufacturer[ManufacturerID],0))</f>
        <v>Pirum</v>
      </c>
      <c r="N8">
        <f>1/COUNTIFS(tbl_sales[Manufacturer Name],tbl_sales[[#This Row],[Manufacturer Name]])</f>
        <v>3.8022813688212928E-3</v>
      </c>
    </row>
    <row r="9" spans="1:14" x14ac:dyDescent="0.25">
      <c r="A9">
        <v>1821</v>
      </c>
      <c r="B9" s="2">
        <v>42156</v>
      </c>
      <c r="C9" s="2" t="str">
        <f>TEXT(tbl_sales[[#This Row],[Date]],"mmmm")</f>
        <v>June</v>
      </c>
      <c r="D9" t="s">
        <v>840</v>
      </c>
      <c r="E9">
        <v>1</v>
      </c>
      <c r="F9" s="3">
        <v>3779.37</v>
      </c>
      <c r="G9" t="s">
        <v>20</v>
      </c>
      <c r="H9" t="str">
        <f>INDEX(product[Product Name],MATCH(A9,product[ProductID],0))</f>
        <v>Pomum YY-16</v>
      </c>
      <c r="I9" t="str">
        <f>INDEX(product[Category],MATCH($A9,product[ProductID],0))</f>
        <v>Youth</v>
      </c>
      <c r="J9" t="str">
        <f>INDEX(product[Segment],MATCH($A9,product[ProductID],0))</f>
        <v>Youth</v>
      </c>
      <c r="K9">
        <f>INDEX(product[ManufacturerID],MATCH($A9,product[ProductID],0))</f>
        <v>11</v>
      </c>
      <c r="L9" t="str">
        <f>INDEX(location[State],MATCH(D9,location[Zip],0))</f>
        <v>Ontario</v>
      </c>
      <c r="M9" t="str">
        <f>INDEX(manufacturer[Manufacturer Name],MATCH(K9,manufacturer[ManufacturerID],0))</f>
        <v>Pomum</v>
      </c>
      <c r="N9">
        <f>1/COUNTIFS(tbl_sales[Manufacturer Name],tbl_sales[[#This Row],[Manufacturer Name]])</f>
        <v>5.5555555555555552E-2</v>
      </c>
    </row>
    <row r="10" spans="1:14" x14ac:dyDescent="0.25">
      <c r="A10">
        <v>1223</v>
      </c>
      <c r="B10" s="2">
        <v>42156</v>
      </c>
      <c r="C10" s="2" t="str">
        <f>TEXT(tbl_sales[[#This Row],[Date]],"mmmm")</f>
        <v>June</v>
      </c>
      <c r="D10" t="s">
        <v>949</v>
      </c>
      <c r="E10">
        <v>1</v>
      </c>
      <c r="F10" s="3">
        <v>4787.37</v>
      </c>
      <c r="G10" t="s">
        <v>20</v>
      </c>
      <c r="H10" t="str">
        <f>INDEX(product[Product Name],MATCH(A10,product[ProductID],0))</f>
        <v>Pirum UC-25</v>
      </c>
      <c r="I10" t="str">
        <f>INDEX(product[Category],MATCH($A10,product[ProductID],0))</f>
        <v>Urban</v>
      </c>
      <c r="J10" t="str">
        <f>INDEX(product[Segment],MATCH($A10,product[ProductID],0))</f>
        <v>Convenience</v>
      </c>
      <c r="K10">
        <f>INDEX(product[ManufacturerID],MATCH($A10,product[ProductID],0))</f>
        <v>10</v>
      </c>
      <c r="L10" t="str">
        <f>INDEX(location[State],MATCH(D10,location[Zip],0))</f>
        <v>Ontario</v>
      </c>
      <c r="M10" t="str">
        <f>INDEX(manufacturer[Manufacturer Name],MATCH(K10,manufacturer[ManufacturerID],0))</f>
        <v>Pirum</v>
      </c>
      <c r="N10">
        <f>1/COUNTIFS(tbl_sales[Manufacturer Name],tbl_sales[[#This Row],[Manufacturer Name]])</f>
        <v>3.8022813688212928E-3</v>
      </c>
    </row>
    <row r="11" spans="1:14" x14ac:dyDescent="0.25">
      <c r="A11">
        <v>1850</v>
      </c>
      <c r="B11" s="2">
        <v>42156</v>
      </c>
      <c r="C11" s="2" t="str">
        <f>TEXT(tbl_sales[[#This Row],[Date]],"mmmm")</f>
        <v>June</v>
      </c>
      <c r="D11" t="s">
        <v>836</v>
      </c>
      <c r="E11">
        <v>1</v>
      </c>
      <c r="F11" s="3">
        <v>1826.37</v>
      </c>
      <c r="G11" t="s">
        <v>20</v>
      </c>
      <c r="H11" t="str">
        <f>INDEX(product[Product Name],MATCH(A11,product[ProductID],0))</f>
        <v>Pomum YY-45</v>
      </c>
      <c r="I11" t="str">
        <f>INDEX(product[Category],MATCH($A11,product[ProductID],0))</f>
        <v>Youth</v>
      </c>
      <c r="J11" t="str">
        <f>INDEX(product[Segment],MATCH($A11,product[ProductID],0))</f>
        <v>Youth</v>
      </c>
      <c r="K11">
        <f>INDEX(product[ManufacturerID],MATCH($A11,product[ProductID],0))</f>
        <v>11</v>
      </c>
      <c r="L11" t="str">
        <f>INDEX(location[State],MATCH(D11,location[Zip],0))</f>
        <v>Ontario</v>
      </c>
      <c r="M11" t="str">
        <f>INDEX(manufacturer[Manufacturer Name],MATCH(K11,manufacturer[ManufacturerID],0))</f>
        <v>Pomum</v>
      </c>
      <c r="N11">
        <f>1/COUNTIFS(tbl_sales[Manufacturer Name],tbl_sales[[#This Row],[Manufacturer Name]])</f>
        <v>5.5555555555555552E-2</v>
      </c>
    </row>
    <row r="12" spans="1:14" x14ac:dyDescent="0.25">
      <c r="A12">
        <v>993</v>
      </c>
      <c r="B12" s="2">
        <v>42152</v>
      </c>
      <c r="C12" s="2" t="str">
        <f>TEXT(tbl_sales[[#This Row],[Date]],"mmmm")</f>
        <v>May</v>
      </c>
      <c r="D12" t="s">
        <v>1230</v>
      </c>
      <c r="E12">
        <v>1</v>
      </c>
      <c r="F12" s="3">
        <v>4598.37</v>
      </c>
      <c r="G12" t="s">
        <v>20</v>
      </c>
      <c r="H12" t="str">
        <f>INDEX(product[Product Name],MATCH(A12,product[ProductID],0))</f>
        <v>Natura UC-56</v>
      </c>
      <c r="I12" t="str">
        <f>INDEX(product[Category],MATCH($A12,product[ProductID],0))</f>
        <v>Urban</v>
      </c>
      <c r="J12" t="str">
        <f>INDEX(product[Segment],MATCH($A12,product[ProductID],0))</f>
        <v>Convenience</v>
      </c>
      <c r="K12">
        <f>INDEX(product[ManufacturerID],MATCH($A12,product[ProductID],0))</f>
        <v>8</v>
      </c>
      <c r="L12" t="str">
        <f>INDEX(location[State],MATCH(D12,location[Zip],0))</f>
        <v>Manitoba</v>
      </c>
      <c r="M12" t="str">
        <f>INDEX(manufacturer[Manufacturer Name],MATCH(K12,manufacturer[ManufacturerID],0))</f>
        <v>Natura</v>
      </c>
      <c r="N12">
        <f>1/COUNTIFS(tbl_sales[Manufacturer Name],tbl_sales[[#This Row],[Manufacturer Name]])</f>
        <v>3.952569169960474E-3</v>
      </c>
    </row>
    <row r="13" spans="1:14" x14ac:dyDescent="0.25">
      <c r="A13">
        <v>1243</v>
      </c>
      <c r="B13" s="2">
        <v>42152</v>
      </c>
      <c r="C13" s="2" t="str">
        <f>TEXT(tbl_sales[[#This Row],[Date]],"mmmm")</f>
        <v>May</v>
      </c>
      <c r="D13" t="s">
        <v>1230</v>
      </c>
      <c r="E13">
        <v>1</v>
      </c>
      <c r="F13" s="3">
        <v>5794.74</v>
      </c>
      <c r="G13" t="s">
        <v>20</v>
      </c>
      <c r="H13" t="str">
        <f>INDEX(product[Product Name],MATCH(A13,product[ProductID],0))</f>
        <v>Quibus MP-11</v>
      </c>
      <c r="I13" t="str">
        <f>INDEX(product[Category],MATCH($A13,product[ProductID],0))</f>
        <v>Mix</v>
      </c>
      <c r="J13" t="str">
        <f>INDEX(product[Segment],MATCH($A13,product[ProductID],0))</f>
        <v>Productivity</v>
      </c>
      <c r="K13">
        <f>INDEX(product[ManufacturerID],MATCH($A13,product[ProductID],0))</f>
        <v>12</v>
      </c>
      <c r="L13" t="str">
        <f>INDEX(location[State],MATCH(D13,location[Zip],0))</f>
        <v>Manitoba</v>
      </c>
      <c r="M13" t="str">
        <f>INDEX(manufacturer[Manufacturer Name],MATCH(K13,manufacturer[ManufacturerID],0))</f>
        <v>Quibus</v>
      </c>
      <c r="N13">
        <f>1/COUNTIFS(tbl_sales[Manufacturer Name],tbl_sales[[#This Row],[Manufacturer Name]])</f>
        <v>1.3333333333333334E-2</v>
      </c>
    </row>
    <row r="14" spans="1:14" x14ac:dyDescent="0.25">
      <c r="A14">
        <v>2350</v>
      </c>
      <c r="B14" s="2">
        <v>42152</v>
      </c>
      <c r="C14" s="2" t="str">
        <f>TEXT(tbl_sales[[#This Row],[Date]],"mmmm")</f>
        <v>May</v>
      </c>
      <c r="D14" t="s">
        <v>832</v>
      </c>
      <c r="E14">
        <v>1</v>
      </c>
      <c r="F14" s="3">
        <v>4466.7</v>
      </c>
      <c r="G14" t="s">
        <v>20</v>
      </c>
      <c r="H14" t="str">
        <f>INDEX(product[Product Name],MATCH(A14,product[ProductID],0))</f>
        <v>Aliqui UE-24</v>
      </c>
      <c r="I14" t="str">
        <f>INDEX(product[Category],MATCH($A14,product[ProductID],0))</f>
        <v>Urban</v>
      </c>
      <c r="J14" t="str">
        <f>INDEX(product[Segment],MATCH($A14,product[ProductID],0))</f>
        <v>Extreme</v>
      </c>
      <c r="K14">
        <f>INDEX(product[ManufacturerID],MATCH($A14,product[ProductID],0))</f>
        <v>2</v>
      </c>
      <c r="L14" t="str">
        <f>INDEX(location[State],MATCH(D14,location[Zip],0))</f>
        <v>Ontario</v>
      </c>
      <c r="M14" t="str">
        <f>INDEX(manufacturer[Manufacturer Name],MATCH(K14,manufacturer[ManufacturerID],0))</f>
        <v>Aliqui</v>
      </c>
      <c r="N14">
        <f>1/COUNTIFS(tbl_sales[Manufacturer Name],tbl_sales[[#This Row],[Manufacturer Name]])</f>
        <v>4.7169811320754715E-3</v>
      </c>
    </row>
    <row r="15" spans="1:14" x14ac:dyDescent="0.25">
      <c r="A15">
        <v>1530</v>
      </c>
      <c r="B15" s="2">
        <v>42152</v>
      </c>
      <c r="C15" s="2" t="str">
        <f>TEXT(tbl_sales[[#This Row],[Date]],"mmmm")</f>
        <v>May</v>
      </c>
      <c r="D15" t="s">
        <v>983</v>
      </c>
      <c r="E15">
        <v>1</v>
      </c>
      <c r="F15" s="3">
        <v>5038.74</v>
      </c>
      <c r="G15" t="s">
        <v>20</v>
      </c>
      <c r="H15" t="str">
        <f>INDEX(product[Product Name],MATCH(A15,product[ProductID],0))</f>
        <v>Quibus RP-22</v>
      </c>
      <c r="I15" t="str">
        <f>INDEX(product[Category],MATCH($A15,product[ProductID],0))</f>
        <v>Rural</v>
      </c>
      <c r="J15" t="str">
        <f>INDEX(product[Segment],MATCH($A15,product[ProductID],0))</f>
        <v>Productivity</v>
      </c>
      <c r="K15">
        <f>INDEX(product[ManufacturerID],MATCH($A15,product[ProductID],0))</f>
        <v>12</v>
      </c>
      <c r="L15" t="str">
        <f>INDEX(location[State],MATCH(D15,location[Zip],0))</f>
        <v>Ontario</v>
      </c>
      <c r="M15" t="str">
        <f>INDEX(manufacturer[Manufacturer Name],MATCH(K15,manufacturer[ManufacturerID],0))</f>
        <v>Quibus</v>
      </c>
      <c r="N15">
        <f>1/COUNTIFS(tbl_sales[Manufacturer Name],tbl_sales[[#This Row],[Manufacturer Name]])</f>
        <v>1.3333333333333334E-2</v>
      </c>
    </row>
    <row r="16" spans="1:14" x14ac:dyDescent="0.25">
      <c r="A16">
        <v>2240</v>
      </c>
      <c r="B16" s="2">
        <v>42152</v>
      </c>
      <c r="C16" s="2" t="str">
        <f>TEXT(tbl_sales[[#This Row],[Date]],"mmmm")</f>
        <v>May</v>
      </c>
      <c r="D16" t="s">
        <v>953</v>
      </c>
      <c r="E16">
        <v>1</v>
      </c>
      <c r="F16" s="3">
        <v>1070.3699999999999</v>
      </c>
      <c r="G16" t="s">
        <v>20</v>
      </c>
      <c r="H16" t="str">
        <f>INDEX(product[Product Name],MATCH(A16,product[ProductID],0))</f>
        <v>Aliqui RP-37</v>
      </c>
      <c r="I16" t="str">
        <f>INDEX(product[Category],MATCH($A16,product[ProductID],0))</f>
        <v>Rural</v>
      </c>
      <c r="J16" t="str">
        <f>INDEX(product[Segment],MATCH($A16,product[ProductID],0))</f>
        <v>Productivity</v>
      </c>
      <c r="K16">
        <f>INDEX(product[ManufacturerID],MATCH($A16,product[ProductID],0))</f>
        <v>2</v>
      </c>
      <c r="L16" t="str">
        <f>INDEX(location[State],MATCH(D16,location[Zip],0))</f>
        <v>Ontario</v>
      </c>
      <c r="M16" t="str">
        <f>INDEX(manufacturer[Manufacturer Name],MATCH(K16,manufacturer[ManufacturerID],0))</f>
        <v>Aliqui</v>
      </c>
      <c r="N16">
        <f>1/COUNTIFS(tbl_sales[Manufacturer Name],tbl_sales[[#This Row],[Manufacturer Name]])</f>
        <v>4.7169811320754715E-3</v>
      </c>
    </row>
    <row r="17" spans="1:14" x14ac:dyDescent="0.25">
      <c r="A17">
        <v>2365</v>
      </c>
      <c r="B17" s="2">
        <v>42152</v>
      </c>
      <c r="C17" s="2" t="str">
        <f>TEXT(tbl_sales[[#This Row],[Date]],"mmmm")</f>
        <v>May</v>
      </c>
      <c r="D17" t="s">
        <v>1219</v>
      </c>
      <c r="E17">
        <v>1</v>
      </c>
      <c r="F17" s="3">
        <v>6356.7</v>
      </c>
      <c r="G17" t="s">
        <v>20</v>
      </c>
      <c r="H17" t="str">
        <f>INDEX(product[Product Name],MATCH(A17,product[ProductID],0))</f>
        <v>Aliqui UC-13</v>
      </c>
      <c r="I17" t="str">
        <f>INDEX(product[Category],MATCH($A17,product[ProductID],0))</f>
        <v>Urban</v>
      </c>
      <c r="J17" t="str">
        <f>INDEX(product[Segment],MATCH($A17,product[ProductID],0))</f>
        <v>Convenience</v>
      </c>
      <c r="K17">
        <f>INDEX(product[ManufacturerID],MATCH($A17,product[ProductID],0))</f>
        <v>2</v>
      </c>
      <c r="L17" t="str">
        <f>INDEX(location[State],MATCH(D17,location[Zip],0))</f>
        <v>Manitoba</v>
      </c>
      <c r="M17" t="str">
        <f>INDEX(manufacturer[Manufacturer Name],MATCH(K17,manufacturer[ManufacturerID],0))</f>
        <v>Aliqui</v>
      </c>
      <c r="N17">
        <f>1/COUNTIFS(tbl_sales[Manufacturer Name],tbl_sales[[#This Row],[Manufacturer Name]])</f>
        <v>4.7169811320754715E-3</v>
      </c>
    </row>
    <row r="18" spans="1:14" x14ac:dyDescent="0.25">
      <c r="A18">
        <v>2206</v>
      </c>
      <c r="B18" s="2">
        <v>42153</v>
      </c>
      <c r="C18" s="2" t="str">
        <f>TEXT(tbl_sales[[#This Row],[Date]],"mmmm")</f>
        <v>May</v>
      </c>
      <c r="D18" t="s">
        <v>1230</v>
      </c>
      <c r="E18">
        <v>1</v>
      </c>
      <c r="F18" s="3">
        <v>1227.8699999999999</v>
      </c>
      <c r="G18" t="s">
        <v>20</v>
      </c>
      <c r="H18" t="str">
        <f>INDEX(product[Product Name],MATCH(A18,product[ProductID],0))</f>
        <v>Aliqui RP-03</v>
      </c>
      <c r="I18" t="str">
        <f>INDEX(product[Category],MATCH($A18,product[ProductID],0))</f>
        <v>Rural</v>
      </c>
      <c r="J18" t="str">
        <f>INDEX(product[Segment],MATCH($A18,product[ProductID],0))</f>
        <v>Productivity</v>
      </c>
      <c r="K18">
        <f>INDEX(product[ManufacturerID],MATCH($A18,product[ProductID],0))</f>
        <v>2</v>
      </c>
      <c r="L18" t="str">
        <f>INDEX(location[State],MATCH(D18,location[Zip],0))</f>
        <v>Manitoba</v>
      </c>
      <c r="M18" t="str">
        <f>INDEX(manufacturer[Manufacturer Name],MATCH(K18,manufacturer[ManufacturerID],0))</f>
        <v>Aliqui</v>
      </c>
      <c r="N18">
        <f>1/COUNTIFS(tbl_sales[Manufacturer Name],tbl_sales[[#This Row],[Manufacturer Name]])</f>
        <v>4.7169811320754715E-3</v>
      </c>
    </row>
    <row r="19" spans="1:14" x14ac:dyDescent="0.25">
      <c r="A19">
        <v>2219</v>
      </c>
      <c r="B19" s="2">
        <v>42153</v>
      </c>
      <c r="C19" s="2" t="str">
        <f>TEXT(tbl_sales[[#This Row],[Date]],"mmmm")</f>
        <v>May</v>
      </c>
      <c r="D19" t="s">
        <v>992</v>
      </c>
      <c r="E19">
        <v>1</v>
      </c>
      <c r="F19" s="3">
        <v>1889.37</v>
      </c>
      <c r="G19" t="s">
        <v>20</v>
      </c>
      <c r="H19" t="str">
        <f>INDEX(product[Product Name],MATCH(A19,product[ProductID],0))</f>
        <v>Aliqui RP-16</v>
      </c>
      <c r="I19" t="str">
        <f>INDEX(product[Category],MATCH($A19,product[ProductID],0))</f>
        <v>Rural</v>
      </c>
      <c r="J19" t="str">
        <f>INDEX(product[Segment],MATCH($A19,product[ProductID],0))</f>
        <v>Productivity</v>
      </c>
      <c r="K19">
        <f>INDEX(product[ManufacturerID],MATCH($A19,product[ProductID],0))</f>
        <v>2</v>
      </c>
      <c r="L19" t="str">
        <f>INDEX(location[State],MATCH(D19,location[Zip],0))</f>
        <v>Ontario</v>
      </c>
      <c r="M19" t="str">
        <f>INDEX(manufacturer[Manufacturer Name],MATCH(K19,manufacturer[ManufacturerID],0))</f>
        <v>Aliqui</v>
      </c>
      <c r="N19">
        <f>1/COUNTIFS(tbl_sales[Manufacturer Name],tbl_sales[[#This Row],[Manufacturer Name]])</f>
        <v>4.7169811320754715E-3</v>
      </c>
    </row>
    <row r="20" spans="1:14" x14ac:dyDescent="0.25">
      <c r="A20">
        <v>993</v>
      </c>
      <c r="B20" s="2">
        <v>42153</v>
      </c>
      <c r="C20" s="2" t="str">
        <f>TEXT(tbl_sales[[#This Row],[Date]],"mmmm")</f>
        <v>May</v>
      </c>
      <c r="D20" t="s">
        <v>1216</v>
      </c>
      <c r="E20">
        <v>1</v>
      </c>
      <c r="F20" s="3">
        <v>4409.37</v>
      </c>
      <c r="G20" t="s">
        <v>20</v>
      </c>
      <c r="H20" t="str">
        <f>INDEX(product[Product Name],MATCH(A20,product[ProductID],0))</f>
        <v>Natura UC-56</v>
      </c>
      <c r="I20" t="str">
        <f>INDEX(product[Category],MATCH($A20,product[ProductID],0))</f>
        <v>Urban</v>
      </c>
      <c r="J20" t="str">
        <f>INDEX(product[Segment],MATCH($A20,product[ProductID],0))</f>
        <v>Convenience</v>
      </c>
      <c r="K20">
        <f>INDEX(product[ManufacturerID],MATCH($A20,product[ProductID],0))</f>
        <v>8</v>
      </c>
      <c r="L20" t="str">
        <f>INDEX(location[State],MATCH(D20,location[Zip],0))</f>
        <v>Manitoba</v>
      </c>
      <c r="M20" t="str">
        <f>INDEX(manufacturer[Manufacturer Name],MATCH(K20,manufacturer[ManufacturerID],0))</f>
        <v>Natura</v>
      </c>
      <c r="N20">
        <f>1/COUNTIFS(tbl_sales[Manufacturer Name],tbl_sales[[#This Row],[Manufacturer Name]])</f>
        <v>3.952569169960474E-3</v>
      </c>
    </row>
    <row r="21" spans="1:14" x14ac:dyDescent="0.25">
      <c r="A21">
        <v>2275</v>
      </c>
      <c r="B21" s="2">
        <v>42153</v>
      </c>
      <c r="C21" s="2" t="str">
        <f>TEXT(tbl_sales[[#This Row],[Date]],"mmmm")</f>
        <v>May</v>
      </c>
      <c r="D21" t="s">
        <v>992</v>
      </c>
      <c r="E21">
        <v>1</v>
      </c>
      <c r="F21" s="3">
        <v>4724.37</v>
      </c>
      <c r="G21" t="s">
        <v>20</v>
      </c>
      <c r="H21" t="str">
        <f>INDEX(product[Product Name],MATCH(A21,product[ProductID],0))</f>
        <v>Aliqui RS-08</v>
      </c>
      <c r="I21" t="str">
        <f>INDEX(product[Category],MATCH($A21,product[ProductID],0))</f>
        <v>Rural</v>
      </c>
      <c r="J21" t="str">
        <f>INDEX(product[Segment],MATCH($A21,product[ProductID],0))</f>
        <v>Select</v>
      </c>
      <c r="K21">
        <f>INDEX(product[ManufacturerID],MATCH($A21,product[ProductID],0))</f>
        <v>2</v>
      </c>
      <c r="L21" t="str">
        <f>INDEX(location[State],MATCH(D21,location[Zip],0))</f>
        <v>Ontario</v>
      </c>
      <c r="M21" t="str">
        <f>INDEX(manufacturer[Manufacturer Name],MATCH(K21,manufacturer[ManufacturerID],0))</f>
        <v>Aliqui</v>
      </c>
      <c r="N21">
        <f>1/COUNTIFS(tbl_sales[Manufacturer Name],tbl_sales[[#This Row],[Manufacturer Name]])</f>
        <v>4.7169811320754715E-3</v>
      </c>
    </row>
    <row r="22" spans="1:14" x14ac:dyDescent="0.25">
      <c r="A22">
        <v>2343</v>
      </c>
      <c r="B22" s="2">
        <v>42153</v>
      </c>
      <c r="C22" s="2" t="str">
        <f>TEXT(tbl_sales[[#This Row],[Date]],"mmmm")</f>
        <v>May</v>
      </c>
      <c r="D22" t="s">
        <v>978</v>
      </c>
      <c r="E22">
        <v>1</v>
      </c>
      <c r="F22" s="3">
        <v>6167.7</v>
      </c>
      <c r="G22" t="s">
        <v>20</v>
      </c>
      <c r="H22" t="str">
        <f>INDEX(product[Product Name],MATCH(A22,product[ProductID],0))</f>
        <v>Aliqui UE-17</v>
      </c>
      <c r="I22" t="str">
        <f>INDEX(product[Category],MATCH($A22,product[ProductID],0))</f>
        <v>Urban</v>
      </c>
      <c r="J22" t="str">
        <f>INDEX(product[Segment],MATCH($A22,product[ProductID],0))</f>
        <v>Extreme</v>
      </c>
      <c r="K22">
        <f>INDEX(product[ManufacturerID],MATCH($A22,product[ProductID],0))</f>
        <v>2</v>
      </c>
      <c r="L22" t="str">
        <f>INDEX(location[State],MATCH(D22,location[Zip],0))</f>
        <v>Ontario</v>
      </c>
      <c r="M22" t="str">
        <f>INDEX(manufacturer[Manufacturer Name],MATCH(K22,manufacturer[ManufacturerID],0))</f>
        <v>Aliqui</v>
      </c>
      <c r="N22">
        <f>1/COUNTIFS(tbl_sales[Manufacturer Name],tbl_sales[[#This Row],[Manufacturer Name]])</f>
        <v>4.7169811320754715E-3</v>
      </c>
    </row>
    <row r="23" spans="1:14" x14ac:dyDescent="0.25">
      <c r="A23">
        <v>491</v>
      </c>
      <c r="B23" s="2">
        <v>42153</v>
      </c>
      <c r="C23" s="2" t="str">
        <f>TEXT(tbl_sales[[#This Row],[Date]],"mmmm")</f>
        <v>May</v>
      </c>
      <c r="D23" t="s">
        <v>978</v>
      </c>
      <c r="E23">
        <v>1</v>
      </c>
      <c r="F23" s="3">
        <v>10709.37</v>
      </c>
      <c r="G23" t="s">
        <v>20</v>
      </c>
      <c r="H23" t="str">
        <f>INDEX(product[Product Name],MATCH(A23,product[ProductID],0))</f>
        <v>Maximus UM-96</v>
      </c>
      <c r="I23" t="str">
        <f>INDEX(product[Category],MATCH($A23,product[ProductID],0))</f>
        <v>Urban</v>
      </c>
      <c r="J23" t="str">
        <f>INDEX(product[Segment],MATCH($A23,product[ProductID],0))</f>
        <v>Moderation</v>
      </c>
      <c r="K23">
        <f>INDEX(product[ManufacturerID],MATCH($A23,product[ProductID],0))</f>
        <v>7</v>
      </c>
      <c r="L23" t="str">
        <f>INDEX(location[State],MATCH(D23,location[Zip],0))</f>
        <v>Ontario</v>
      </c>
      <c r="M23" t="str">
        <f>INDEX(manufacturer[Manufacturer Name],MATCH(K23,manufacturer[ManufacturerID],0))</f>
        <v>VanArsdel</v>
      </c>
      <c r="N23">
        <f>1/COUNTIFS(tbl_sales[Manufacturer Name],tbl_sales[[#This Row],[Manufacturer Name]])</f>
        <v>2.4570024570024569E-3</v>
      </c>
    </row>
    <row r="24" spans="1:14" x14ac:dyDescent="0.25">
      <c r="A24">
        <v>690</v>
      </c>
      <c r="B24" s="2">
        <v>42149</v>
      </c>
      <c r="C24" s="2" t="str">
        <f>TEXT(tbl_sales[[#This Row],[Date]],"mmmm")</f>
        <v>May</v>
      </c>
      <c r="D24" t="s">
        <v>945</v>
      </c>
      <c r="E24">
        <v>1</v>
      </c>
      <c r="F24" s="3">
        <v>4409.37</v>
      </c>
      <c r="G24" t="s">
        <v>20</v>
      </c>
      <c r="H24" t="str">
        <f>INDEX(product[Product Name],MATCH(A24,product[ProductID],0))</f>
        <v>Maximus UC-55</v>
      </c>
      <c r="I24" t="str">
        <f>INDEX(product[Category],MATCH($A24,product[ProductID],0))</f>
        <v>Urban</v>
      </c>
      <c r="J24" t="str">
        <f>INDEX(product[Segment],MATCH($A24,product[ProductID],0))</f>
        <v>Convenience</v>
      </c>
      <c r="K24">
        <f>INDEX(product[ManufacturerID],MATCH($A24,product[ProductID],0))</f>
        <v>7</v>
      </c>
      <c r="L24" t="str">
        <f>INDEX(location[State],MATCH(D24,location[Zip],0))</f>
        <v>Ontario</v>
      </c>
      <c r="M24" t="str">
        <f>INDEX(manufacturer[Manufacturer Name],MATCH(K24,manufacturer[ManufacturerID],0))</f>
        <v>VanArsdel</v>
      </c>
      <c r="N24">
        <f>1/COUNTIFS(tbl_sales[Manufacturer Name],tbl_sales[[#This Row],[Manufacturer Name]])</f>
        <v>2.4570024570024569E-3</v>
      </c>
    </row>
    <row r="25" spans="1:14" x14ac:dyDescent="0.25">
      <c r="A25">
        <v>690</v>
      </c>
      <c r="B25" s="2">
        <v>42149</v>
      </c>
      <c r="C25" s="2" t="str">
        <f>TEXT(tbl_sales[[#This Row],[Date]],"mmmm")</f>
        <v>May</v>
      </c>
      <c r="D25" t="s">
        <v>952</v>
      </c>
      <c r="E25">
        <v>1</v>
      </c>
      <c r="F25" s="3">
        <v>4409.37</v>
      </c>
      <c r="G25" t="s">
        <v>20</v>
      </c>
      <c r="H25" t="str">
        <f>INDEX(product[Product Name],MATCH(A25,product[ProductID],0))</f>
        <v>Maximus UC-55</v>
      </c>
      <c r="I25" t="str">
        <f>INDEX(product[Category],MATCH($A25,product[ProductID],0))</f>
        <v>Urban</v>
      </c>
      <c r="J25" t="str">
        <f>INDEX(product[Segment],MATCH($A25,product[ProductID],0))</f>
        <v>Convenience</v>
      </c>
      <c r="K25">
        <f>INDEX(product[ManufacturerID],MATCH($A25,product[ProductID],0))</f>
        <v>7</v>
      </c>
      <c r="L25" t="str">
        <f>INDEX(location[State],MATCH(D25,location[Zip],0))</f>
        <v>Ontario</v>
      </c>
      <c r="M25" t="str">
        <f>INDEX(manufacturer[Manufacturer Name],MATCH(K25,manufacturer[ManufacturerID],0))</f>
        <v>VanArsdel</v>
      </c>
      <c r="N25">
        <f>1/COUNTIFS(tbl_sales[Manufacturer Name],tbl_sales[[#This Row],[Manufacturer Name]])</f>
        <v>2.4570024570024569E-3</v>
      </c>
    </row>
    <row r="26" spans="1:14" x14ac:dyDescent="0.25">
      <c r="A26">
        <v>487</v>
      </c>
      <c r="B26" s="2">
        <v>42149</v>
      </c>
      <c r="C26" s="2" t="str">
        <f>TEXT(tbl_sales[[#This Row],[Date]],"mmmm")</f>
        <v>May</v>
      </c>
      <c r="D26" t="s">
        <v>825</v>
      </c>
      <c r="E26">
        <v>1</v>
      </c>
      <c r="F26" s="3">
        <v>13229.37</v>
      </c>
      <c r="G26" t="s">
        <v>20</v>
      </c>
      <c r="H26" t="str">
        <f>INDEX(product[Product Name],MATCH(A26,product[ProductID],0))</f>
        <v>Maximus UM-92</v>
      </c>
      <c r="I26" t="str">
        <f>INDEX(product[Category],MATCH($A26,product[ProductID],0))</f>
        <v>Urban</v>
      </c>
      <c r="J26" t="str">
        <f>INDEX(product[Segment],MATCH($A26,product[ProductID],0))</f>
        <v>Moderation</v>
      </c>
      <c r="K26">
        <f>INDEX(product[ManufacturerID],MATCH($A26,product[ProductID],0))</f>
        <v>7</v>
      </c>
      <c r="L26" t="str">
        <f>INDEX(location[State],MATCH(D26,location[Zip],0))</f>
        <v>Ontario</v>
      </c>
      <c r="M26" t="str">
        <f>INDEX(manufacturer[Manufacturer Name],MATCH(K26,manufacturer[ManufacturerID],0))</f>
        <v>VanArsdel</v>
      </c>
      <c r="N26">
        <f>1/COUNTIFS(tbl_sales[Manufacturer Name],tbl_sales[[#This Row],[Manufacturer Name]])</f>
        <v>2.4570024570024569E-3</v>
      </c>
    </row>
    <row r="27" spans="1:14" x14ac:dyDescent="0.25">
      <c r="A27">
        <v>2332</v>
      </c>
      <c r="B27" s="2">
        <v>42150</v>
      </c>
      <c r="C27" s="2" t="str">
        <f>TEXT(tbl_sales[[#This Row],[Date]],"mmmm")</f>
        <v>May</v>
      </c>
      <c r="D27" t="s">
        <v>945</v>
      </c>
      <c r="E27">
        <v>1</v>
      </c>
      <c r="F27" s="3">
        <v>5921.37</v>
      </c>
      <c r="G27" t="s">
        <v>20</v>
      </c>
      <c r="H27" t="str">
        <f>INDEX(product[Product Name],MATCH(A27,product[ProductID],0))</f>
        <v>Aliqui UE-06</v>
      </c>
      <c r="I27" t="str">
        <f>INDEX(product[Category],MATCH($A27,product[ProductID],0))</f>
        <v>Urban</v>
      </c>
      <c r="J27" t="str">
        <f>INDEX(product[Segment],MATCH($A27,product[ProductID],0))</f>
        <v>Extreme</v>
      </c>
      <c r="K27">
        <f>INDEX(product[ManufacturerID],MATCH($A27,product[ProductID],0))</f>
        <v>2</v>
      </c>
      <c r="L27" t="str">
        <f>INDEX(location[State],MATCH(D27,location[Zip],0))</f>
        <v>Ontario</v>
      </c>
      <c r="M27" t="str">
        <f>INDEX(manufacturer[Manufacturer Name],MATCH(K27,manufacturer[ManufacturerID],0))</f>
        <v>Aliqui</v>
      </c>
      <c r="N27">
        <f>1/COUNTIFS(tbl_sales[Manufacturer Name],tbl_sales[[#This Row],[Manufacturer Name]])</f>
        <v>4.7169811320754715E-3</v>
      </c>
    </row>
    <row r="28" spans="1:14" x14ac:dyDescent="0.25">
      <c r="A28">
        <v>2405</v>
      </c>
      <c r="B28" s="2">
        <v>42150</v>
      </c>
      <c r="C28" s="2" t="str">
        <f>TEXT(tbl_sales[[#This Row],[Date]],"mmmm")</f>
        <v>May</v>
      </c>
      <c r="D28" t="s">
        <v>994</v>
      </c>
      <c r="E28">
        <v>1</v>
      </c>
      <c r="F28" s="3">
        <v>5102.37</v>
      </c>
      <c r="G28" t="s">
        <v>20</v>
      </c>
      <c r="H28" t="str">
        <f>INDEX(product[Product Name],MATCH(A28,product[ProductID],0))</f>
        <v>Aliqui YY-14</v>
      </c>
      <c r="I28" t="str">
        <f>INDEX(product[Category],MATCH($A28,product[ProductID],0))</f>
        <v>Youth</v>
      </c>
      <c r="J28" t="str">
        <f>INDEX(product[Segment],MATCH($A28,product[ProductID],0))</f>
        <v>Youth</v>
      </c>
      <c r="K28">
        <f>INDEX(product[ManufacturerID],MATCH($A28,product[ProductID],0))</f>
        <v>2</v>
      </c>
      <c r="L28" t="str">
        <f>INDEX(location[State],MATCH(D28,location[Zip],0))</f>
        <v>Ontario</v>
      </c>
      <c r="M28" t="str">
        <f>INDEX(manufacturer[Manufacturer Name],MATCH(K28,manufacturer[ManufacturerID],0))</f>
        <v>Aliqui</v>
      </c>
      <c r="N28">
        <f>1/COUNTIFS(tbl_sales[Manufacturer Name],tbl_sales[[#This Row],[Manufacturer Name]])</f>
        <v>4.7169811320754715E-3</v>
      </c>
    </row>
    <row r="29" spans="1:14" x14ac:dyDescent="0.25">
      <c r="A29">
        <v>2367</v>
      </c>
      <c r="B29" s="2">
        <v>42150</v>
      </c>
      <c r="C29" s="2" t="str">
        <f>TEXT(tbl_sales[[#This Row],[Date]],"mmmm")</f>
        <v>May</v>
      </c>
      <c r="D29" t="s">
        <v>687</v>
      </c>
      <c r="E29">
        <v>1</v>
      </c>
      <c r="F29" s="3">
        <v>5663.7</v>
      </c>
      <c r="G29" t="s">
        <v>20</v>
      </c>
      <c r="H29" t="str">
        <f>INDEX(product[Product Name],MATCH(A29,product[ProductID],0))</f>
        <v>Aliqui UC-15</v>
      </c>
      <c r="I29" t="str">
        <f>INDEX(product[Category],MATCH($A29,product[ProductID],0))</f>
        <v>Urban</v>
      </c>
      <c r="J29" t="str">
        <f>INDEX(product[Segment],MATCH($A29,product[ProductID],0))</f>
        <v>Convenience</v>
      </c>
      <c r="K29">
        <f>INDEX(product[ManufacturerID],MATCH($A29,product[ProductID],0))</f>
        <v>2</v>
      </c>
      <c r="L29" t="str">
        <f>INDEX(location[State],MATCH(D29,location[Zip],0))</f>
        <v>Ontario</v>
      </c>
      <c r="M29" t="str">
        <f>INDEX(manufacturer[Manufacturer Name],MATCH(K29,manufacturer[ManufacturerID],0))</f>
        <v>Aliqui</v>
      </c>
      <c r="N29">
        <f>1/COUNTIFS(tbl_sales[Manufacturer Name],tbl_sales[[#This Row],[Manufacturer Name]])</f>
        <v>4.7169811320754715E-3</v>
      </c>
    </row>
    <row r="30" spans="1:14" x14ac:dyDescent="0.25">
      <c r="A30">
        <v>244</v>
      </c>
      <c r="B30" s="2">
        <v>42151</v>
      </c>
      <c r="C30" s="2" t="str">
        <f>TEXT(tbl_sales[[#This Row],[Date]],"mmmm")</f>
        <v>May</v>
      </c>
      <c r="D30" t="s">
        <v>838</v>
      </c>
      <c r="E30">
        <v>1</v>
      </c>
      <c r="F30" s="3">
        <v>7556.85</v>
      </c>
      <c r="G30" t="s">
        <v>20</v>
      </c>
      <c r="H30" t="str">
        <f>INDEX(product[Product Name],MATCH(A30,product[ProductID],0))</f>
        <v>Fama UR-16</v>
      </c>
      <c r="I30" t="str">
        <f>INDEX(product[Category],MATCH($A30,product[ProductID],0))</f>
        <v>Urban</v>
      </c>
      <c r="J30" t="str">
        <f>INDEX(product[Segment],MATCH($A30,product[ProductID],0))</f>
        <v>Regular</v>
      </c>
      <c r="K30">
        <f>INDEX(product[ManufacturerID],MATCH($A30,product[ProductID],0))</f>
        <v>5</v>
      </c>
      <c r="L30" t="str">
        <f>INDEX(location[State],MATCH(D30,location[Zip],0))</f>
        <v>Ontario</v>
      </c>
      <c r="M30" t="str">
        <f>INDEX(manufacturer[Manufacturer Name],MATCH(K30,manufacturer[ManufacturerID],0))</f>
        <v>Fama</v>
      </c>
      <c r="N30">
        <f>1/COUNTIFS(tbl_sales[Manufacturer Name],tbl_sales[[#This Row],[Manufacturer Name]])</f>
        <v>7.1428571428571425E-2</v>
      </c>
    </row>
    <row r="31" spans="1:14" x14ac:dyDescent="0.25">
      <c r="A31">
        <v>993</v>
      </c>
      <c r="B31" s="2">
        <v>42151</v>
      </c>
      <c r="C31" s="2" t="str">
        <f>TEXT(tbl_sales[[#This Row],[Date]],"mmmm")</f>
        <v>May</v>
      </c>
      <c r="D31" t="s">
        <v>1219</v>
      </c>
      <c r="E31">
        <v>1</v>
      </c>
      <c r="F31" s="3">
        <v>4598.37</v>
      </c>
      <c r="G31" t="s">
        <v>20</v>
      </c>
      <c r="H31" t="str">
        <f>INDEX(product[Product Name],MATCH(A31,product[ProductID],0))</f>
        <v>Natura UC-56</v>
      </c>
      <c r="I31" t="str">
        <f>INDEX(product[Category],MATCH($A31,product[ProductID],0))</f>
        <v>Urban</v>
      </c>
      <c r="J31" t="str">
        <f>INDEX(product[Segment],MATCH($A31,product[ProductID],0))</f>
        <v>Convenience</v>
      </c>
      <c r="K31">
        <f>INDEX(product[ManufacturerID],MATCH($A31,product[ProductID],0))</f>
        <v>8</v>
      </c>
      <c r="L31" t="str">
        <f>INDEX(location[State],MATCH(D31,location[Zip],0))</f>
        <v>Manitoba</v>
      </c>
      <c r="M31" t="str">
        <f>INDEX(manufacturer[Manufacturer Name],MATCH(K31,manufacturer[ManufacturerID],0))</f>
        <v>Natura</v>
      </c>
      <c r="N31">
        <f>1/COUNTIFS(tbl_sales[Manufacturer Name],tbl_sales[[#This Row],[Manufacturer Name]])</f>
        <v>3.952569169960474E-3</v>
      </c>
    </row>
    <row r="32" spans="1:14" x14ac:dyDescent="0.25">
      <c r="A32">
        <v>2097</v>
      </c>
      <c r="B32" s="2">
        <v>42176</v>
      </c>
      <c r="C32" s="2" t="str">
        <f>TEXT(tbl_sales[[#This Row],[Date]],"mmmm")</f>
        <v>June</v>
      </c>
      <c r="D32" t="s">
        <v>1219</v>
      </c>
      <c r="E32">
        <v>1</v>
      </c>
      <c r="F32" s="3">
        <v>5858.37</v>
      </c>
      <c r="G32" t="s">
        <v>20</v>
      </c>
      <c r="H32" t="str">
        <f>INDEX(product[Product Name],MATCH(A32,product[ProductID],0))</f>
        <v>Currus YY-01</v>
      </c>
      <c r="I32" t="str">
        <f>INDEX(product[Category],MATCH($A32,product[ProductID],0))</f>
        <v>Youth</v>
      </c>
      <c r="J32" t="str">
        <f>INDEX(product[Segment],MATCH($A32,product[ProductID],0))</f>
        <v>Youth</v>
      </c>
      <c r="K32">
        <f>INDEX(product[ManufacturerID],MATCH($A32,product[ProductID],0))</f>
        <v>4</v>
      </c>
      <c r="L32" t="str">
        <f>INDEX(location[State],MATCH(D32,location[Zip],0))</f>
        <v>Manitoba</v>
      </c>
      <c r="M32" t="str">
        <f>INDEX(manufacturer[Manufacturer Name],MATCH(K32,manufacturer[ManufacturerID],0))</f>
        <v>Currus</v>
      </c>
      <c r="N32">
        <f>1/COUNTIFS(tbl_sales[Manufacturer Name],tbl_sales[[#This Row],[Manufacturer Name]])</f>
        <v>1.1764705882352941E-2</v>
      </c>
    </row>
    <row r="33" spans="1:14" x14ac:dyDescent="0.25">
      <c r="A33">
        <v>927</v>
      </c>
      <c r="B33" s="2">
        <v>42177</v>
      </c>
      <c r="C33" s="2" t="str">
        <f>TEXT(tbl_sales[[#This Row],[Date]],"mmmm")</f>
        <v>June</v>
      </c>
      <c r="D33" t="s">
        <v>983</v>
      </c>
      <c r="E33">
        <v>1</v>
      </c>
      <c r="F33" s="3">
        <v>6173.37</v>
      </c>
      <c r="G33" t="s">
        <v>20</v>
      </c>
      <c r="H33" t="str">
        <f>INDEX(product[Product Name],MATCH(A33,product[ProductID],0))</f>
        <v>Natura UE-36</v>
      </c>
      <c r="I33" t="str">
        <f>INDEX(product[Category],MATCH($A33,product[ProductID],0))</f>
        <v>Urban</v>
      </c>
      <c r="J33" t="str">
        <f>INDEX(product[Segment],MATCH($A33,product[ProductID],0))</f>
        <v>Extreme</v>
      </c>
      <c r="K33">
        <f>INDEX(product[ManufacturerID],MATCH($A33,product[ProductID],0))</f>
        <v>8</v>
      </c>
      <c r="L33" t="str">
        <f>INDEX(location[State],MATCH(D33,location[Zip],0))</f>
        <v>Ontario</v>
      </c>
      <c r="M33" t="str">
        <f>INDEX(manufacturer[Manufacturer Name],MATCH(K33,manufacturer[ManufacturerID],0))</f>
        <v>Natura</v>
      </c>
      <c r="N33">
        <f>1/COUNTIFS(tbl_sales[Manufacturer Name],tbl_sales[[#This Row],[Manufacturer Name]])</f>
        <v>3.952569169960474E-3</v>
      </c>
    </row>
    <row r="34" spans="1:14" x14ac:dyDescent="0.25">
      <c r="A34">
        <v>590</v>
      </c>
      <c r="B34" s="2">
        <v>42177</v>
      </c>
      <c r="C34" s="2" t="str">
        <f>TEXT(tbl_sales[[#This Row],[Date]],"mmmm")</f>
        <v>June</v>
      </c>
      <c r="D34" t="s">
        <v>839</v>
      </c>
      <c r="E34">
        <v>1</v>
      </c>
      <c r="F34" s="3">
        <v>10709.37</v>
      </c>
      <c r="G34" t="s">
        <v>20</v>
      </c>
      <c r="H34" t="str">
        <f>INDEX(product[Product Name],MATCH(A34,product[ProductID],0))</f>
        <v>Maximus UC-55</v>
      </c>
      <c r="I34" t="str">
        <f>INDEX(product[Category],MATCH($A34,product[ProductID],0))</f>
        <v>Urban</v>
      </c>
      <c r="J34" t="str">
        <f>INDEX(product[Segment],MATCH($A34,product[ProductID],0))</f>
        <v>Convenience</v>
      </c>
      <c r="K34">
        <f>INDEX(product[ManufacturerID],MATCH($A34,product[ProductID],0))</f>
        <v>7</v>
      </c>
      <c r="L34" t="str">
        <f>INDEX(location[State],MATCH(D34,location[Zip],0))</f>
        <v>Ontario</v>
      </c>
      <c r="M34" t="str">
        <f>INDEX(manufacturer[Manufacturer Name],MATCH(K34,manufacturer[ManufacturerID],0))</f>
        <v>VanArsdel</v>
      </c>
      <c r="N34">
        <f>1/COUNTIFS(tbl_sales[Manufacturer Name],tbl_sales[[#This Row],[Manufacturer Name]])</f>
        <v>2.4570024570024569E-3</v>
      </c>
    </row>
    <row r="35" spans="1:14" x14ac:dyDescent="0.25">
      <c r="A35">
        <v>491</v>
      </c>
      <c r="B35" s="2">
        <v>42177</v>
      </c>
      <c r="C35" s="2" t="str">
        <f>TEXT(tbl_sales[[#This Row],[Date]],"mmmm")</f>
        <v>June</v>
      </c>
      <c r="D35" t="s">
        <v>1212</v>
      </c>
      <c r="E35">
        <v>1</v>
      </c>
      <c r="F35" s="3">
        <v>10709.37</v>
      </c>
      <c r="G35" t="s">
        <v>20</v>
      </c>
      <c r="H35" t="str">
        <f>INDEX(product[Product Name],MATCH(A35,product[ProductID],0))</f>
        <v>Maximus UM-96</v>
      </c>
      <c r="I35" t="str">
        <f>INDEX(product[Category],MATCH($A35,product[ProductID],0))</f>
        <v>Urban</v>
      </c>
      <c r="J35" t="str">
        <f>INDEX(product[Segment],MATCH($A35,product[ProductID],0))</f>
        <v>Moderation</v>
      </c>
      <c r="K35">
        <f>INDEX(product[ManufacturerID],MATCH($A35,product[ProductID],0))</f>
        <v>7</v>
      </c>
      <c r="L35" t="str">
        <f>INDEX(location[State],MATCH(D35,location[Zip],0))</f>
        <v>Manitoba</v>
      </c>
      <c r="M35" t="str">
        <f>INDEX(manufacturer[Manufacturer Name],MATCH(K35,manufacturer[ManufacturerID],0))</f>
        <v>VanArsdel</v>
      </c>
      <c r="N35">
        <f>1/COUNTIFS(tbl_sales[Manufacturer Name],tbl_sales[[#This Row],[Manufacturer Name]])</f>
        <v>2.4570024570024569E-3</v>
      </c>
    </row>
    <row r="36" spans="1:14" x14ac:dyDescent="0.25">
      <c r="A36">
        <v>2359</v>
      </c>
      <c r="B36" s="2">
        <v>42177</v>
      </c>
      <c r="C36" s="2" t="str">
        <f>TEXT(tbl_sales[[#This Row],[Date]],"mmmm")</f>
        <v>June</v>
      </c>
      <c r="D36" t="s">
        <v>952</v>
      </c>
      <c r="E36">
        <v>1</v>
      </c>
      <c r="F36" s="3">
        <v>5606.37</v>
      </c>
      <c r="G36" t="s">
        <v>20</v>
      </c>
      <c r="H36" t="str">
        <f>INDEX(product[Product Name],MATCH(A36,product[ProductID],0))</f>
        <v>Aliqui UC-07</v>
      </c>
      <c r="I36" t="str">
        <f>INDEX(product[Category],MATCH($A36,product[ProductID],0))</f>
        <v>Urban</v>
      </c>
      <c r="J36" t="str">
        <f>INDEX(product[Segment],MATCH($A36,product[ProductID],0))</f>
        <v>Convenience</v>
      </c>
      <c r="K36">
        <f>INDEX(product[ManufacturerID],MATCH($A36,product[ProductID],0))</f>
        <v>2</v>
      </c>
      <c r="L36" t="str">
        <f>INDEX(location[State],MATCH(D36,location[Zip],0))</f>
        <v>Ontario</v>
      </c>
      <c r="M36" t="str">
        <f>INDEX(manufacturer[Manufacturer Name],MATCH(K36,manufacturer[ManufacturerID],0))</f>
        <v>Aliqui</v>
      </c>
      <c r="N36">
        <f>1/COUNTIFS(tbl_sales[Manufacturer Name],tbl_sales[[#This Row],[Manufacturer Name]])</f>
        <v>4.7169811320754715E-3</v>
      </c>
    </row>
    <row r="37" spans="1:14" x14ac:dyDescent="0.25">
      <c r="A37">
        <v>1714</v>
      </c>
      <c r="B37" s="2">
        <v>42177</v>
      </c>
      <c r="C37" s="2" t="str">
        <f>TEXT(tbl_sales[[#This Row],[Date]],"mmmm")</f>
        <v>June</v>
      </c>
      <c r="D37" t="s">
        <v>1220</v>
      </c>
      <c r="E37">
        <v>1</v>
      </c>
      <c r="F37" s="3">
        <v>1259.3699999999999</v>
      </c>
      <c r="G37" t="s">
        <v>20</v>
      </c>
      <c r="H37" t="str">
        <f>INDEX(product[Product Name],MATCH(A37,product[ProductID],0))</f>
        <v>Salvus YY-25</v>
      </c>
      <c r="I37" t="str">
        <f>INDEX(product[Category],MATCH($A37,product[ProductID],0))</f>
        <v>Youth</v>
      </c>
      <c r="J37" t="str">
        <f>INDEX(product[Segment],MATCH($A37,product[ProductID],0))</f>
        <v>Youth</v>
      </c>
      <c r="K37">
        <f>INDEX(product[ManufacturerID],MATCH($A37,product[ProductID],0))</f>
        <v>13</v>
      </c>
      <c r="L37" t="str">
        <f>INDEX(location[State],MATCH(D37,location[Zip],0))</f>
        <v>Manitoba</v>
      </c>
      <c r="M37" t="str">
        <f>INDEX(manufacturer[Manufacturer Name],MATCH(K37,manufacturer[ManufacturerID],0))</f>
        <v>Salvus</v>
      </c>
      <c r="N37">
        <f>1/COUNTIFS(tbl_sales[Manufacturer Name],tbl_sales[[#This Row],[Manufacturer Name]])</f>
        <v>4.3478260869565216E-2</v>
      </c>
    </row>
    <row r="38" spans="1:14" x14ac:dyDescent="0.25">
      <c r="A38">
        <v>942</v>
      </c>
      <c r="B38" s="2">
        <v>42102</v>
      </c>
      <c r="C38" s="2" t="str">
        <f>TEXT(tbl_sales[[#This Row],[Date]],"mmmm")</f>
        <v>April</v>
      </c>
      <c r="D38" t="s">
        <v>1219</v>
      </c>
      <c r="E38">
        <v>1</v>
      </c>
      <c r="F38" s="3">
        <v>7370.37</v>
      </c>
      <c r="G38" t="s">
        <v>20</v>
      </c>
      <c r="H38" t="str">
        <f>INDEX(product[Product Name],MATCH(A38,product[ProductID],0))</f>
        <v>Natura UC-05</v>
      </c>
      <c r="I38" t="str">
        <f>INDEX(product[Category],MATCH($A38,product[ProductID],0))</f>
        <v>Urban</v>
      </c>
      <c r="J38" t="str">
        <f>INDEX(product[Segment],MATCH($A38,product[ProductID],0))</f>
        <v>Convenience</v>
      </c>
      <c r="K38">
        <f>INDEX(product[ManufacturerID],MATCH($A38,product[ProductID],0))</f>
        <v>8</v>
      </c>
      <c r="L38" t="str">
        <f>INDEX(location[State],MATCH(D38,location[Zip],0))</f>
        <v>Manitoba</v>
      </c>
      <c r="M38" t="str">
        <f>INDEX(manufacturer[Manufacturer Name],MATCH(K38,manufacturer[ManufacturerID],0))</f>
        <v>Natura</v>
      </c>
      <c r="N38">
        <f>1/COUNTIFS(tbl_sales[Manufacturer Name],tbl_sales[[#This Row],[Manufacturer Name]])</f>
        <v>3.952569169960474E-3</v>
      </c>
    </row>
    <row r="39" spans="1:14" x14ac:dyDescent="0.25">
      <c r="A39">
        <v>1180</v>
      </c>
      <c r="B39" s="2">
        <v>42102</v>
      </c>
      <c r="C39" s="2" t="str">
        <f>TEXT(tbl_sales[[#This Row],[Date]],"mmmm")</f>
        <v>April</v>
      </c>
      <c r="D39" t="s">
        <v>832</v>
      </c>
      <c r="E39">
        <v>1</v>
      </c>
      <c r="F39" s="3">
        <v>6173.37</v>
      </c>
      <c r="G39" t="s">
        <v>20</v>
      </c>
      <c r="H39" t="str">
        <f>INDEX(product[Product Name],MATCH(A39,product[ProductID],0))</f>
        <v>Pirum UE-16</v>
      </c>
      <c r="I39" t="str">
        <f>INDEX(product[Category],MATCH($A39,product[ProductID],0))</f>
        <v>Urban</v>
      </c>
      <c r="J39" t="str">
        <f>INDEX(product[Segment],MATCH($A39,product[ProductID],0))</f>
        <v>Extreme</v>
      </c>
      <c r="K39">
        <f>INDEX(product[ManufacturerID],MATCH($A39,product[ProductID],0))</f>
        <v>10</v>
      </c>
      <c r="L39" t="str">
        <f>INDEX(location[State],MATCH(D39,location[Zip],0))</f>
        <v>Ontario</v>
      </c>
      <c r="M39" t="str">
        <f>INDEX(manufacturer[Manufacturer Name],MATCH(K39,manufacturer[ManufacturerID],0))</f>
        <v>Pirum</v>
      </c>
      <c r="N39">
        <f>1/COUNTIFS(tbl_sales[Manufacturer Name],tbl_sales[[#This Row],[Manufacturer Name]])</f>
        <v>3.8022813688212928E-3</v>
      </c>
    </row>
    <row r="40" spans="1:14" x14ac:dyDescent="0.25">
      <c r="A40">
        <v>1517</v>
      </c>
      <c r="B40" s="2">
        <v>42102</v>
      </c>
      <c r="C40" s="2" t="str">
        <f>TEXT(tbl_sales[[#This Row],[Date]],"mmmm")</f>
        <v>April</v>
      </c>
      <c r="D40" t="s">
        <v>694</v>
      </c>
      <c r="E40">
        <v>1</v>
      </c>
      <c r="F40" s="3">
        <v>2770.74</v>
      </c>
      <c r="G40" t="s">
        <v>20</v>
      </c>
      <c r="H40" t="str">
        <f>INDEX(product[Product Name],MATCH(A40,product[ProductID],0))</f>
        <v>Quibus RP-09</v>
      </c>
      <c r="I40" t="str">
        <f>INDEX(product[Category],MATCH($A40,product[ProductID],0))</f>
        <v>Rural</v>
      </c>
      <c r="J40" t="str">
        <f>INDEX(product[Segment],MATCH($A40,product[ProductID],0))</f>
        <v>Productivity</v>
      </c>
      <c r="K40">
        <f>INDEX(product[ManufacturerID],MATCH($A40,product[ProductID],0))</f>
        <v>12</v>
      </c>
      <c r="L40" t="str">
        <f>INDEX(location[State],MATCH(D40,location[Zip],0))</f>
        <v>Ontario</v>
      </c>
      <c r="M40" t="str">
        <f>INDEX(manufacturer[Manufacturer Name],MATCH(K40,manufacturer[ManufacturerID],0))</f>
        <v>Quibus</v>
      </c>
      <c r="N40">
        <f>1/COUNTIFS(tbl_sales[Manufacturer Name],tbl_sales[[#This Row],[Manufacturer Name]])</f>
        <v>1.3333333333333334E-2</v>
      </c>
    </row>
    <row r="41" spans="1:14" x14ac:dyDescent="0.25">
      <c r="A41">
        <v>674</v>
      </c>
      <c r="B41" s="2">
        <v>42099</v>
      </c>
      <c r="C41" s="2" t="str">
        <f>TEXT(tbl_sales[[#This Row],[Date]],"mmmm")</f>
        <v>April</v>
      </c>
      <c r="D41" t="s">
        <v>974</v>
      </c>
      <c r="E41">
        <v>1</v>
      </c>
      <c r="F41" s="3">
        <v>8315.3700000000008</v>
      </c>
      <c r="G41" t="s">
        <v>20</v>
      </c>
      <c r="H41" t="str">
        <f>INDEX(product[Product Name],MATCH(A41,product[ProductID],0))</f>
        <v>Maximus UC-39</v>
      </c>
      <c r="I41" t="str">
        <f>INDEX(product[Category],MATCH($A41,product[ProductID],0))</f>
        <v>Urban</v>
      </c>
      <c r="J41" t="str">
        <f>INDEX(product[Segment],MATCH($A41,product[ProductID],0))</f>
        <v>Convenience</v>
      </c>
      <c r="K41">
        <f>INDEX(product[ManufacturerID],MATCH($A41,product[ProductID],0))</f>
        <v>7</v>
      </c>
      <c r="L41" t="str">
        <f>INDEX(location[State],MATCH(D41,location[Zip],0))</f>
        <v>Ontario</v>
      </c>
      <c r="M41" t="str">
        <f>INDEX(manufacturer[Manufacturer Name],MATCH(K41,manufacturer[ManufacturerID],0))</f>
        <v>VanArsdel</v>
      </c>
      <c r="N41">
        <f>1/COUNTIFS(tbl_sales[Manufacturer Name],tbl_sales[[#This Row],[Manufacturer Name]])</f>
        <v>2.4570024570024569E-3</v>
      </c>
    </row>
    <row r="42" spans="1:14" x14ac:dyDescent="0.25">
      <c r="A42">
        <v>1049</v>
      </c>
      <c r="B42" s="2">
        <v>42078</v>
      </c>
      <c r="C42" s="2" t="str">
        <f>TEXT(tbl_sales[[#This Row],[Date]],"mmmm")</f>
        <v>March</v>
      </c>
      <c r="D42" t="s">
        <v>1219</v>
      </c>
      <c r="E42">
        <v>1</v>
      </c>
      <c r="F42" s="3">
        <v>3086.37</v>
      </c>
      <c r="G42" t="s">
        <v>20</v>
      </c>
      <c r="H42" t="str">
        <f>INDEX(product[Product Name],MATCH(A42,product[ProductID],0))</f>
        <v>Pirum MA-07</v>
      </c>
      <c r="I42" t="str">
        <f>INDEX(product[Category],MATCH($A42,product[ProductID],0))</f>
        <v>Mix</v>
      </c>
      <c r="J42" t="str">
        <f>INDEX(product[Segment],MATCH($A42,product[ProductID],0))</f>
        <v>All Season</v>
      </c>
      <c r="K42">
        <f>INDEX(product[ManufacturerID],MATCH($A42,product[ProductID],0))</f>
        <v>10</v>
      </c>
      <c r="L42" t="str">
        <f>INDEX(location[State],MATCH(D42,location[Zip],0))</f>
        <v>Manitoba</v>
      </c>
      <c r="M42" t="str">
        <f>INDEX(manufacturer[Manufacturer Name],MATCH(K42,manufacturer[ManufacturerID],0))</f>
        <v>Pirum</v>
      </c>
      <c r="N42">
        <f>1/COUNTIFS(tbl_sales[Manufacturer Name],tbl_sales[[#This Row],[Manufacturer Name]])</f>
        <v>3.8022813688212928E-3</v>
      </c>
    </row>
    <row r="43" spans="1:14" x14ac:dyDescent="0.25">
      <c r="A43">
        <v>1129</v>
      </c>
      <c r="B43" s="2">
        <v>42078</v>
      </c>
      <c r="C43" s="2" t="str">
        <f>TEXT(tbl_sales[[#This Row],[Date]],"mmmm")</f>
        <v>March</v>
      </c>
      <c r="D43" t="s">
        <v>839</v>
      </c>
      <c r="E43">
        <v>1</v>
      </c>
      <c r="F43" s="3">
        <v>5543.37</v>
      </c>
      <c r="G43" t="s">
        <v>20</v>
      </c>
      <c r="H43" t="str">
        <f>INDEX(product[Product Name],MATCH(A43,product[ProductID],0))</f>
        <v>Pirum UM-06</v>
      </c>
      <c r="I43" t="str">
        <f>INDEX(product[Category],MATCH($A43,product[ProductID],0))</f>
        <v>Urban</v>
      </c>
      <c r="J43" t="str">
        <f>INDEX(product[Segment],MATCH($A43,product[ProductID],0))</f>
        <v>Moderation</v>
      </c>
      <c r="K43">
        <f>INDEX(product[ManufacturerID],MATCH($A43,product[ProductID],0))</f>
        <v>10</v>
      </c>
      <c r="L43" t="str">
        <f>INDEX(location[State],MATCH(D43,location[Zip],0))</f>
        <v>Ontario</v>
      </c>
      <c r="M43" t="str">
        <f>INDEX(manufacturer[Manufacturer Name],MATCH(K43,manufacturer[ManufacturerID],0))</f>
        <v>Pirum</v>
      </c>
      <c r="N43">
        <f>1/COUNTIFS(tbl_sales[Manufacturer Name],tbl_sales[[#This Row],[Manufacturer Name]])</f>
        <v>3.8022813688212928E-3</v>
      </c>
    </row>
    <row r="44" spans="1:14" x14ac:dyDescent="0.25">
      <c r="A44">
        <v>2069</v>
      </c>
      <c r="B44" s="2">
        <v>42079</v>
      </c>
      <c r="C44" s="2" t="str">
        <f>TEXT(tbl_sales[[#This Row],[Date]],"mmmm")</f>
        <v>March</v>
      </c>
      <c r="D44" t="s">
        <v>687</v>
      </c>
      <c r="E44">
        <v>1</v>
      </c>
      <c r="F44" s="3">
        <v>6299.37</v>
      </c>
      <c r="G44" t="s">
        <v>20</v>
      </c>
      <c r="H44" t="str">
        <f>INDEX(product[Product Name],MATCH(A44,product[ProductID],0))</f>
        <v>Currus UC-04</v>
      </c>
      <c r="I44" t="str">
        <f>INDEX(product[Category],MATCH($A44,product[ProductID],0))</f>
        <v>Urban</v>
      </c>
      <c r="J44" t="str">
        <f>INDEX(product[Segment],MATCH($A44,product[ProductID],0))</f>
        <v>Convenience</v>
      </c>
      <c r="K44">
        <f>INDEX(product[ManufacturerID],MATCH($A44,product[ProductID],0))</f>
        <v>4</v>
      </c>
      <c r="L44" t="str">
        <f>INDEX(location[State],MATCH(D44,location[Zip],0))</f>
        <v>Ontario</v>
      </c>
      <c r="M44" t="str">
        <f>INDEX(manufacturer[Manufacturer Name],MATCH(K44,manufacturer[ManufacturerID],0))</f>
        <v>Currus</v>
      </c>
      <c r="N44">
        <f>1/COUNTIFS(tbl_sales[Manufacturer Name],tbl_sales[[#This Row],[Manufacturer Name]])</f>
        <v>1.1764705882352941E-2</v>
      </c>
    </row>
    <row r="45" spans="1:14" x14ac:dyDescent="0.25">
      <c r="A45">
        <v>585</v>
      </c>
      <c r="B45" s="2">
        <v>42086</v>
      </c>
      <c r="C45" s="2" t="str">
        <f>TEXT(tbl_sales[[#This Row],[Date]],"mmmm")</f>
        <v>March</v>
      </c>
      <c r="D45" t="s">
        <v>984</v>
      </c>
      <c r="E45">
        <v>1</v>
      </c>
      <c r="F45" s="3">
        <v>5039.37</v>
      </c>
      <c r="G45" t="s">
        <v>20</v>
      </c>
      <c r="H45" t="str">
        <f>INDEX(product[Product Name],MATCH(A45,product[ProductID],0))</f>
        <v>Maximus UC-50</v>
      </c>
      <c r="I45" t="str">
        <f>INDEX(product[Category],MATCH($A45,product[ProductID],0))</f>
        <v>Urban</v>
      </c>
      <c r="J45" t="str">
        <f>INDEX(product[Segment],MATCH($A45,product[ProductID],0))</f>
        <v>Convenience</v>
      </c>
      <c r="K45">
        <f>INDEX(product[ManufacturerID],MATCH($A45,product[ProductID],0))</f>
        <v>7</v>
      </c>
      <c r="L45" t="str">
        <f>INDEX(location[State],MATCH(D45,location[Zip],0))</f>
        <v>Ontario</v>
      </c>
      <c r="M45" t="str">
        <f>INDEX(manufacturer[Manufacturer Name],MATCH(K45,manufacturer[ManufacturerID],0))</f>
        <v>VanArsdel</v>
      </c>
      <c r="N45">
        <f>1/COUNTIFS(tbl_sales[Manufacturer Name],tbl_sales[[#This Row],[Manufacturer Name]])</f>
        <v>2.4570024570024569E-3</v>
      </c>
    </row>
    <row r="46" spans="1:14" x14ac:dyDescent="0.25">
      <c r="A46">
        <v>1137</v>
      </c>
      <c r="B46" s="2">
        <v>42086</v>
      </c>
      <c r="C46" s="2" t="str">
        <f>TEXT(tbl_sales[[#This Row],[Date]],"mmmm")</f>
        <v>March</v>
      </c>
      <c r="D46" t="s">
        <v>992</v>
      </c>
      <c r="E46">
        <v>1</v>
      </c>
      <c r="F46" s="3">
        <v>8945.3700000000008</v>
      </c>
      <c r="G46" t="s">
        <v>20</v>
      </c>
      <c r="H46" t="str">
        <f>INDEX(product[Product Name],MATCH(A46,product[ProductID],0))</f>
        <v>Pirum UM-14</v>
      </c>
      <c r="I46" t="str">
        <f>INDEX(product[Category],MATCH($A46,product[ProductID],0))</f>
        <v>Urban</v>
      </c>
      <c r="J46" t="str">
        <f>INDEX(product[Segment],MATCH($A46,product[ProductID],0))</f>
        <v>Moderation</v>
      </c>
      <c r="K46">
        <f>INDEX(product[ManufacturerID],MATCH($A46,product[ProductID],0))</f>
        <v>10</v>
      </c>
      <c r="L46" t="str">
        <f>INDEX(location[State],MATCH(D46,location[Zip],0))</f>
        <v>Ontario</v>
      </c>
      <c r="M46" t="str">
        <f>INDEX(manufacturer[Manufacturer Name],MATCH(K46,manufacturer[ManufacturerID],0))</f>
        <v>Pirum</v>
      </c>
      <c r="N46">
        <f>1/COUNTIFS(tbl_sales[Manufacturer Name],tbl_sales[[#This Row],[Manufacturer Name]])</f>
        <v>3.8022813688212928E-3</v>
      </c>
    </row>
    <row r="47" spans="1:14" x14ac:dyDescent="0.25">
      <c r="A47">
        <v>2384</v>
      </c>
      <c r="B47" s="2">
        <v>42086</v>
      </c>
      <c r="C47" s="2" t="str">
        <f>TEXT(tbl_sales[[#This Row],[Date]],"mmmm")</f>
        <v>March</v>
      </c>
      <c r="D47" t="s">
        <v>978</v>
      </c>
      <c r="E47">
        <v>1</v>
      </c>
      <c r="F47" s="3">
        <v>7968.87</v>
      </c>
      <c r="G47" t="s">
        <v>20</v>
      </c>
      <c r="H47" t="str">
        <f>INDEX(product[Product Name],MATCH(A47,product[ProductID],0))</f>
        <v>Aliqui UC-32</v>
      </c>
      <c r="I47" t="str">
        <f>INDEX(product[Category],MATCH($A47,product[ProductID],0))</f>
        <v>Urban</v>
      </c>
      <c r="J47" t="str">
        <f>INDEX(product[Segment],MATCH($A47,product[ProductID],0))</f>
        <v>Convenience</v>
      </c>
      <c r="K47">
        <f>INDEX(product[ManufacturerID],MATCH($A47,product[ProductID],0))</f>
        <v>2</v>
      </c>
      <c r="L47" t="str">
        <f>INDEX(location[State],MATCH(D47,location[Zip],0))</f>
        <v>Ontario</v>
      </c>
      <c r="M47" t="str">
        <f>INDEX(manufacturer[Manufacturer Name],MATCH(K47,manufacturer[ManufacturerID],0))</f>
        <v>Aliqui</v>
      </c>
      <c r="N47">
        <f>1/COUNTIFS(tbl_sales[Manufacturer Name],tbl_sales[[#This Row],[Manufacturer Name]])</f>
        <v>4.7169811320754715E-3</v>
      </c>
    </row>
    <row r="48" spans="1:14" x14ac:dyDescent="0.25">
      <c r="A48">
        <v>690</v>
      </c>
      <c r="B48" s="2">
        <v>42086</v>
      </c>
      <c r="C48" s="2" t="str">
        <f>TEXT(tbl_sales[[#This Row],[Date]],"mmmm")</f>
        <v>March</v>
      </c>
      <c r="D48" t="s">
        <v>984</v>
      </c>
      <c r="E48">
        <v>1</v>
      </c>
      <c r="F48" s="3">
        <v>4409.37</v>
      </c>
      <c r="G48" t="s">
        <v>20</v>
      </c>
      <c r="H48" t="str">
        <f>INDEX(product[Product Name],MATCH(A48,product[ProductID],0))</f>
        <v>Maximus UC-55</v>
      </c>
      <c r="I48" t="str">
        <f>INDEX(product[Category],MATCH($A48,product[ProductID],0))</f>
        <v>Urban</v>
      </c>
      <c r="J48" t="str">
        <f>INDEX(product[Segment],MATCH($A48,product[ProductID],0))</f>
        <v>Convenience</v>
      </c>
      <c r="K48">
        <f>INDEX(product[ManufacturerID],MATCH($A48,product[ProductID],0))</f>
        <v>7</v>
      </c>
      <c r="L48" t="str">
        <f>INDEX(location[State],MATCH(D48,location[Zip],0))</f>
        <v>Ontario</v>
      </c>
      <c r="M48" t="str">
        <f>INDEX(manufacturer[Manufacturer Name],MATCH(K48,manufacturer[ManufacturerID],0))</f>
        <v>VanArsdel</v>
      </c>
      <c r="N48">
        <f>1/COUNTIFS(tbl_sales[Manufacturer Name],tbl_sales[[#This Row],[Manufacturer Name]])</f>
        <v>2.4570024570024569E-3</v>
      </c>
    </row>
    <row r="49" spans="1:14" x14ac:dyDescent="0.25">
      <c r="A49">
        <v>1958</v>
      </c>
      <c r="B49" s="2">
        <v>42086</v>
      </c>
      <c r="C49" s="2" t="str">
        <f>TEXT(tbl_sales[[#This Row],[Date]],"mmmm")</f>
        <v>March</v>
      </c>
      <c r="D49" t="s">
        <v>959</v>
      </c>
      <c r="E49">
        <v>1</v>
      </c>
      <c r="F49" s="3">
        <v>944.37</v>
      </c>
      <c r="G49" t="s">
        <v>20</v>
      </c>
      <c r="H49" t="str">
        <f>INDEX(product[Product Name],MATCH(A49,product[ProductID],0))</f>
        <v>Currus RP-33</v>
      </c>
      <c r="I49" t="str">
        <f>INDEX(product[Category],MATCH($A49,product[ProductID],0))</f>
        <v>Rural</v>
      </c>
      <c r="J49" t="str">
        <f>INDEX(product[Segment],MATCH($A49,product[ProductID],0))</f>
        <v>Productivity</v>
      </c>
      <c r="K49">
        <f>INDEX(product[ManufacturerID],MATCH($A49,product[ProductID],0))</f>
        <v>4</v>
      </c>
      <c r="L49" t="str">
        <f>INDEX(location[State],MATCH(D49,location[Zip],0))</f>
        <v>Ontario</v>
      </c>
      <c r="M49" t="str">
        <f>INDEX(manufacturer[Manufacturer Name],MATCH(K49,manufacturer[ManufacturerID],0))</f>
        <v>Currus</v>
      </c>
      <c r="N49">
        <f>1/COUNTIFS(tbl_sales[Manufacturer Name],tbl_sales[[#This Row],[Manufacturer Name]])</f>
        <v>1.1764705882352941E-2</v>
      </c>
    </row>
    <row r="50" spans="1:14" x14ac:dyDescent="0.25">
      <c r="A50">
        <v>491</v>
      </c>
      <c r="B50" s="2">
        <v>42087</v>
      </c>
      <c r="C50" s="2" t="str">
        <f>TEXT(tbl_sales[[#This Row],[Date]],"mmmm")</f>
        <v>March</v>
      </c>
      <c r="D50" t="s">
        <v>1220</v>
      </c>
      <c r="E50">
        <v>1</v>
      </c>
      <c r="F50" s="3">
        <v>10709.37</v>
      </c>
      <c r="G50" t="s">
        <v>20</v>
      </c>
      <c r="H50" t="str">
        <f>INDEX(product[Product Name],MATCH(A50,product[ProductID],0))</f>
        <v>Maximus UM-96</v>
      </c>
      <c r="I50" t="str">
        <f>INDEX(product[Category],MATCH($A50,product[ProductID],0))</f>
        <v>Urban</v>
      </c>
      <c r="J50" t="str">
        <f>INDEX(product[Segment],MATCH($A50,product[ProductID],0))</f>
        <v>Moderation</v>
      </c>
      <c r="K50">
        <f>INDEX(product[ManufacturerID],MATCH($A50,product[ProductID],0))</f>
        <v>7</v>
      </c>
      <c r="L50" t="str">
        <f>INDEX(location[State],MATCH(D50,location[Zip],0))</f>
        <v>Manitoba</v>
      </c>
      <c r="M50" t="str">
        <f>INDEX(manufacturer[Manufacturer Name],MATCH(K50,manufacturer[ManufacturerID],0))</f>
        <v>VanArsdel</v>
      </c>
      <c r="N50">
        <f>1/COUNTIFS(tbl_sales[Manufacturer Name],tbl_sales[[#This Row],[Manufacturer Name]])</f>
        <v>2.4570024570024569E-3</v>
      </c>
    </row>
    <row r="51" spans="1:14" x14ac:dyDescent="0.25">
      <c r="A51">
        <v>1722</v>
      </c>
      <c r="B51" s="2">
        <v>42100</v>
      </c>
      <c r="C51" s="2" t="str">
        <f>TEXT(tbl_sales[[#This Row],[Date]],"mmmm")</f>
        <v>April</v>
      </c>
      <c r="D51" t="s">
        <v>391</v>
      </c>
      <c r="E51">
        <v>2</v>
      </c>
      <c r="F51" s="3">
        <v>2077.7399999999998</v>
      </c>
      <c r="G51" t="s">
        <v>20</v>
      </c>
      <c r="H51" t="str">
        <f>INDEX(product[Product Name],MATCH(A51,product[ProductID],0))</f>
        <v>Salvus YY-33</v>
      </c>
      <c r="I51" t="str">
        <f>INDEX(product[Category],MATCH($A51,product[ProductID],0))</f>
        <v>Youth</v>
      </c>
      <c r="J51" t="str">
        <f>INDEX(product[Segment],MATCH($A51,product[ProductID],0))</f>
        <v>Youth</v>
      </c>
      <c r="K51">
        <f>INDEX(product[ManufacturerID],MATCH($A51,product[ProductID],0))</f>
        <v>13</v>
      </c>
      <c r="L51" t="str">
        <f>INDEX(location[State],MATCH(D51,location[Zip],0))</f>
        <v>Quebec</v>
      </c>
      <c r="M51" t="str">
        <f>INDEX(manufacturer[Manufacturer Name],MATCH(K51,manufacturer[ManufacturerID],0))</f>
        <v>Salvus</v>
      </c>
      <c r="N51">
        <f>1/COUNTIFS(tbl_sales[Manufacturer Name],tbl_sales[[#This Row],[Manufacturer Name]])</f>
        <v>4.3478260869565216E-2</v>
      </c>
    </row>
    <row r="52" spans="1:14" x14ac:dyDescent="0.25">
      <c r="A52">
        <v>959</v>
      </c>
      <c r="B52" s="2">
        <v>42100</v>
      </c>
      <c r="C52" s="2" t="str">
        <f>TEXT(tbl_sales[[#This Row],[Date]],"mmmm")</f>
        <v>April</v>
      </c>
      <c r="D52" t="s">
        <v>953</v>
      </c>
      <c r="E52">
        <v>1</v>
      </c>
      <c r="F52" s="3">
        <v>10362.870000000001</v>
      </c>
      <c r="G52" t="s">
        <v>20</v>
      </c>
      <c r="H52" t="str">
        <f>INDEX(product[Product Name],MATCH(A52,product[ProductID],0))</f>
        <v>Natura UC-22</v>
      </c>
      <c r="I52" t="str">
        <f>INDEX(product[Category],MATCH($A52,product[ProductID],0))</f>
        <v>Urban</v>
      </c>
      <c r="J52" t="str">
        <f>INDEX(product[Segment],MATCH($A52,product[ProductID],0))</f>
        <v>Convenience</v>
      </c>
      <c r="K52">
        <f>INDEX(product[ManufacturerID],MATCH($A52,product[ProductID],0))</f>
        <v>8</v>
      </c>
      <c r="L52" t="str">
        <f>INDEX(location[State],MATCH(D52,location[Zip],0))</f>
        <v>Ontario</v>
      </c>
      <c r="M52" t="str">
        <f>INDEX(manufacturer[Manufacturer Name],MATCH(K52,manufacturer[ManufacturerID],0))</f>
        <v>Natura</v>
      </c>
      <c r="N52">
        <f>1/COUNTIFS(tbl_sales[Manufacturer Name],tbl_sales[[#This Row],[Manufacturer Name]])</f>
        <v>3.952569169960474E-3</v>
      </c>
    </row>
    <row r="53" spans="1:14" x14ac:dyDescent="0.25">
      <c r="A53">
        <v>2143</v>
      </c>
      <c r="B53" s="2">
        <v>42100</v>
      </c>
      <c r="C53" s="2" t="str">
        <f>TEXT(tbl_sales[[#This Row],[Date]],"mmmm")</f>
        <v>April</v>
      </c>
      <c r="D53" t="s">
        <v>994</v>
      </c>
      <c r="E53">
        <v>1</v>
      </c>
      <c r="F53" s="3">
        <v>5291.37</v>
      </c>
      <c r="G53" t="s">
        <v>20</v>
      </c>
      <c r="H53" t="str">
        <f>INDEX(product[Product Name],MATCH(A53,product[ProductID],0))</f>
        <v>Victoria UR-19</v>
      </c>
      <c r="I53" t="str">
        <f>INDEX(product[Category],MATCH($A53,product[ProductID],0))</f>
        <v>Urban</v>
      </c>
      <c r="J53" t="str">
        <f>INDEX(product[Segment],MATCH($A53,product[ProductID],0))</f>
        <v>Regular</v>
      </c>
      <c r="K53">
        <f>INDEX(product[ManufacturerID],MATCH($A53,product[ProductID],0))</f>
        <v>14</v>
      </c>
      <c r="L53" t="str">
        <f>INDEX(location[State],MATCH(D53,location[Zip],0))</f>
        <v>Ontario</v>
      </c>
      <c r="M53" t="str">
        <f>INDEX(manufacturer[Manufacturer Name],MATCH(K53,manufacturer[ManufacturerID],0))</f>
        <v>Victoria</v>
      </c>
      <c r="N53">
        <f>1/COUNTIFS(tbl_sales[Manufacturer Name],tbl_sales[[#This Row],[Manufacturer Name]])</f>
        <v>6.25E-2</v>
      </c>
    </row>
    <row r="54" spans="1:14" x14ac:dyDescent="0.25">
      <c r="A54">
        <v>2150</v>
      </c>
      <c r="B54" s="2">
        <v>42100</v>
      </c>
      <c r="C54" s="2" t="str">
        <f>TEXT(tbl_sales[[#This Row],[Date]],"mmmm")</f>
        <v>April</v>
      </c>
      <c r="D54" t="s">
        <v>1219</v>
      </c>
      <c r="E54">
        <v>1</v>
      </c>
      <c r="F54" s="3">
        <v>6173.37</v>
      </c>
      <c r="G54" t="s">
        <v>20</v>
      </c>
      <c r="H54" t="str">
        <f>INDEX(product[Product Name],MATCH(A54,product[ProductID],0))</f>
        <v>Victoria UE-03</v>
      </c>
      <c r="I54" t="str">
        <f>INDEX(product[Category],MATCH($A54,product[ProductID],0))</f>
        <v>Urban</v>
      </c>
      <c r="J54" t="str">
        <f>INDEX(product[Segment],MATCH($A54,product[ProductID],0))</f>
        <v>Extreme</v>
      </c>
      <c r="K54">
        <f>INDEX(product[ManufacturerID],MATCH($A54,product[ProductID],0))</f>
        <v>14</v>
      </c>
      <c r="L54" t="str">
        <f>INDEX(location[State],MATCH(D54,location[Zip],0))</f>
        <v>Manitoba</v>
      </c>
      <c r="M54" t="str">
        <f>INDEX(manufacturer[Manufacturer Name],MATCH(K54,manufacturer[ManufacturerID],0))</f>
        <v>Victoria</v>
      </c>
      <c r="N54">
        <f>1/COUNTIFS(tbl_sales[Manufacturer Name],tbl_sales[[#This Row],[Manufacturer Name]])</f>
        <v>6.25E-2</v>
      </c>
    </row>
    <row r="55" spans="1:14" x14ac:dyDescent="0.25">
      <c r="A55">
        <v>1060</v>
      </c>
      <c r="B55" s="2">
        <v>42124</v>
      </c>
      <c r="C55" s="2" t="str">
        <f>TEXT(tbl_sales[[#This Row],[Date]],"mmmm")</f>
        <v>April</v>
      </c>
      <c r="D55" t="s">
        <v>1225</v>
      </c>
      <c r="E55">
        <v>1</v>
      </c>
      <c r="F55" s="3">
        <v>1889.37</v>
      </c>
      <c r="G55" t="s">
        <v>20</v>
      </c>
      <c r="H55" t="str">
        <f>INDEX(product[Product Name],MATCH(A55,product[ProductID],0))</f>
        <v>Pirum RP-06</v>
      </c>
      <c r="I55" t="str">
        <f>INDEX(product[Category],MATCH($A55,product[ProductID],0))</f>
        <v>Rural</v>
      </c>
      <c r="J55" t="str">
        <f>INDEX(product[Segment],MATCH($A55,product[ProductID],0))</f>
        <v>Productivity</v>
      </c>
      <c r="K55">
        <f>INDEX(product[ManufacturerID],MATCH($A55,product[ProductID],0))</f>
        <v>10</v>
      </c>
      <c r="L55" t="str">
        <f>INDEX(location[State],MATCH(D55,location[Zip],0))</f>
        <v>Manitoba</v>
      </c>
      <c r="M55" t="str">
        <f>INDEX(manufacturer[Manufacturer Name],MATCH(K55,manufacturer[ManufacturerID],0))</f>
        <v>Pirum</v>
      </c>
      <c r="N55">
        <f>1/COUNTIFS(tbl_sales[Manufacturer Name],tbl_sales[[#This Row],[Manufacturer Name]])</f>
        <v>3.8022813688212928E-3</v>
      </c>
    </row>
    <row r="56" spans="1:14" x14ac:dyDescent="0.25">
      <c r="A56">
        <v>2215</v>
      </c>
      <c r="B56" s="2">
        <v>42124</v>
      </c>
      <c r="C56" s="2" t="str">
        <f>TEXT(tbl_sales[[#This Row],[Date]],"mmmm")</f>
        <v>April</v>
      </c>
      <c r="D56" t="s">
        <v>1216</v>
      </c>
      <c r="E56">
        <v>1</v>
      </c>
      <c r="F56" s="3">
        <v>4724.37</v>
      </c>
      <c r="G56" t="s">
        <v>20</v>
      </c>
      <c r="H56" t="str">
        <f>INDEX(product[Product Name],MATCH(A56,product[ProductID],0))</f>
        <v>Aliqui RP-12</v>
      </c>
      <c r="I56" t="str">
        <f>INDEX(product[Category],MATCH($A56,product[ProductID],0))</f>
        <v>Rural</v>
      </c>
      <c r="J56" t="str">
        <f>INDEX(product[Segment],MATCH($A56,product[ProductID],0))</f>
        <v>Productivity</v>
      </c>
      <c r="K56">
        <f>INDEX(product[ManufacturerID],MATCH($A56,product[ProductID],0))</f>
        <v>2</v>
      </c>
      <c r="L56" t="str">
        <f>INDEX(location[State],MATCH(D56,location[Zip],0))</f>
        <v>Manitoba</v>
      </c>
      <c r="M56" t="str">
        <f>INDEX(manufacturer[Manufacturer Name],MATCH(K56,manufacturer[ManufacturerID],0))</f>
        <v>Aliqui</v>
      </c>
      <c r="N56">
        <f>1/COUNTIFS(tbl_sales[Manufacturer Name],tbl_sales[[#This Row],[Manufacturer Name]])</f>
        <v>4.7169811320754715E-3</v>
      </c>
    </row>
    <row r="57" spans="1:14" x14ac:dyDescent="0.25">
      <c r="A57">
        <v>2099</v>
      </c>
      <c r="B57" s="2">
        <v>42124</v>
      </c>
      <c r="C57" s="2" t="str">
        <f>TEXT(tbl_sales[[#This Row],[Date]],"mmmm")</f>
        <v>April</v>
      </c>
      <c r="D57" t="s">
        <v>838</v>
      </c>
      <c r="E57">
        <v>1</v>
      </c>
      <c r="F57" s="3">
        <v>5165.37</v>
      </c>
      <c r="G57" t="s">
        <v>20</v>
      </c>
      <c r="H57" t="str">
        <f>INDEX(product[Product Name],MATCH(A57,product[ProductID],0))</f>
        <v>Currus YY-03</v>
      </c>
      <c r="I57" t="str">
        <f>INDEX(product[Category],MATCH($A57,product[ProductID],0))</f>
        <v>Youth</v>
      </c>
      <c r="J57" t="str">
        <f>INDEX(product[Segment],MATCH($A57,product[ProductID],0))</f>
        <v>Youth</v>
      </c>
      <c r="K57">
        <f>INDEX(product[ManufacturerID],MATCH($A57,product[ProductID],0))</f>
        <v>4</v>
      </c>
      <c r="L57" t="str">
        <f>INDEX(location[State],MATCH(D57,location[Zip],0))</f>
        <v>Ontario</v>
      </c>
      <c r="M57" t="str">
        <f>INDEX(manufacturer[Manufacturer Name],MATCH(K57,manufacturer[ManufacturerID],0))</f>
        <v>Currus</v>
      </c>
      <c r="N57">
        <f>1/COUNTIFS(tbl_sales[Manufacturer Name],tbl_sales[[#This Row],[Manufacturer Name]])</f>
        <v>1.1764705882352941E-2</v>
      </c>
    </row>
    <row r="58" spans="1:14" x14ac:dyDescent="0.25">
      <c r="A58">
        <v>487</v>
      </c>
      <c r="B58" s="2">
        <v>42124</v>
      </c>
      <c r="C58" s="2" t="str">
        <f>TEXT(tbl_sales[[#This Row],[Date]],"mmmm")</f>
        <v>April</v>
      </c>
      <c r="D58" t="s">
        <v>984</v>
      </c>
      <c r="E58">
        <v>1</v>
      </c>
      <c r="F58" s="3">
        <v>13229.37</v>
      </c>
      <c r="G58" t="s">
        <v>20</v>
      </c>
      <c r="H58" t="str">
        <f>INDEX(product[Product Name],MATCH(A58,product[ProductID],0))</f>
        <v>Maximus UM-92</v>
      </c>
      <c r="I58" t="str">
        <f>INDEX(product[Category],MATCH($A58,product[ProductID],0))</f>
        <v>Urban</v>
      </c>
      <c r="J58" t="str">
        <f>INDEX(product[Segment],MATCH($A58,product[ProductID],0))</f>
        <v>Moderation</v>
      </c>
      <c r="K58">
        <f>INDEX(product[ManufacturerID],MATCH($A58,product[ProductID],0))</f>
        <v>7</v>
      </c>
      <c r="L58" t="str">
        <f>INDEX(location[State],MATCH(D58,location[Zip],0))</f>
        <v>Ontario</v>
      </c>
      <c r="M58" t="str">
        <f>INDEX(manufacturer[Manufacturer Name],MATCH(K58,manufacturer[ManufacturerID],0))</f>
        <v>VanArsdel</v>
      </c>
      <c r="N58">
        <f>1/COUNTIFS(tbl_sales[Manufacturer Name],tbl_sales[[#This Row],[Manufacturer Name]])</f>
        <v>2.4570024570024569E-3</v>
      </c>
    </row>
    <row r="59" spans="1:14" x14ac:dyDescent="0.25">
      <c r="A59">
        <v>690</v>
      </c>
      <c r="B59" s="2">
        <v>42035</v>
      </c>
      <c r="C59" s="2" t="str">
        <f>TEXT(tbl_sales[[#This Row],[Date]],"mmmm")</f>
        <v>January</v>
      </c>
      <c r="D59" t="s">
        <v>832</v>
      </c>
      <c r="E59">
        <v>1</v>
      </c>
      <c r="F59" s="3">
        <v>4409.37</v>
      </c>
      <c r="G59" t="s">
        <v>20</v>
      </c>
      <c r="H59" t="str">
        <f>INDEX(product[Product Name],MATCH(A59,product[ProductID],0))</f>
        <v>Maximus UC-55</v>
      </c>
      <c r="I59" t="str">
        <f>INDEX(product[Category],MATCH($A59,product[ProductID],0))</f>
        <v>Urban</v>
      </c>
      <c r="J59" t="str">
        <f>INDEX(product[Segment],MATCH($A59,product[ProductID],0))</f>
        <v>Convenience</v>
      </c>
      <c r="K59">
        <f>INDEX(product[ManufacturerID],MATCH($A59,product[ProductID],0))</f>
        <v>7</v>
      </c>
      <c r="L59" t="str">
        <f>INDEX(location[State],MATCH(D59,location[Zip],0))</f>
        <v>Ontario</v>
      </c>
      <c r="M59" t="str">
        <f>INDEX(manufacturer[Manufacturer Name],MATCH(K59,manufacturer[ManufacturerID],0))</f>
        <v>VanArsdel</v>
      </c>
      <c r="N59">
        <f>1/COUNTIFS(tbl_sales[Manufacturer Name],tbl_sales[[#This Row],[Manufacturer Name]])</f>
        <v>2.4570024570024569E-3</v>
      </c>
    </row>
    <row r="60" spans="1:14" x14ac:dyDescent="0.25">
      <c r="A60">
        <v>1077</v>
      </c>
      <c r="B60" s="2">
        <v>42036</v>
      </c>
      <c r="C60" s="2" t="str">
        <f>TEXT(tbl_sales[[#This Row],[Date]],"mmmm")</f>
        <v>February</v>
      </c>
      <c r="D60" t="s">
        <v>1216</v>
      </c>
      <c r="E60">
        <v>1</v>
      </c>
      <c r="F60" s="3">
        <v>4220.37</v>
      </c>
      <c r="G60" t="s">
        <v>20</v>
      </c>
      <c r="H60" t="str">
        <f>INDEX(product[Product Name],MATCH(A60,product[ProductID],0))</f>
        <v>Pirum RP-23</v>
      </c>
      <c r="I60" t="str">
        <f>INDEX(product[Category],MATCH($A60,product[ProductID],0))</f>
        <v>Rural</v>
      </c>
      <c r="J60" t="str">
        <f>INDEX(product[Segment],MATCH($A60,product[ProductID],0))</f>
        <v>Productivity</v>
      </c>
      <c r="K60">
        <f>INDEX(product[ManufacturerID],MATCH($A60,product[ProductID],0))</f>
        <v>10</v>
      </c>
      <c r="L60" t="str">
        <f>INDEX(location[State],MATCH(D60,location[Zip],0))</f>
        <v>Manitoba</v>
      </c>
      <c r="M60" t="str">
        <f>INDEX(manufacturer[Manufacturer Name],MATCH(K60,manufacturer[ManufacturerID],0))</f>
        <v>Pirum</v>
      </c>
      <c r="N60">
        <f>1/COUNTIFS(tbl_sales[Manufacturer Name],tbl_sales[[#This Row],[Manufacturer Name]])</f>
        <v>3.8022813688212928E-3</v>
      </c>
    </row>
    <row r="61" spans="1:14" x14ac:dyDescent="0.25">
      <c r="A61">
        <v>1078</v>
      </c>
      <c r="B61" s="2">
        <v>42036</v>
      </c>
      <c r="C61" s="2" t="str">
        <f>TEXT(tbl_sales[[#This Row],[Date]],"mmmm")</f>
        <v>February</v>
      </c>
      <c r="D61" t="s">
        <v>1216</v>
      </c>
      <c r="E61">
        <v>1</v>
      </c>
      <c r="F61" s="3">
        <v>4220.37</v>
      </c>
      <c r="G61" t="s">
        <v>20</v>
      </c>
      <c r="H61" t="str">
        <f>INDEX(product[Product Name],MATCH(A61,product[ProductID],0))</f>
        <v>Pirum RP-24</v>
      </c>
      <c r="I61" t="str">
        <f>INDEX(product[Category],MATCH($A61,product[ProductID],0))</f>
        <v>Rural</v>
      </c>
      <c r="J61" t="str">
        <f>INDEX(product[Segment],MATCH($A61,product[ProductID],0))</f>
        <v>Productivity</v>
      </c>
      <c r="K61">
        <f>INDEX(product[ManufacturerID],MATCH($A61,product[ProductID],0))</f>
        <v>10</v>
      </c>
      <c r="L61" t="str">
        <f>INDEX(location[State],MATCH(D61,location[Zip],0))</f>
        <v>Manitoba</v>
      </c>
      <c r="M61" t="str">
        <f>INDEX(manufacturer[Manufacturer Name],MATCH(K61,manufacturer[ManufacturerID],0))</f>
        <v>Pirum</v>
      </c>
      <c r="N61">
        <f>1/COUNTIFS(tbl_sales[Manufacturer Name],tbl_sales[[#This Row],[Manufacturer Name]])</f>
        <v>3.8022813688212928E-3</v>
      </c>
    </row>
    <row r="62" spans="1:14" x14ac:dyDescent="0.25">
      <c r="A62">
        <v>535</v>
      </c>
      <c r="B62" s="2">
        <v>42037</v>
      </c>
      <c r="C62" s="2" t="str">
        <f>TEXT(tbl_sales[[#This Row],[Date]],"mmmm")</f>
        <v>February</v>
      </c>
      <c r="D62" t="s">
        <v>832</v>
      </c>
      <c r="E62">
        <v>1</v>
      </c>
      <c r="F62" s="3">
        <v>6485.85</v>
      </c>
      <c r="G62" t="s">
        <v>20</v>
      </c>
      <c r="H62" t="str">
        <f>INDEX(product[Product Name],MATCH(A62,product[ProductID],0))</f>
        <v>Maximus UE-23</v>
      </c>
      <c r="I62" t="str">
        <f>INDEX(product[Category],MATCH($A62,product[ProductID],0))</f>
        <v>Urban</v>
      </c>
      <c r="J62" t="str">
        <f>INDEX(product[Segment],MATCH($A62,product[ProductID],0))</f>
        <v>Extreme</v>
      </c>
      <c r="K62">
        <f>INDEX(product[ManufacturerID],MATCH($A62,product[ProductID],0))</f>
        <v>7</v>
      </c>
      <c r="L62" t="str">
        <f>INDEX(location[State],MATCH(D62,location[Zip],0))</f>
        <v>Ontario</v>
      </c>
      <c r="M62" t="str">
        <f>INDEX(manufacturer[Manufacturer Name],MATCH(K62,manufacturer[ManufacturerID],0))</f>
        <v>VanArsdel</v>
      </c>
      <c r="N62">
        <f>1/COUNTIFS(tbl_sales[Manufacturer Name],tbl_sales[[#This Row],[Manufacturer Name]])</f>
        <v>2.4570024570024569E-3</v>
      </c>
    </row>
    <row r="63" spans="1:14" x14ac:dyDescent="0.25">
      <c r="A63">
        <v>907</v>
      </c>
      <c r="B63" s="2">
        <v>42050</v>
      </c>
      <c r="C63" s="2" t="str">
        <f>TEXT(tbl_sales[[#This Row],[Date]],"mmmm")</f>
        <v>February</v>
      </c>
      <c r="D63" t="s">
        <v>994</v>
      </c>
      <c r="E63">
        <v>1</v>
      </c>
      <c r="F63" s="3">
        <v>7307.37</v>
      </c>
      <c r="G63" t="s">
        <v>20</v>
      </c>
      <c r="H63" t="str">
        <f>INDEX(product[Product Name],MATCH(A63,product[ProductID],0))</f>
        <v>Natura UE-16</v>
      </c>
      <c r="I63" t="str">
        <f>INDEX(product[Category],MATCH($A63,product[ProductID],0))</f>
        <v>Urban</v>
      </c>
      <c r="J63" t="str">
        <f>INDEX(product[Segment],MATCH($A63,product[ProductID],0))</f>
        <v>Extreme</v>
      </c>
      <c r="K63">
        <f>INDEX(product[ManufacturerID],MATCH($A63,product[ProductID],0))</f>
        <v>8</v>
      </c>
      <c r="L63" t="str">
        <f>INDEX(location[State],MATCH(D63,location[Zip],0))</f>
        <v>Ontario</v>
      </c>
      <c r="M63" t="str">
        <f>INDEX(manufacturer[Manufacturer Name],MATCH(K63,manufacturer[ManufacturerID],0))</f>
        <v>Natura</v>
      </c>
      <c r="N63">
        <f>1/COUNTIFS(tbl_sales[Manufacturer Name],tbl_sales[[#This Row],[Manufacturer Name]])</f>
        <v>3.952569169960474E-3</v>
      </c>
    </row>
    <row r="64" spans="1:14" x14ac:dyDescent="0.25">
      <c r="A64">
        <v>491</v>
      </c>
      <c r="B64" s="2">
        <v>42050</v>
      </c>
      <c r="C64" s="2" t="str">
        <f>TEXT(tbl_sales[[#This Row],[Date]],"mmmm")</f>
        <v>February</v>
      </c>
      <c r="D64" t="s">
        <v>994</v>
      </c>
      <c r="E64">
        <v>1</v>
      </c>
      <c r="F64" s="3">
        <v>10709.37</v>
      </c>
      <c r="G64" t="s">
        <v>20</v>
      </c>
      <c r="H64" t="str">
        <f>INDEX(product[Product Name],MATCH(A64,product[ProductID],0))</f>
        <v>Maximus UM-96</v>
      </c>
      <c r="I64" t="str">
        <f>INDEX(product[Category],MATCH($A64,product[ProductID],0))</f>
        <v>Urban</v>
      </c>
      <c r="J64" t="str">
        <f>INDEX(product[Segment],MATCH($A64,product[ProductID],0))</f>
        <v>Moderation</v>
      </c>
      <c r="K64">
        <f>INDEX(product[ManufacturerID],MATCH($A64,product[ProductID],0))</f>
        <v>7</v>
      </c>
      <c r="L64" t="str">
        <f>INDEX(location[State],MATCH(D64,location[Zip],0))</f>
        <v>Ontario</v>
      </c>
      <c r="M64" t="str">
        <f>INDEX(manufacturer[Manufacturer Name],MATCH(K64,manufacturer[ManufacturerID],0))</f>
        <v>VanArsdel</v>
      </c>
      <c r="N64">
        <f>1/COUNTIFS(tbl_sales[Manufacturer Name],tbl_sales[[#This Row],[Manufacturer Name]])</f>
        <v>2.4570024570024569E-3</v>
      </c>
    </row>
    <row r="65" spans="1:14" x14ac:dyDescent="0.25">
      <c r="A65">
        <v>907</v>
      </c>
      <c r="B65" s="2">
        <v>42040</v>
      </c>
      <c r="C65" s="2" t="str">
        <f>TEXT(tbl_sales[[#This Row],[Date]],"mmmm")</f>
        <v>February</v>
      </c>
      <c r="D65" t="s">
        <v>992</v>
      </c>
      <c r="E65">
        <v>1</v>
      </c>
      <c r="F65" s="3">
        <v>7307.37</v>
      </c>
      <c r="G65" t="s">
        <v>20</v>
      </c>
      <c r="H65" t="str">
        <f>INDEX(product[Product Name],MATCH(A65,product[ProductID],0))</f>
        <v>Natura UE-16</v>
      </c>
      <c r="I65" t="str">
        <f>INDEX(product[Category],MATCH($A65,product[ProductID],0))</f>
        <v>Urban</v>
      </c>
      <c r="J65" t="str">
        <f>INDEX(product[Segment],MATCH($A65,product[ProductID],0))</f>
        <v>Extreme</v>
      </c>
      <c r="K65">
        <f>INDEX(product[ManufacturerID],MATCH($A65,product[ProductID],0))</f>
        <v>8</v>
      </c>
      <c r="L65" t="str">
        <f>INDEX(location[State],MATCH(D65,location[Zip],0))</f>
        <v>Ontario</v>
      </c>
      <c r="M65" t="str">
        <f>INDEX(manufacturer[Manufacturer Name],MATCH(K65,manufacturer[ManufacturerID],0))</f>
        <v>Natura</v>
      </c>
      <c r="N65">
        <f>1/COUNTIFS(tbl_sales[Manufacturer Name],tbl_sales[[#This Row],[Manufacturer Name]])</f>
        <v>3.952569169960474E-3</v>
      </c>
    </row>
    <row r="66" spans="1:14" x14ac:dyDescent="0.25">
      <c r="A66">
        <v>978</v>
      </c>
      <c r="B66" s="2">
        <v>42040</v>
      </c>
      <c r="C66" s="2" t="str">
        <f>TEXT(tbl_sales[[#This Row],[Date]],"mmmm")</f>
        <v>February</v>
      </c>
      <c r="D66" t="s">
        <v>1231</v>
      </c>
      <c r="E66">
        <v>1</v>
      </c>
      <c r="F66" s="3">
        <v>9638.3700000000008</v>
      </c>
      <c r="G66" t="s">
        <v>20</v>
      </c>
      <c r="H66" t="str">
        <f>INDEX(product[Product Name],MATCH(A66,product[ProductID],0))</f>
        <v>Natura UC-41</v>
      </c>
      <c r="I66" t="str">
        <f>INDEX(product[Category],MATCH($A66,product[ProductID],0))</f>
        <v>Urban</v>
      </c>
      <c r="J66" t="str">
        <f>INDEX(product[Segment],MATCH($A66,product[ProductID],0))</f>
        <v>Convenience</v>
      </c>
      <c r="K66">
        <f>INDEX(product[ManufacturerID],MATCH($A66,product[ProductID],0))</f>
        <v>8</v>
      </c>
      <c r="L66" t="str">
        <f>INDEX(location[State],MATCH(D66,location[Zip],0))</f>
        <v>Manitoba</v>
      </c>
      <c r="M66" t="str">
        <f>INDEX(manufacturer[Manufacturer Name],MATCH(K66,manufacturer[ManufacturerID],0))</f>
        <v>Natura</v>
      </c>
      <c r="N66">
        <f>1/COUNTIFS(tbl_sales[Manufacturer Name],tbl_sales[[#This Row],[Manufacturer Name]])</f>
        <v>3.952569169960474E-3</v>
      </c>
    </row>
    <row r="67" spans="1:14" x14ac:dyDescent="0.25">
      <c r="A67">
        <v>2225</v>
      </c>
      <c r="B67" s="2">
        <v>42053</v>
      </c>
      <c r="C67" s="2" t="str">
        <f>TEXT(tbl_sales[[#This Row],[Date]],"mmmm")</f>
        <v>February</v>
      </c>
      <c r="D67" t="s">
        <v>838</v>
      </c>
      <c r="E67">
        <v>1</v>
      </c>
      <c r="F67" s="3">
        <v>723.87</v>
      </c>
      <c r="G67" t="s">
        <v>20</v>
      </c>
      <c r="H67" t="str">
        <f>INDEX(product[Product Name],MATCH(A67,product[ProductID],0))</f>
        <v>Aliqui RP-22</v>
      </c>
      <c r="I67" t="str">
        <f>INDEX(product[Category],MATCH($A67,product[ProductID],0))</f>
        <v>Rural</v>
      </c>
      <c r="J67" t="str">
        <f>INDEX(product[Segment],MATCH($A67,product[ProductID],0))</f>
        <v>Productivity</v>
      </c>
      <c r="K67">
        <f>INDEX(product[ManufacturerID],MATCH($A67,product[ProductID],0))</f>
        <v>2</v>
      </c>
      <c r="L67" t="str">
        <f>INDEX(location[State],MATCH(D67,location[Zip],0))</f>
        <v>Ontario</v>
      </c>
      <c r="M67" t="str">
        <f>INDEX(manufacturer[Manufacturer Name],MATCH(K67,manufacturer[ManufacturerID],0))</f>
        <v>Aliqui</v>
      </c>
      <c r="N67">
        <f>1/COUNTIFS(tbl_sales[Manufacturer Name],tbl_sales[[#This Row],[Manufacturer Name]])</f>
        <v>4.7169811320754715E-3</v>
      </c>
    </row>
    <row r="68" spans="1:14" x14ac:dyDescent="0.25">
      <c r="A68">
        <v>2224</v>
      </c>
      <c r="B68" s="2">
        <v>42053</v>
      </c>
      <c r="C68" s="2" t="str">
        <f>TEXT(tbl_sales[[#This Row],[Date]],"mmmm")</f>
        <v>February</v>
      </c>
      <c r="D68" t="s">
        <v>838</v>
      </c>
      <c r="E68">
        <v>1</v>
      </c>
      <c r="F68" s="3">
        <v>723.87</v>
      </c>
      <c r="G68" t="s">
        <v>20</v>
      </c>
      <c r="H68" t="str">
        <f>INDEX(product[Product Name],MATCH(A68,product[ProductID],0))</f>
        <v>Aliqui RP-21</v>
      </c>
      <c r="I68" t="str">
        <f>INDEX(product[Category],MATCH($A68,product[ProductID],0))</f>
        <v>Rural</v>
      </c>
      <c r="J68" t="str">
        <f>INDEX(product[Segment],MATCH($A68,product[ProductID],0))</f>
        <v>Productivity</v>
      </c>
      <c r="K68">
        <f>INDEX(product[ManufacturerID],MATCH($A68,product[ProductID],0))</f>
        <v>2</v>
      </c>
      <c r="L68" t="str">
        <f>INDEX(location[State],MATCH(D68,location[Zip],0))</f>
        <v>Ontario</v>
      </c>
      <c r="M68" t="str">
        <f>INDEX(manufacturer[Manufacturer Name],MATCH(K68,manufacturer[ManufacturerID],0))</f>
        <v>Aliqui</v>
      </c>
      <c r="N68">
        <f>1/COUNTIFS(tbl_sales[Manufacturer Name],tbl_sales[[#This Row],[Manufacturer Name]])</f>
        <v>4.7169811320754715E-3</v>
      </c>
    </row>
    <row r="69" spans="1:14" x14ac:dyDescent="0.25">
      <c r="A69">
        <v>1180</v>
      </c>
      <c r="B69" s="2">
        <v>42053</v>
      </c>
      <c r="C69" s="2" t="str">
        <f>TEXT(tbl_sales[[#This Row],[Date]],"mmmm")</f>
        <v>February</v>
      </c>
      <c r="D69" t="s">
        <v>842</v>
      </c>
      <c r="E69">
        <v>1</v>
      </c>
      <c r="F69" s="3">
        <v>6173.37</v>
      </c>
      <c r="G69" t="s">
        <v>20</v>
      </c>
      <c r="H69" t="str">
        <f>INDEX(product[Product Name],MATCH(A69,product[ProductID],0))</f>
        <v>Pirum UE-16</v>
      </c>
      <c r="I69" t="str">
        <f>INDEX(product[Category],MATCH($A69,product[ProductID],0))</f>
        <v>Urban</v>
      </c>
      <c r="J69" t="str">
        <f>INDEX(product[Segment],MATCH($A69,product[ProductID],0))</f>
        <v>Extreme</v>
      </c>
      <c r="K69">
        <f>INDEX(product[ManufacturerID],MATCH($A69,product[ProductID],0))</f>
        <v>10</v>
      </c>
      <c r="L69" t="str">
        <f>INDEX(location[State],MATCH(D69,location[Zip],0))</f>
        <v>Ontario</v>
      </c>
      <c r="M69" t="str">
        <f>INDEX(manufacturer[Manufacturer Name],MATCH(K69,manufacturer[ManufacturerID],0))</f>
        <v>Pirum</v>
      </c>
      <c r="N69">
        <f>1/COUNTIFS(tbl_sales[Manufacturer Name],tbl_sales[[#This Row],[Manufacturer Name]])</f>
        <v>3.8022813688212928E-3</v>
      </c>
    </row>
    <row r="70" spans="1:14" x14ac:dyDescent="0.25">
      <c r="A70">
        <v>438</v>
      </c>
      <c r="B70" s="2">
        <v>42094</v>
      </c>
      <c r="C70" s="2" t="str">
        <f>TEXT(tbl_sales[[#This Row],[Date]],"mmmm")</f>
        <v>March</v>
      </c>
      <c r="D70" t="s">
        <v>1222</v>
      </c>
      <c r="E70">
        <v>1</v>
      </c>
      <c r="F70" s="3">
        <v>11969.37</v>
      </c>
      <c r="G70" t="s">
        <v>20</v>
      </c>
      <c r="H70" t="str">
        <f>INDEX(product[Product Name],MATCH(A70,product[ProductID],0))</f>
        <v>Maximus UM-43</v>
      </c>
      <c r="I70" t="str">
        <f>INDEX(product[Category],MATCH($A70,product[ProductID],0))</f>
        <v>Urban</v>
      </c>
      <c r="J70" t="str">
        <f>INDEX(product[Segment],MATCH($A70,product[ProductID],0))</f>
        <v>Moderation</v>
      </c>
      <c r="K70">
        <f>INDEX(product[ManufacturerID],MATCH($A70,product[ProductID],0))</f>
        <v>7</v>
      </c>
      <c r="L70" t="str">
        <f>INDEX(location[State],MATCH(D70,location[Zip],0))</f>
        <v>Manitoba</v>
      </c>
      <c r="M70" t="str">
        <f>INDEX(manufacturer[Manufacturer Name],MATCH(K70,manufacturer[ManufacturerID],0))</f>
        <v>VanArsdel</v>
      </c>
      <c r="N70">
        <f>1/COUNTIFS(tbl_sales[Manufacturer Name],tbl_sales[[#This Row],[Manufacturer Name]])</f>
        <v>2.4570024570024569E-3</v>
      </c>
    </row>
    <row r="71" spans="1:14" x14ac:dyDescent="0.25">
      <c r="A71">
        <v>927</v>
      </c>
      <c r="B71" s="2">
        <v>42094</v>
      </c>
      <c r="C71" s="2" t="str">
        <f>TEXT(tbl_sales[[#This Row],[Date]],"mmmm")</f>
        <v>March</v>
      </c>
      <c r="D71" t="s">
        <v>984</v>
      </c>
      <c r="E71">
        <v>1</v>
      </c>
      <c r="F71" s="3">
        <v>6173.37</v>
      </c>
      <c r="G71" t="s">
        <v>20</v>
      </c>
      <c r="H71" t="str">
        <f>INDEX(product[Product Name],MATCH(A71,product[ProductID],0))</f>
        <v>Natura UE-36</v>
      </c>
      <c r="I71" t="str">
        <f>INDEX(product[Category],MATCH($A71,product[ProductID],0))</f>
        <v>Urban</v>
      </c>
      <c r="J71" t="str">
        <f>INDEX(product[Segment],MATCH($A71,product[ProductID],0))</f>
        <v>Extreme</v>
      </c>
      <c r="K71">
        <f>INDEX(product[ManufacturerID],MATCH($A71,product[ProductID],0))</f>
        <v>8</v>
      </c>
      <c r="L71" t="str">
        <f>INDEX(location[State],MATCH(D71,location[Zip],0))</f>
        <v>Ontario</v>
      </c>
      <c r="M71" t="str">
        <f>INDEX(manufacturer[Manufacturer Name],MATCH(K71,manufacturer[ManufacturerID],0))</f>
        <v>Natura</v>
      </c>
      <c r="N71">
        <f>1/COUNTIFS(tbl_sales[Manufacturer Name],tbl_sales[[#This Row],[Manufacturer Name]])</f>
        <v>3.952569169960474E-3</v>
      </c>
    </row>
    <row r="72" spans="1:14" x14ac:dyDescent="0.25">
      <c r="A72">
        <v>927</v>
      </c>
      <c r="B72" s="2">
        <v>42094</v>
      </c>
      <c r="C72" s="2" t="str">
        <f>TEXT(tbl_sales[[#This Row],[Date]],"mmmm")</f>
        <v>March</v>
      </c>
      <c r="D72" t="s">
        <v>992</v>
      </c>
      <c r="E72">
        <v>1</v>
      </c>
      <c r="F72" s="3">
        <v>6173.37</v>
      </c>
      <c r="G72" t="s">
        <v>20</v>
      </c>
      <c r="H72" t="str">
        <f>INDEX(product[Product Name],MATCH(A72,product[ProductID],0))</f>
        <v>Natura UE-36</v>
      </c>
      <c r="I72" t="str">
        <f>INDEX(product[Category],MATCH($A72,product[ProductID],0))</f>
        <v>Urban</v>
      </c>
      <c r="J72" t="str">
        <f>INDEX(product[Segment],MATCH($A72,product[ProductID],0))</f>
        <v>Extreme</v>
      </c>
      <c r="K72">
        <f>INDEX(product[ManufacturerID],MATCH($A72,product[ProductID],0))</f>
        <v>8</v>
      </c>
      <c r="L72" t="str">
        <f>INDEX(location[State],MATCH(D72,location[Zip],0))</f>
        <v>Ontario</v>
      </c>
      <c r="M72" t="str">
        <f>INDEX(manufacturer[Manufacturer Name],MATCH(K72,manufacturer[ManufacturerID],0))</f>
        <v>Natura</v>
      </c>
      <c r="N72">
        <f>1/COUNTIFS(tbl_sales[Manufacturer Name],tbl_sales[[#This Row],[Manufacturer Name]])</f>
        <v>3.952569169960474E-3</v>
      </c>
    </row>
    <row r="73" spans="1:14" x14ac:dyDescent="0.25">
      <c r="A73">
        <v>690</v>
      </c>
      <c r="B73" s="2">
        <v>42077</v>
      </c>
      <c r="C73" s="2" t="str">
        <f>TEXT(tbl_sales[[#This Row],[Date]],"mmmm")</f>
        <v>March</v>
      </c>
      <c r="D73" t="s">
        <v>978</v>
      </c>
      <c r="E73">
        <v>1</v>
      </c>
      <c r="F73" s="3">
        <v>4409.37</v>
      </c>
      <c r="G73" t="s">
        <v>20</v>
      </c>
      <c r="H73" t="str">
        <f>INDEX(product[Product Name],MATCH(A73,product[ProductID],0))</f>
        <v>Maximus UC-55</v>
      </c>
      <c r="I73" t="str">
        <f>INDEX(product[Category],MATCH($A73,product[ProductID],0))</f>
        <v>Urban</v>
      </c>
      <c r="J73" t="str">
        <f>INDEX(product[Segment],MATCH($A73,product[ProductID],0))</f>
        <v>Convenience</v>
      </c>
      <c r="K73">
        <f>INDEX(product[ManufacturerID],MATCH($A73,product[ProductID],0))</f>
        <v>7</v>
      </c>
      <c r="L73" t="str">
        <f>INDEX(location[State],MATCH(D73,location[Zip],0))</f>
        <v>Ontario</v>
      </c>
      <c r="M73" t="str">
        <f>INDEX(manufacturer[Manufacturer Name],MATCH(K73,manufacturer[ManufacturerID],0))</f>
        <v>VanArsdel</v>
      </c>
      <c r="N73">
        <f>1/COUNTIFS(tbl_sales[Manufacturer Name],tbl_sales[[#This Row],[Manufacturer Name]])</f>
        <v>2.4570024570024569E-3</v>
      </c>
    </row>
    <row r="74" spans="1:14" x14ac:dyDescent="0.25">
      <c r="A74">
        <v>1339</v>
      </c>
      <c r="B74" s="2">
        <v>42078</v>
      </c>
      <c r="C74" s="2" t="str">
        <f>TEXT(tbl_sales[[#This Row],[Date]],"mmmm")</f>
        <v>March</v>
      </c>
      <c r="D74" t="s">
        <v>840</v>
      </c>
      <c r="E74">
        <v>1</v>
      </c>
      <c r="F74" s="3">
        <v>3463.74</v>
      </c>
      <c r="G74" t="s">
        <v>20</v>
      </c>
      <c r="H74" t="str">
        <f>INDEX(product[Product Name],MATCH(A74,product[ProductID],0))</f>
        <v>Quibus RP-31</v>
      </c>
      <c r="I74" t="str">
        <f>INDEX(product[Category],MATCH($A74,product[ProductID],0))</f>
        <v>Rural</v>
      </c>
      <c r="J74" t="str">
        <f>INDEX(product[Segment],MATCH($A74,product[ProductID],0))</f>
        <v>Productivity</v>
      </c>
      <c r="K74">
        <f>INDEX(product[ManufacturerID],MATCH($A74,product[ProductID],0))</f>
        <v>12</v>
      </c>
      <c r="L74" t="str">
        <f>INDEX(location[State],MATCH(D74,location[Zip],0))</f>
        <v>Ontario</v>
      </c>
      <c r="M74" t="str">
        <f>INDEX(manufacturer[Manufacturer Name],MATCH(K74,manufacturer[ManufacturerID],0))</f>
        <v>Quibus</v>
      </c>
      <c r="N74">
        <f>1/COUNTIFS(tbl_sales[Manufacturer Name],tbl_sales[[#This Row],[Manufacturer Name]])</f>
        <v>1.3333333333333334E-2</v>
      </c>
    </row>
    <row r="75" spans="1:14" x14ac:dyDescent="0.25">
      <c r="A75">
        <v>487</v>
      </c>
      <c r="B75" s="2">
        <v>42078</v>
      </c>
      <c r="C75" s="2" t="str">
        <f>TEXT(tbl_sales[[#This Row],[Date]],"mmmm")</f>
        <v>March</v>
      </c>
      <c r="D75" t="s">
        <v>994</v>
      </c>
      <c r="E75">
        <v>1</v>
      </c>
      <c r="F75" s="3">
        <v>13229.37</v>
      </c>
      <c r="G75" t="s">
        <v>20</v>
      </c>
      <c r="H75" t="str">
        <f>INDEX(product[Product Name],MATCH(A75,product[ProductID],0))</f>
        <v>Maximus UM-92</v>
      </c>
      <c r="I75" t="str">
        <f>INDEX(product[Category],MATCH($A75,product[ProductID],0))</f>
        <v>Urban</v>
      </c>
      <c r="J75" t="str">
        <f>INDEX(product[Segment],MATCH($A75,product[ProductID],0))</f>
        <v>Moderation</v>
      </c>
      <c r="K75">
        <f>INDEX(product[ManufacturerID],MATCH($A75,product[ProductID],0))</f>
        <v>7</v>
      </c>
      <c r="L75" t="str">
        <f>INDEX(location[State],MATCH(D75,location[Zip],0))</f>
        <v>Ontario</v>
      </c>
      <c r="M75" t="str">
        <f>INDEX(manufacturer[Manufacturer Name],MATCH(K75,manufacturer[ManufacturerID],0))</f>
        <v>VanArsdel</v>
      </c>
      <c r="N75">
        <f>1/COUNTIFS(tbl_sales[Manufacturer Name],tbl_sales[[#This Row],[Manufacturer Name]])</f>
        <v>2.4570024570024569E-3</v>
      </c>
    </row>
    <row r="76" spans="1:14" x14ac:dyDescent="0.25">
      <c r="A76">
        <v>556</v>
      </c>
      <c r="B76" s="2">
        <v>42078</v>
      </c>
      <c r="C76" s="2" t="str">
        <f>TEXT(tbl_sales[[#This Row],[Date]],"mmmm")</f>
        <v>March</v>
      </c>
      <c r="D76" t="s">
        <v>984</v>
      </c>
      <c r="E76">
        <v>1</v>
      </c>
      <c r="F76" s="3">
        <v>10268.370000000001</v>
      </c>
      <c r="G76" t="s">
        <v>20</v>
      </c>
      <c r="H76" t="str">
        <f>INDEX(product[Product Name],MATCH(A76,product[ProductID],0))</f>
        <v>Maximus UC-21</v>
      </c>
      <c r="I76" t="str">
        <f>INDEX(product[Category],MATCH($A76,product[ProductID],0))</f>
        <v>Urban</v>
      </c>
      <c r="J76" t="str">
        <f>INDEX(product[Segment],MATCH($A76,product[ProductID],0))</f>
        <v>Convenience</v>
      </c>
      <c r="K76">
        <f>INDEX(product[ManufacturerID],MATCH($A76,product[ProductID],0))</f>
        <v>7</v>
      </c>
      <c r="L76" t="str">
        <f>INDEX(location[State],MATCH(D76,location[Zip],0))</f>
        <v>Ontario</v>
      </c>
      <c r="M76" t="str">
        <f>INDEX(manufacturer[Manufacturer Name],MATCH(K76,manufacturer[ManufacturerID],0))</f>
        <v>VanArsdel</v>
      </c>
      <c r="N76">
        <f>1/COUNTIFS(tbl_sales[Manufacturer Name],tbl_sales[[#This Row],[Manufacturer Name]])</f>
        <v>2.4570024570024569E-3</v>
      </c>
    </row>
    <row r="77" spans="1:14" x14ac:dyDescent="0.25">
      <c r="A77">
        <v>1340</v>
      </c>
      <c r="B77" s="2">
        <v>42078</v>
      </c>
      <c r="C77" s="2" t="str">
        <f>TEXT(tbl_sales[[#This Row],[Date]],"mmmm")</f>
        <v>March</v>
      </c>
      <c r="D77" t="s">
        <v>840</v>
      </c>
      <c r="E77">
        <v>1</v>
      </c>
      <c r="F77" s="3">
        <v>3463.74</v>
      </c>
      <c r="G77" t="s">
        <v>20</v>
      </c>
      <c r="H77" t="str">
        <f>INDEX(product[Product Name],MATCH(A77,product[ProductID],0))</f>
        <v>Quibus RP-32</v>
      </c>
      <c r="I77" t="str">
        <f>INDEX(product[Category],MATCH($A77,product[ProductID],0))</f>
        <v>Rural</v>
      </c>
      <c r="J77" t="str">
        <f>INDEX(product[Segment],MATCH($A77,product[ProductID],0))</f>
        <v>Productivity</v>
      </c>
      <c r="K77">
        <f>INDEX(product[ManufacturerID],MATCH($A77,product[ProductID],0))</f>
        <v>12</v>
      </c>
      <c r="L77" t="str">
        <f>INDEX(location[State],MATCH(D77,location[Zip],0))</f>
        <v>Ontario</v>
      </c>
      <c r="M77" t="str">
        <f>INDEX(manufacturer[Manufacturer Name],MATCH(K77,manufacturer[ManufacturerID],0))</f>
        <v>Quibus</v>
      </c>
      <c r="N77">
        <f>1/COUNTIFS(tbl_sales[Manufacturer Name],tbl_sales[[#This Row],[Manufacturer Name]])</f>
        <v>1.3333333333333334E-2</v>
      </c>
    </row>
    <row r="78" spans="1:14" x14ac:dyDescent="0.25">
      <c r="A78">
        <v>907</v>
      </c>
      <c r="B78" s="2">
        <v>42078</v>
      </c>
      <c r="C78" s="2" t="str">
        <f>TEXT(tbl_sales[[#This Row],[Date]],"mmmm")</f>
        <v>March</v>
      </c>
      <c r="D78" t="s">
        <v>842</v>
      </c>
      <c r="E78">
        <v>1</v>
      </c>
      <c r="F78" s="3">
        <v>7244.37</v>
      </c>
      <c r="G78" t="s">
        <v>20</v>
      </c>
      <c r="H78" t="str">
        <f>INDEX(product[Product Name],MATCH(A78,product[ProductID],0))</f>
        <v>Natura UE-16</v>
      </c>
      <c r="I78" t="str">
        <f>INDEX(product[Category],MATCH($A78,product[ProductID],0))</f>
        <v>Urban</v>
      </c>
      <c r="J78" t="str">
        <f>INDEX(product[Segment],MATCH($A78,product[ProductID],0))</f>
        <v>Extreme</v>
      </c>
      <c r="K78">
        <f>INDEX(product[ManufacturerID],MATCH($A78,product[ProductID],0))</f>
        <v>8</v>
      </c>
      <c r="L78" t="str">
        <f>INDEX(location[State],MATCH(D78,location[Zip],0))</f>
        <v>Ontario</v>
      </c>
      <c r="M78" t="str">
        <f>INDEX(manufacturer[Manufacturer Name],MATCH(K78,manufacturer[ManufacturerID],0))</f>
        <v>Natura</v>
      </c>
      <c r="N78">
        <f>1/COUNTIFS(tbl_sales[Manufacturer Name],tbl_sales[[#This Row],[Manufacturer Name]])</f>
        <v>3.952569169960474E-3</v>
      </c>
    </row>
    <row r="79" spans="1:14" x14ac:dyDescent="0.25">
      <c r="A79">
        <v>506</v>
      </c>
      <c r="B79" s="2">
        <v>42034</v>
      </c>
      <c r="C79" s="2" t="str">
        <f>TEXT(tbl_sales[[#This Row],[Date]],"mmmm")</f>
        <v>January</v>
      </c>
      <c r="D79" t="s">
        <v>839</v>
      </c>
      <c r="E79">
        <v>1</v>
      </c>
      <c r="F79" s="3">
        <v>15560.37</v>
      </c>
      <c r="G79" t="s">
        <v>20</v>
      </c>
      <c r="H79" t="str">
        <f>INDEX(product[Product Name],MATCH(A79,product[ProductID],0))</f>
        <v>Maximus UM-11</v>
      </c>
      <c r="I79" t="str">
        <f>INDEX(product[Category],MATCH($A79,product[ProductID],0))</f>
        <v>Urban</v>
      </c>
      <c r="J79" t="str">
        <f>INDEX(product[Segment],MATCH($A79,product[ProductID],0))</f>
        <v>Moderation</v>
      </c>
      <c r="K79">
        <f>INDEX(product[ManufacturerID],MATCH($A79,product[ProductID],0))</f>
        <v>7</v>
      </c>
      <c r="L79" t="str">
        <f>INDEX(location[State],MATCH(D79,location[Zip],0))</f>
        <v>Ontario</v>
      </c>
      <c r="M79" t="str">
        <f>INDEX(manufacturer[Manufacturer Name],MATCH(K79,manufacturer[ManufacturerID],0))</f>
        <v>VanArsdel</v>
      </c>
      <c r="N79">
        <f>1/COUNTIFS(tbl_sales[Manufacturer Name],tbl_sales[[#This Row],[Manufacturer Name]])</f>
        <v>2.4570024570024569E-3</v>
      </c>
    </row>
    <row r="80" spans="1:14" x14ac:dyDescent="0.25">
      <c r="A80">
        <v>578</v>
      </c>
      <c r="B80" s="2">
        <v>42034</v>
      </c>
      <c r="C80" s="2" t="str">
        <f>TEXT(tbl_sales[[#This Row],[Date]],"mmmm")</f>
        <v>January</v>
      </c>
      <c r="D80" t="s">
        <v>838</v>
      </c>
      <c r="E80">
        <v>1</v>
      </c>
      <c r="F80" s="3">
        <v>9449.3700000000008</v>
      </c>
      <c r="G80" t="s">
        <v>20</v>
      </c>
      <c r="H80" t="str">
        <f>INDEX(product[Product Name],MATCH(A80,product[ProductID],0))</f>
        <v>Maximus UC-43</v>
      </c>
      <c r="I80" t="str">
        <f>INDEX(product[Category],MATCH($A80,product[ProductID],0))</f>
        <v>Urban</v>
      </c>
      <c r="J80" t="str">
        <f>INDEX(product[Segment],MATCH($A80,product[ProductID],0))</f>
        <v>Convenience</v>
      </c>
      <c r="K80">
        <f>INDEX(product[ManufacturerID],MATCH($A80,product[ProductID],0))</f>
        <v>7</v>
      </c>
      <c r="L80" t="str">
        <f>INDEX(location[State],MATCH(D80,location[Zip],0))</f>
        <v>Ontario</v>
      </c>
      <c r="M80" t="str">
        <f>INDEX(manufacturer[Manufacturer Name],MATCH(K80,manufacturer[ManufacturerID],0))</f>
        <v>VanArsdel</v>
      </c>
      <c r="N80">
        <f>1/COUNTIFS(tbl_sales[Manufacturer Name],tbl_sales[[#This Row],[Manufacturer Name]])</f>
        <v>2.4570024570024569E-3</v>
      </c>
    </row>
    <row r="81" spans="1:14" x14ac:dyDescent="0.25">
      <c r="A81">
        <v>993</v>
      </c>
      <c r="B81" s="2">
        <v>42034</v>
      </c>
      <c r="C81" s="2" t="str">
        <f>TEXT(tbl_sales[[#This Row],[Date]],"mmmm")</f>
        <v>January</v>
      </c>
      <c r="D81" t="s">
        <v>1230</v>
      </c>
      <c r="E81">
        <v>1</v>
      </c>
      <c r="F81" s="3">
        <v>4409.37</v>
      </c>
      <c r="G81" t="s">
        <v>20</v>
      </c>
      <c r="H81" t="str">
        <f>INDEX(product[Product Name],MATCH(A81,product[ProductID],0))</f>
        <v>Natura UC-56</v>
      </c>
      <c r="I81" t="str">
        <f>INDEX(product[Category],MATCH($A81,product[ProductID],0))</f>
        <v>Urban</v>
      </c>
      <c r="J81" t="str">
        <f>INDEX(product[Segment],MATCH($A81,product[ProductID],0))</f>
        <v>Convenience</v>
      </c>
      <c r="K81">
        <f>INDEX(product[ManufacturerID],MATCH($A81,product[ProductID],0))</f>
        <v>8</v>
      </c>
      <c r="L81" t="str">
        <f>INDEX(location[State],MATCH(D81,location[Zip],0))</f>
        <v>Manitoba</v>
      </c>
      <c r="M81" t="str">
        <f>INDEX(manufacturer[Manufacturer Name],MATCH(K81,manufacturer[ManufacturerID],0))</f>
        <v>Natura</v>
      </c>
      <c r="N81">
        <f>1/COUNTIFS(tbl_sales[Manufacturer Name],tbl_sales[[#This Row],[Manufacturer Name]])</f>
        <v>3.952569169960474E-3</v>
      </c>
    </row>
    <row r="82" spans="1:14" x14ac:dyDescent="0.25">
      <c r="A82">
        <v>996</v>
      </c>
      <c r="B82" s="2">
        <v>42044</v>
      </c>
      <c r="C82" s="2" t="str">
        <f>TEXT(tbl_sales[[#This Row],[Date]],"mmmm")</f>
        <v>February</v>
      </c>
      <c r="D82" t="s">
        <v>1218</v>
      </c>
      <c r="E82">
        <v>1</v>
      </c>
      <c r="F82" s="3">
        <v>8630.3700000000008</v>
      </c>
      <c r="G82" t="s">
        <v>20</v>
      </c>
      <c r="H82" t="str">
        <f>INDEX(product[Product Name],MATCH(A82,product[ProductID],0))</f>
        <v>Natura UC-59</v>
      </c>
      <c r="I82" t="str">
        <f>INDEX(product[Category],MATCH($A82,product[ProductID],0))</f>
        <v>Urban</v>
      </c>
      <c r="J82" t="str">
        <f>INDEX(product[Segment],MATCH($A82,product[ProductID],0))</f>
        <v>Convenience</v>
      </c>
      <c r="K82">
        <f>INDEX(product[ManufacturerID],MATCH($A82,product[ProductID],0))</f>
        <v>8</v>
      </c>
      <c r="L82" t="str">
        <f>INDEX(location[State],MATCH(D82,location[Zip],0))</f>
        <v>Manitoba</v>
      </c>
      <c r="M82" t="str">
        <f>INDEX(manufacturer[Manufacturer Name],MATCH(K82,manufacturer[ManufacturerID],0))</f>
        <v>Natura</v>
      </c>
      <c r="N82">
        <f>1/COUNTIFS(tbl_sales[Manufacturer Name],tbl_sales[[#This Row],[Manufacturer Name]])</f>
        <v>3.952569169960474E-3</v>
      </c>
    </row>
    <row r="83" spans="1:14" x14ac:dyDescent="0.25">
      <c r="A83">
        <v>604</v>
      </c>
      <c r="B83" s="2">
        <v>42096</v>
      </c>
      <c r="C83" s="2" t="str">
        <f>TEXT(tbl_sales[[#This Row],[Date]],"mmmm")</f>
        <v>April</v>
      </c>
      <c r="D83" t="s">
        <v>833</v>
      </c>
      <c r="E83">
        <v>1</v>
      </c>
      <c r="F83" s="3">
        <v>6299.37</v>
      </c>
      <c r="G83" t="s">
        <v>20</v>
      </c>
      <c r="H83" t="str">
        <f>INDEX(product[Product Name],MATCH(A83,product[ProductID],0))</f>
        <v>Maximus UC-69</v>
      </c>
      <c r="I83" t="str">
        <f>INDEX(product[Category],MATCH($A83,product[ProductID],0))</f>
        <v>Urban</v>
      </c>
      <c r="J83" t="str">
        <f>INDEX(product[Segment],MATCH($A83,product[ProductID],0))</f>
        <v>Convenience</v>
      </c>
      <c r="K83">
        <f>INDEX(product[ManufacturerID],MATCH($A83,product[ProductID],0))</f>
        <v>7</v>
      </c>
      <c r="L83" t="str">
        <f>INDEX(location[State],MATCH(D83,location[Zip],0))</f>
        <v>Ontario</v>
      </c>
      <c r="M83" t="str">
        <f>INDEX(manufacturer[Manufacturer Name],MATCH(K83,manufacturer[ManufacturerID],0))</f>
        <v>VanArsdel</v>
      </c>
      <c r="N83">
        <f>1/COUNTIFS(tbl_sales[Manufacturer Name],tbl_sales[[#This Row],[Manufacturer Name]])</f>
        <v>2.4570024570024569E-3</v>
      </c>
    </row>
    <row r="84" spans="1:14" x14ac:dyDescent="0.25">
      <c r="A84">
        <v>2055</v>
      </c>
      <c r="B84" s="2">
        <v>42096</v>
      </c>
      <c r="C84" s="2" t="str">
        <f>TEXT(tbl_sales[[#This Row],[Date]],"mmmm")</f>
        <v>April</v>
      </c>
      <c r="D84" t="s">
        <v>1230</v>
      </c>
      <c r="E84">
        <v>1</v>
      </c>
      <c r="F84" s="3">
        <v>7874.37</v>
      </c>
      <c r="G84" t="s">
        <v>20</v>
      </c>
      <c r="H84" t="str">
        <f>INDEX(product[Product Name],MATCH(A84,product[ProductID],0))</f>
        <v>Currus UE-15</v>
      </c>
      <c r="I84" t="str">
        <f>INDEX(product[Category],MATCH($A84,product[ProductID],0))</f>
        <v>Urban</v>
      </c>
      <c r="J84" t="str">
        <f>INDEX(product[Segment],MATCH($A84,product[ProductID],0))</f>
        <v>Extreme</v>
      </c>
      <c r="K84">
        <f>INDEX(product[ManufacturerID],MATCH($A84,product[ProductID],0))</f>
        <v>4</v>
      </c>
      <c r="L84" t="str">
        <f>INDEX(location[State],MATCH(D84,location[Zip],0))</f>
        <v>Manitoba</v>
      </c>
      <c r="M84" t="str">
        <f>INDEX(manufacturer[Manufacturer Name],MATCH(K84,manufacturer[ManufacturerID],0))</f>
        <v>Currus</v>
      </c>
      <c r="N84">
        <f>1/COUNTIFS(tbl_sales[Manufacturer Name],tbl_sales[[#This Row],[Manufacturer Name]])</f>
        <v>1.1764705882352941E-2</v>
      </c>
    </row>
    <row r="85" spans="1:14" x14ac:dyDescent="0.25">
      <c r="A85">
        <v>1043</v>
      </c>
      <c r="B85" s="2">
        <v>42073</v>
      </c>
      <c r="C85" s="2" t="str">
        <f>TEXT(tbl_sales[[#This Row],[Date]],"mmmm")</f>
        <v>March</v>
      </c>
      <c r="D85" t="s">
        <v>1219</v>
      </c>
      <c r="E85">
        <v>1</v>
      </c>
      <c r="F85" s="3">
        <v>4346.37</v>
      </c>
      <c r="G85" t="s">
        <v>20</v>
      </c>
      <c r="H85" t="str">
        <f>INDEX(product[Product Name],MATCH(A85,product[ProductID],0))</f>
        <v>Pirum MA-01</v>
      </c>
      <c r="I85" t="str">
        <f>INDEX(product[Category],MATCH($A85,product[ProductID],0))</f>
        <v>Mix</v>
      </c>
      <c r="J85" t="str">
        <f>INDEX(product[Segment],MATCH($A85,product[ProductID],0))</f>
        <v>All Season</v>
      </c>
      <c r="K85">
        <f>INDEX(product[ManufacturerID],MATCH($A85,product[ProductID],0))</f>
        <v>10</v>
      </c>
      <c r="L85" t="str">
        <f>INDEX(location[State],MATCH(D85,location[Zip],0))</f>
        <v>Manitoba</v>
      </c>
      <c r="M85" t="str">
        <f>INDEX(manufacturer[Manufacturer Name],MATCH(K85,manufacturer[ManufacturerID],0))</f>
        <v>Pirum</v>
      </c>
      <c r="N85">
        <f>1/COUNTIFS(tbl_sales[Manufacturer Name],tbl_sales[[#This Row],[Manufacturer Name]])</f>
        <v>3.8022813688212928E-3</v>
      </c>
    </row>
    <row r="86" spans="1:14" x14ac:dyDescent="0.25">
      <c r="A86">
        <v>2369</v>
      </c>
      <c r="B86" s="2">
        <v>42073</v>
      </c>
      <c r="C86" s="2" t="str">
        <f>TEXT(tbl_sales[[#This Row],[Date]],"mmmm")</f>
        <v>March</v>
      </c>
      <c r="D86" t="s">
        <v>953</v>
      </c>
      <c r="E86">
        <v>1</v>
      </c>
      <c r="F86" s="3">
        <v>5096.7</v>
      </c>
      <c r="G86" t="s">
        <v>20</v>
      </c>
      <c r="H86" t="str">
        <f>INDEX(product[Product Name],MATCH(A86,product[ProductID],0))</f>
        <v>Aliqui UC-17</v>
      </c>
      <c r="I86" t="str">
        <f>INDEX(product[Category],MATCH($A86,product[ProductID],0))</f>
        <v>Urban</v>
      </c>
      <c r="J86" t="str">
        <f>INDEX(product[Segment],MATCH($A86,product[ProductID],0))</f>
        <v>Convenience</v>
      </c>
      <c r="K86">
        <f>INDEX(product[ManufacturerID],MATCH($A86,product[ProductID],0))</f>
        <v>2</v>
      </c>
      <c r="L86" t="str">
        <f>INDEX(location[State],MATCH(D86,location[Zip],0))</f>
        <v>Ontario</v>
      </c>
      <c r="M86" t="str">
        <f>INDEX(manufacturer[Manufacturer Name],MATCH(K86,manufacturer[ManufacturerID],0))</f>
        <v>Aliqui</v>
      </c>
      <c r="N86">
        <f>1/COUNTIFS(tbl_sales[Manufacturer Name],tbl_sales[[#This Row],[Manufacturer Name]])</f>
        <v>4.7169811320754715E-3</v>
      </c>
    </row>
    <row r="87" spans="1:14" x14ac:dyDescent="0.25">
      <c r="A87">
        <v>733</v>
      </c>
      <c r="B87" s="2">
        <v>42073</v>
      </c>
      <c r="C87" s="2" t="str">
        <f>TEXT(tbl_sales[[#This Row],[Date]],"mmmm")</f>
        <v>March</v>
      </c>
      <c r="D87" t="s">
        <v>1216</v>
      </c>
      <c r="E87">
        <v>1</v>
      </c>
      <c r="F87" s="3">
        <v>4787.37</v>
      </c>
      <c r="G87" t="s">
        <v>20</v>
      </c>
      <c r="H87" t="str">
        <f>INDEX(product[Product Name],MATCH(A87,product[ProductID],0))</f>
        <v>Natura RP-21</v>
      </c>
      <c r="I87" t="str">
        <f>INDEX(product[Category],MATCH($A87,product[ProductID],0))</f>
        <v>Rural</v>
      </c>
      <c r="J87" t="str">
        <f>INDEX(product[Segment],MATCH($A87,product[ProductID],0))</f>
        <v>Productivity</v>
      </c>
      <c r="K87">
        <f>INDEX(product[ManufacturerID],MATCH($A87,product[ProductID],0))</f>
        <v>8</v>
      </c>
      <c r="L87" t="str">
        <f>INDEX(location[State],MATCH(D87,location[Zip],0))</f>
        <v>Manitoba</v>
      </c>
      <c r="M87" t="str">
        <f>INDEX(manufacturer[Manufacturer Name],MATCH(K87,manufacturer[ManufacturerID],0))</f>
        <v>Natura</v>
      </c>
      <c r="N87">
        <f>1/COUNTIFS(tbl_sales[Manufacturer Name],tbl_sales[[#This Row],[Manufacturer Name]])</f>
        <v>3.952569169960474E-3</v>
      </c>
    </row>
    <row r="88" spans="1:14" x14ac:dyDescent="0.25">
      <c r="A88">
        <v>995</v>
      </c>
      <c r="B88" s="2">
        <v>42073</v>
      </c>
      <c r="C88" s="2" t="str">
        <f>TEXT(tbl_sales[[#This Row],[Date]],"mmmm")</f>
        <v>March</v>
      </c>
      <c r="D88" t="s">
        <v>957</v>
      </c>
      <c r="E88">
        <v>1</v>
      </c>
      <c r="F88" s="3">
        <v>7181.37</v>
      </c>
      <c r="G88" t="s">
        <v>20</v>
      </c>
      <c r="H88" t="str">
        <f>INDEX(product[Product Name],MATCH(A88,product[ProductID],0))</f>
        <v>Natura UC-58</v>
      </c>
      <c r="I88" t="str">
        <f>INDEX(product[Category],MATCH($A88,product[ProductID],0))</f>
        <v>Urban</v>
      </c>
      <c r="J88" t="str">
        <f>INDEX(product[Segment],MATCH($A88,product[ProductID],0))</f>
        <v>Convenience</v>
      </c>
      <c r="K88">
        <f>INDEX(product[ManufacturerID],MATCH($A88,product[ProductID],0))</f>
        <v>8</v>
      </c>
      <c r="L88" t="str">
        <f>INDEX(location[State],MATCH(D88,location[Zip],0))</f>
        <v>Ontario</v>
      </c>
      <c r="M88" t="str">
        <f>INDEX(manufacturer[Manufacturer Name],MATCH(K88,manufacturer[ManufacturerID],0))</f>
        <v>Natura</v>
      </c>
      <c r="N88">
        <f>1/COUNTIFS(tbl_sales[Manufacturer Name],tbl_sales[[#This Row],[Manufacturer Name]])</f>
        <v>3.952569169960474E-3</v>
      </c>
    </row>
    <row r="89" spans="1:14" x14ac:dyDescent="0.25">
      <c r="A89">
        <v>457</v>
      </c>
      <c r="B89" s="2">
        <v>42073</v>
      </c>
      <c r="C89" s="2" t="str">
        <f>TEXT(tbl_sales[[#This Row],[Date]],"mmmm")</f>
        <v>March</v>
      </c>
      <c r="D89" t="s">
        <v>978</v>
      </c>
      <c r="E89">
        <v>1</v>
      </c>
      <c r="F89" s="3">
        <v>11969.37</v>
      </c>
      <c r="G89" t="s">
        <v>20</v>
      </c>
      <c r="H89" t="str">
        <f>INDEX(product[Product Name],MATCH(A89,product[ProductID],0))</f>
        <v>Maximus UM-62</v>
      </c>
      <c r="I89" t="str">
        <f>INDEX(product[Category],MATCH($A89,product[ProductID],0))</f>
        <v>Urban</v>
      </c>
      <c r="J89" t="str">
        <f>INDEX(product[Segment],MATCH($A89,product[ProductID],0))</f>
        <v>Moderation</v>
      </c>
      <c r="K89">
        <f>INDEX(product[ManufacturerID],MATCH($A89,product[ProductID],0))</f>
        <v>7</v>
      </c>
      <c r="L89" t="str">
        <f>INDEX(location[State],MATCH(D89,location[Zip],0))</f>
        <v>Ontario</v>
      </c>
      <c r="M89" t="str">
        <f>INDEX(manufacturer[Manufacturer Name],MATCH(K89,manufacturer[ManufacturerID],0))</f>
        <v>VanArsdel</v>
      </c>
      <c r="N89">
        <f>1/COUNTIFS(tbl_sales[Manufacturer Name],tbl_sales[[#This Row],[Manufacturer Name]])</f>
        <v>2.4570024570024569E-3</v>
      </c>
    </row>
    <row r="90" spans="1:14" x14ac:dyDescent="0.25">
      <c r="A90">
        <v>2331</v>
      </c>
      <c r="B90" s="2">
        <v>42086</v>
      </c>
      <c r="C90" s="2" t="str">
        <f>TEXT(tbl_sales[[#This Row],[Date]],"mmmm")</f>
        <v>March</v>
      </c>
      <c r="D90" t="s">
        <v>687</v>
      </c>
      <c r="E90">
        <v>1</v>
      </c>
      <c r="F90" s="3">
        <v>7868.7</v>
      </c>
      <c r="G90" t="s">
        <v>20</v>
      </c>
      <c r="H90" t="str">
        <f>INDEX(product[Product Name],MATCH(A90,product[ProductID],0))</f>
        <v>Aliqui UE-05</v>
      </c>
      <c r="I90" t="str">
        <f>INDEX(product[Category],MATCH($A90,product[ProductID],0))</f>
        <v>Urban</v>
      </c>
      <c r="J90" t="str">
        <f>INDEX(product[Segment],MATCH($A90,product[ProductID],0))</f>
        <v>Extreme</v>
      </c>
      <c r="K90">
        <f>INDEX(product[ManufacturerID],MATCH($A90,product[ProductID],0))</f>
        <v>2</v>
      </c>
      <c r="L90" t="str">
        <f>INDEX(location[State],MATCH(D90,location[Zip],0))</f>
        <v>Ontario</v>
      </c>
      <c r="M90" t="str">
        <f>INDEX(manufacturer[Manufacturer Name],MATCH(K90,manufacturer[ManufacturerID],0))</f>
        <v>Aliqui</v>
      </c>
      <c r="N90">
        <f>1/COUNTIFS(tbl_sales[Manufacturer Name],tbl_sales[[#This Row],[Manufacturer Name]])</f>
        <v>4.7169811320754715E-3</v>
      </c>
    </row>
    <row r="91" spans="1:14" x14ac:dyDescent="0.25">
      <c r="A91">
        <v>977</v>
      </c>
      <c r="B91" s="2">
        <v>42086</v>
      </c>
      <c r="C91" s="2" t="str">
        <f>TEXT(tbl_sales[[#This Row],[Date]],"mmmm")</f>
        <v>March</v>
      </c>
      <c r="D91" t="s">
        <v>680</v>
      </c>
      <c r="E91">
        <v>1</v>
      </c>
      <c r="F91" s="3">
        <v>6299.37</v>
      </c>
      <c r="G91" t="s">
        <v>20</v>
      </c>
      <c r="H91" t="str">
        <f>INDEX(product[Product Name],MATCH(A91,product[ProductID],0))</f>
        <v>Natura UC-40</v>
      </c>
      <c r="I91" t="str">
        <f>INDEX(product[Category],MATCH($A91,product[ProductID],0))</f>
        <v>Urban</v>
      </c>
      <c r="J91" t="str">
        <f>INDEX(product[Segment],MATCH($A91,product[ProductID],0))</f>
        <v>Convenience</v>
      </c>
      <c r="K91">
        <f>INDEX(product[ManufacturerID],MATCH($A91,product[ProductID],0))</f>
        <v>8</v>
      </c>
      <c r="L91" t="str">
        <f>INDEX(location[State],MATCH(D91,location[Zip],0))</f>
        <v>Ontario</v>
      </c>
      <c r="M91" t="str">
        <f>INDEX(manufacturer[Manufacturer Name],MATCH(K91,manufacturer[ManufacturerID],0))</f>
        <v>Natura</v>
      </c>
      <c r="N91">
        <f>1/COUNTIFS(tbl_sales[Manufacturer Name],tbl_sales[[#This Row],[Manufacturer Name]])</f>
        <v>3.952569169960474E-3</v>
      </c>
    </row>
    <row r="92" spans="1:14" x14ac:dyDescent="0.25">
      <c r="A92">
        <v>1191</v>
      </c>
      <c r="B92" s="2">
        <v>42086</v>
      </c>
      <c r="C92" s="2" t="str">
        <f>TEXT(tbl_sales[[#This Row],[Date]],"mmmm")</f>
        <v>March</v>
      </c>
      <c r="D92" t="s">
        <v>839</v>
      </c>
      <c r="E92">
        <v>1</v>
      </c>
      <c r="F92" s="3">
        <v>3212.37</v>
      </c>
      <c r="G92" t="s">
        <v>20</v>
      </c>
      <c r="H92" t="str">
        <f>INDEX(product[Product Name],MATCH(A92,product[ProductID],0))</f>
        <v>Pirum UE-27</v>
      </c>
      <c r="I92" t="str">
        <f>INDEX(product[Category],MATCH($A92,product[ProductID],0))</f>
        <v>Urban</v>
      </c>
      <c r="J92" t="str">
        <f>INDEX(product[Segment],MATCH($A92,product[ProductID],0))</f>
        <v>Extreme</v>
      </c>
      <c r="K92">
        <f>INDEX(product[ManufacturerID],MATCH($A92,product[ProductID],0))</f>
        <v>10</v>
      </c>
      <c r="L92" t="str">
        <f>INDEX(location[State],MATCH(D92,location[Zip],0))</f>
        <v>Ontario</v>
      </c>
      <c r="M92" t="str">
        <f>INDEX(manufacturer[Manufacturer Name],MATCH(K92,manufacturer[ManufacturerID],0))</f>
        <v>Pirum</v>
      </c>
      <c r="N92">
        <f>1/COUNTIFS(tbl_sales[Manufacturer Name],tbl_sales[[#This Row],[Manufacturer Name]])</f>
        <v>3.8022813688212928E-3</v>
      </c>
    </row>
    <row r="93" spans="1:14" x14ac:dyDescent="0.25">
      <c r="A93">
        <v>2225</v>
      </c>
      <c r="B93" s="2">
        <v>42097</v>
      </c>
      <c r="C93" s="2" t="str">
        <f>TEXT(tbl_sales[[#This Row],[Date]],"mmmm")</f>
        <v>April</v>
      </c>
      <c r="D93" t="s">
        <v>838</v>
      </c>
      <c r="E93">
        <v>1</v>
      </c>
      <c r="F93" s="3">
        <v>723.87</v>
      </c>
      <c r="G93" t="s">
        <v>20</v>
      </c>
      <c r="H93" t="str">
        <f>INDEX(product[Product Name],MATCH(A93,product[ProductID],0))</f>
        <v>Aliqui RP-22</v>
      </c>
      <c r="I93" t="str">
        <f>INDEX(product[Category],MATCH($A93,product[ProductID],0))</f>
        <v>Rural</v>
      </c>
      <c r="J93" t="str">
        <f>INDEX(product[Segment],MATCH($A93,product[ProductID],0))</f>
        <v>Productivity</v>
      </c>
      <c r="K93">
        <f>INDEX(product[ManufacturerID],MATCH($A93,product[ProductID],0))</f>
        <v>2</v>
      </c>
      <c r="L93" t="str">
        <f>INDEX(location[State],MATCH(D93,location[Zip],0))</f>
        <v>Ontario</v>
      </c>
      <c r="M93" t="str">
        <f>INDEX(manufacturer[Manufacturer Name],MATCH(K93,manufacturer[ManufacturerID],0))</f>
        <v>Aliqui</v>
      </c>
      <c r="N93">
        <f>1/COUNTIFS(tbl_sales[Manufacturer Name],tbl_sales[[#This Row],[Manufacturer Name]])</f>
        <v>4.7169811320754715E-3</v>
      </c>
    </row>
    <row r="94" spans="1:14" x14ac:dyDescent="0.25">
      <c r="A94">
        <v>2224</v>
      </c>
      <c r="B94" s="2">
        <v>42097</v>
      </c>
      <c r="C94" s="2" t="str">
        <f>TEXT(tbl_sales[[#This Row],[Date]],"mmmm")</f>
        <v>April</v>
      </c>
      <c r="D94" t="s">
        <v>838</v>
      </c>
      <c r="E94">
        <v>1</v>
      </c>
      <c r="F94" s="3">
        <v>723.87</v>
      </c>
      <c r="G94" t="s">
        <v>20</v>
      </c>
      <c r="H94" t="str">
        <f>INDEX(product[Product Name],MATCH(A94,product[ProductID],0))</f>
        <v>Aliqui RP-21</v>
      </c>
      <c r="I94" t="str">
        <f>INDEX(product[Category],MATCH($A94,product[ProductID],0))</f>
        <v>Rural</v>
      </c>
      <c r="J94" t="str">
        <f>INDEX(product[Segment],MATCH($A94,product[ProductID],0))</f>
        <v>Productivity</v>
      </c>
      <c r="K94">
        <f>INDEX(product[ManufacturerID],MATCH($A94,product[ProductID],0))</f>
        <v>2</v>
      </c>
      <c r="L94" t="str">
        <f>INDEX(location[State],MATCH(D94,location[Zip],0))</f>
        <v>Ontario</v>
      </c>
      <c r="M94" t="str">
        <f>INDEX(manufacturer[Manufacturer Name],MATCH(K94,manufacturer[ManufacturerID],0))</f>
        <v>Aliqui</v>
      </c>
      <c r="N94">
        <f>1/COUNTIFS(tbl_sales[Manufacturer Name],tbl_sales[[#This Row],[Manufacturer Name]])</f>
        <v>4.7169811320754715E-3</v>
      </c>
    </row>
    <row r="95" spans="1:14" x14ac:dyDescent="0.25">
      <c r="A95">
        <v>531</v>
      </c>
      <c r="B95" s="2">
        <v>42016</v>
      </c>
      <c r="C95" s="2" t="str">
        <f>TEXT(tbl_sales[[#This Row],[Date]],"mmmm")</f>
        <v>January</v>
      </c>
      <c r="D95" t="s">
        <v>983</v>
      </c>
      <c r="E95">
        <v>1</v>
      </c>
      <c r="F95" s="3">
        <v>7556.85</v>
      </c>
      <c r="G95" t="s">
        <v>20</v>
      </c>
      <c r="H95" t="str">
        <f>INDEX(product[Product Name],MATCH(A95,product[ProductID],0))</f>
        <v>Maximus UE-19</v>
      </c>
      <c r="I95" t="str">
        <f>INDEX(product[Category],MATCH($A95,product[ProductID],0))</f>
        <v>Urban</v>
      </c>
      <c r="J95" t="str">
        <f>INDEX(product[Segment],MATCH($A95,product[ProductID],0))</f>
        <v>Extreme</v>
      </c>
      <c r="K95">
        <f>INDEX(product[ManufacturerID],MATCH($A95,product[ProductID],0))</f>
        <v>7</v>
      </c>
      <c r="L95" t="str">
        <f>INDEX(location[State],MATCH(D95,location[Zip],0))</f>
        <v>Ontario</v>
      </c>
      <c r="M95" t="str">
        <f>INDEX(manufacturer[Manufacturer Name],MATCH(K95,manufacturer[ManufacturerID],0))</f>
        <v>VanArsdel</v>
      </c>
      <c r="N95">
        <f>1/COUNTIFS(tbl_sales[Manufacturer Name],tbl_sales[[#This Row],[Manufacturer Name]])</f>
        <v>2.4570024570024569E-3</v>
      </c>
    </row>
    <row r="96" spans="1:14" x14ac:dyDescent="0.25">
      <c r="A96">
        <v>907</v>
      </c>
      <c r="B96" s="2">
        <v>42016</v>
      </c>
      <c r="C96" s="2" t="str">
        <f>TEXT(tbl_sales[[#This Row],[Date]],"mmmm")</f>
        <v>January</v>
      </c>
      <c r="D96" t="s">
        <v>840</v>
      </c>
      <c r="E96">
        <v>1</v>
      </c>
      <c r="F96" s="3">
        <v>7307.37</v>
      </c>
      <c r="G96" t="s">
        <v>20</v>
      </c>
      <c r="H96" t="str">
        <f>INDEX(product[Product Name],MATCH(A96,product[ProductID],0))</f>
        <v>Natura UE-16</v>
      </c>
      <c r="I96" t="str">
        <f>INDEX(product[Category],MATCH($A96,product[ProductID],0))</f>
        <v>Urban</v>
      </c>
      <c r="J96" t="str">
        <f>INDEX(product[Segment],MATCH($A96,product[ProductID],0))</f>
        <v>Extreme</v>
      </c>
      <c r="K96">
        <f>INDEX(product[ManufacturerID],MATCH($A96,product[ProductID],0))</f>
        <v>8</v>
      </c>
      <c r="L96" t="str">
        <f>INDEX(location[State],MATCH(D96,location[Zip],0))</f>
        <v>Ontario</v>
      </c>
      <c r="M96" t="str">
        <f>INDEX(manufacturer[Manufacturer Name],MATCH(K96,manufacturer[ManufacturerID],0))</f>
        <v>Natura</v>
      </c>
      <c r="N96">
        <f>1/COUNTIFS(tbl_sales[Manufacturer Name],tbl_sales[[#This Row],[Manufacturer Name]])</f>
        <v>3.952569169960474E-3</v>
      </c>
    </row>
    <row r="97" spans="1:14" x14ac:dyDescent="0.25">
      <c r="A97">
        <v>1714</v>
      </c>
      <c r="B97" s="2">
        <v>42017</v>
      </c>
      <c r="C97" s="2" t="str">
        <f>TEXT(tbl_sales[[#This Row],[Date]],"mmmm")</f>
        <v>January</v>
      </c>
      <c r="D97" t="s">
        <v>1219</v>
      </c>
      <c r="E97">
        <v>1</v>
      </c>
      <c r="F97" s="3">
        <v>1259.3699999999999</v>
      </c>
      <c r="G97" t="s">
        <v>20</v>
      </c>
      <c r="H97" t="str">
        <f>INDEX(product[Product Name],MATCH(A97,product[ProductID],0))</f>
        <v>Salvus YY-25</v>
      </c>
      <c r="I97" t="str">
        <f>INDEX(product[Category],MATCH($A97,product[ProductID],0))</f>
        <v>Youth</v>
      </c>
      <c r="J97" t="str">
        <f>INDEX(product[Segment],MATCH($A97,product[ProductID],0))</f>
        <v>Youth</v>
      </c>
      <c r="K97">
        <f>INDEX(product[ManufacturerID],MATCH($A97,product[ProductID],0))</f>
        <v>13</v>
      </c>
      <c r="L97" t="str">
        <f>INDEX(location[State],MATCH(D97,location[Zip],0))</f>
        <v>Manitoba</v>
      </c>
      <c r="M97" t="str">
        <f>INDEX(manufacturer[Manufacturer Name],MATCH(K97,manufacturer[ManufacturerID],0))</f>
        <v>Salvus</v>
      </c>
      <c r="N97">
        <f>1/COUNTIFS(tbl_sales[Manufacturer Name],tbl_sales[[#This Row],[Manufacturer Name]])</f>
        <v>4.3478260869565216E-2</v>
      </c>
    </row>
    <row r="98" spans="1:14" x14ac:dyDescent="0.25">
      <c r="A98">
        <v>457</v>
      </c>
      <c r="B98" s="2">
        <v>42018</v>
      </c>
      <c r="C98" s="2" t="str">
        <f>TEXT(tbl_sales[[#This Row],[Date]],"mmmm")</f>
        <v>January</v>
      </c>
      <c r="D98" t="s">
        <v>839</v>
      </c>
      <c r="E98">
        <v>1</v>
      </c>
      <c r="F98" s="3">
        <v>11969.37</v>
      </c>
      <c r="G98" t="s">
        <v>20</v>
      </c>
      <c r="H98" t="str">
        <f>INDEX(product[Product Name],MATCH(A98,product[ProductID],0))</f>
        <v>Maximus UM-62</v>
      </c>
      <c r="I98" t="str">
        <f>INDEX(product[Category],MATCH($A98,product[ProductID],0))</f>
        <v>Urban</v>
      </c>
      <c r="J98" t="str">
        <f>INDEX(product[Segment],MATCH($A98,product[ProductID],0))</f>
        <v>Moderation</v>
      </c>
      <c r="K98">
        <f>INDEX(product[ManufacturerID],MATCH($A98,product[ProductID],0))</f>
        <v>7</v>
      </c>
      <c r="L98" t="str">
        <f>INDEX(location[State],MATCH(D98,location[Zip],0))</f>
        <v>Ontario</v>
      </c>
      <c r="M98" t="str">
        <f>INDEX(manufacturer[Manufacturer Name],MATCH(K98,manufacturer[ManufacturerID],0))</f>
        <v>VanArsdel</v>
      </c>
      <c r="N98">
        <f>1/COUNTIFS(tbl_sales[Manufacturer Name],tbl_sales[[#This Row],[Manufacturer Name]])</f>
        <v>2.4570024570024569E-3</v>
      </c>
    </row>
    <row r="99" spans="1:14" x14ac:dyDescent="0.25">
      <c r="A99">
        <v>405</v>
      </c>
      <c r="B99" s="2">
        <v>42018</v>
      </c>
      <c r="C99" s="2" t="str">
        <f>TEXT(tbl_sales[[#This Row],[Date]],"mmmm")</f>
        <v>January</v>
      </c>
      <c r="D99" t="s">
        <v>960</v>
      </c>
      <c r="E99">
        <v>1</v>
      </c>
      <c r="F99" s="3">
        <v>22994.37</v>
      </c>
      <c r="G99" t="s">
        <v>20</v>
      </c>
      <c r="H99" t="str">
        <f>INDEX(product[Product Name],MATCH(A99,product[ProductID],0))</f>
        <v>Maximus UM-10</v>
      </c>
      <c r="I99" t="str">
        <f>INDEX(product[Category],MATCH($A99,product[ProductID],0))</f>
        <v>Urban</v>
      </c>
      <c r="J99" t="str">
        <f>INDEX(product[Segment],MATCH($A99,product[ProductID],0))</f>
        <v>Moderation</v>
      </c>
      <c r="K99">
        <f>INDEX(product[ManufacturerID],MATCH($A99,product[ProductID],0))</f>
        <v>7</v>
      </c>
      <c r="L99" t="str">
        <f>INDEX(location[State],MATCH(D99,location[Zip],0))</f>
        <v>Ontario</v>
      </c>
      <c r="M99" t="str">
        <f>INDEX(manufacturer[Manufacturer Name],MATCH(K99,manufacturer[ManufacturerID],0))</f>
        <v>VanArsdel</v>
      </c>
      <c r="N99">
        <f>1/COUNTIFS(tbl_sales[Manufacturer Name],tbl_sales[[#This Row],[Manufacturer Name]])</f>
        <v>2.4570024570024569E-3</v>
      </c>
    </row>
    <row r="100" spans="1:14" x14ac:dyDescent="0.25">
      <c r="A100">
        <v>487</v>
      </c>
      <c r="B100" s="2">
        <v>42019</v>
      </c>
      <c r="C100" s="2" t="str">
        <f>TEXT(tbl_sales[[#This Row],[Date]],"mmmm")</f>
        <v>January</v>
      </c>
      <c r="D100" t="s">
        <v>973</v>
      </c>
      <c r="E100">
        <v>1</v>
      </c>
      <c r="F100" s="3">
        <v>13229.37</v>
      </c>
      <c r="G100" t="s">
        <v>20</v>
      </c>
      <c r="H100" t="str">
        <f>INDEX(product[Product Name],MATCH(A100,product[ProductID],0))</f>
        <v>Maximus UM-92</v>
      </c>
      <c r="I100" t="str">
        <f>INDEX(product[Category],MATCH($A100,product[ProductID],0))</f>
        <v>Urban</v>
      </c>
      <c r="J100" t="str">
        <f>INDEX(product[Segment],MATCH($A100,product[ProductID],0))</f>
        <v>Moderation</v>
      </c>
      <c r="K100">
        <f>INDEX(product[ManufacturerID],MATCH($A100,product[ProductID],0))</f>
        <v>7</v>
      </c>
      <c r="L100" t="str">
        <f>INDEX(location[State],MATCH(D100,location[Zip],0))</f>
        <v>Ontario</v>
      </c>
      <c r="M100" t="str">
        <f>INDEX(manufacturer[Manufacturer Name],MATCH(K100,manufacturer[ManufacturerID],0))</f>
        <v>VanArsdel</v>
      </c>
      <c r="N100">
        <f>1/COUNTIFS(tbl_sales[Manufacturer Name],tbl_sales[[#This Row],[Manufacturer Name]])</f>
        <v>2.4570024570024569E-3</v>
      </c>
    </row>
    <row r="101" spans="1:14" x14ac:dyDescent="0.25">
      <c r="A101">
        <v>626</v>
      </c>
      <c r="B101" s="2">
        <v>42019</v>
      </c>
      <c r="C101" s="2" t="str">
        <f>TEXT(tbl_sales[[#This Row],[Date]],"mmmm")</f>
        <v>January</v>
      </c>
      <c r="D101" t="s">
        <v>394</v>
      </c>
      <c r="E101">
        <v>1</v>
      </c>
      <c r="F101" s="3">
        <v>17009.37</v>
      </c>
      <c r="G101" t="s">
        <v>20</v>
      </c>
      <c r="H101" t="str">
        <f>INDEX(product[Product Name],MATCH(A101,product[ProductID],0))</f>
        <v>Maximus UC-91</v>
      </c>
      <c r="I101" t="str">
        <f>INDEX(product[Category],MATCH($A101,product[ProductID],0))</f>
        <v>Urban</v>
      </c>
      <c r="J101" t="str">
        <f>INDEX(product[Segment],MATCH($A101,product[ProductID],0))</f>
        <v>Convenience</v>
      </c>
      <c r="K101">
        <f>INDEX(product[ManufacturerID],MATCH($A101,product[ProductID],0))</f>
        <v>7</v>
      </c>
      <c r="L101" t="str">
        <f>INDEX(location[State],MATCH(D101,location[Zip],0))</f>
        <v>Quebec</v>
      </c>
      <c r="M101" t="str">
        <f>INDEX(manufacturer[Manufacturer Name],MATCH(K101,manufacturer[ManufacturerID],0))</f>
        <v>VanArsdel</v>
      </c>
      <c r="N101">
        <f>1/COUNTIFS(tbl_sales[Manufacturer Name],tbl_sales[[#This Row],[Manufacturer Name]])</f>
        <v>2.4570024570024569E-3</v>
      </c>
    </row>
    <row r="102" spans="1:14" x14ac:dyDescent="0.25">
      <c r="A102">
        <v>808</v>
      </c>
      <c r="B102" s="2">
        <v>42020</v>
      </c>
      <c r="C102" s="2" t="str">
        <f>TEXT(tbl_sales[[#This Row],[Date]],"mmmm")</f>
        <v>January</v>
      </c>
      <c r="D102" t="s">
        <v>687</v>
      </c>
      <c r="E102">
        <v>1</v>
      </c>
      <c r="F102" s="3">
        <v>4535.37</v>
      </c>
      <c r="G102" t="s">
        <v>20</v>
      </c>
      <c r="H102" t="str">
        <f>INDEX(product[Product Name],MATCH(A102,product[ProductID],0))</f>
        <v>Natura RS-12</v>
      </c>
      <c r="I102" t="str">
        <f>INDEX(product[Category],MATCH($A102,product[ProductID],0))</f>
        <v>Rural</v>
      </c>
      <c r="J102" t="str">
        <f>INDEX(product[Segment],MATCH($A102,product[ProductID],0))</f>
        <v>Select</v>
      </c>
      <c r="K102">
        <f>INDEX(product[ManufacturerID],MATCH($A102,product[ProductID],0))</f>
        <v>8</v>
      </c>
      <c r="L102" t="str">
        <f>INDEX(location[State],MATCH(D102,location[Zip],0))</f>
        <v>Ontario</v>
      </c>
      <c r="M102" t="str">
        <f>INDEX(manufacturer[Manufacturer Name],MATCH(K102,manufacturer[ManufacturerID],0))</f>
        <v>Natura</v>
      </c>
      <c r="N102">
        <f>1/COUNTIFS(tbl_sales[Manufacturer Name],tbl_sales[[#This Row],[Manufacturer Name]])</f>
        <v>3.952569169960474E-3</v>
      </c>
    </row>
    <row r="103" spans="1:14" x14ac:dyDescent="0.25">
      <c r="A103">
        <v>506</v>
      </c>
      <c r="B103" s="2">
        <v>42094</v>
      </c>
      <c r="C103" s="2" t="str">
        <f>TEXT(tbl_sales[[#This Row],[Date]],"mmmm")</f>
        <v>March</v>
      </c>
      <c r="D103" t="s">
        <v>838</v>
      </c>
      <c r="E103">
        <v>1</v>
      </c>
      <c r="F103" s="3">
        <v>15560.37</v>
      </c>
      <c r="G103" t="s">
        <v>20</v>
      </c>
      <c r="H103" t="str">
        <f>INDEX(product[Product Name],MATCH(A103,product[ProductID],0))</f>
        <v>Maximus UM-11</v>
      </c>
      <c r="I103" t="str">
        <f>INDEX(product[Category],MATCH($A103,product[ProductID],0))</f>
        <v>Urban</v>
      </c>
      <c r="J103" t="str">
        <f>INDEX(product[Segment],MATCH($A103,product[ProductID],0))</f>
        <v>Moderation</v>
      </c>
      <c r="K103">
        <f>INDEX(product[ManufacturerID],MATCH($A103,product[ProductID],0))</f>
        <v>7</v>
      </c>
      <c r="L103" t="str">
        <f>INDEX(location[State],MATCH(D103,location[Zip],0))</f>
        <v>Ontario</v>
      </c>
      <c r="M103" t="str">
        <f>INDEX(manufacturer[Manufacturer Name],MATCH(K103,manufacturer[ManufacturerID],0))</f>
        <v>VanArsdel</v>
      </c>
      <c r="N103">
        <f>1/COUNTIFS(tbl_sales[Manufacturer Name],tbl_sales[[#This Row],[Manufacturer Name]])</f>
        <v>2.4570024570024569E-3</v>
      </c>
    </row>
    <row r="104" spans="1:14" x14ac:dyDescent="0.25">
      <c r="A104">
        <v>517</v>
      </c>
      <c r="B104" s="2">
        <v>42094</v>
      </c>
      <c r="C104" s="2" t="str">
        <f>TEXT(tbl_sales[[#This Row],[Date]],"mmmm")</f>
        <v>March</v>
      </c>
      <c r="D104" t="s">
        <v>984</v>
      </c>
      <c r="E104">
        <v>1</v>
      </c>
      <c r="F104" s="3">
        <v>8186.85</v>
      </c>
      <c r="G104" t="s">
        <v>20</v>
      </c>
      <c r="H104" t="str">
        <f>INDEX(product[Product Name],MATCH(A104,product[ProductID],0))</f>
        <v>Maximus UE-05</v>
      </c>
      <c r="I104" t="str">
        <f>INDEX(product[Category],MATCH($A104,product[ProductID],0))</f>
        <v>Urban</v>
      </c>
      <c r="J104" t="str">
        <f>INDEX(product[Segment],MATCH($A104,product[ProductID],0))</f>
        <v>Extreme</v>
      </c>
      <c r="K104">
        <f>INDEX(product[ManufacturerID],MATCH($A104,product[ProductID],0))</f>
        <v>7</v>
      </c>
      <c r="L104" t="str">
        <f>INDEX(location[State],MATCH(D104,location[Zip],0))</f>
        <v>Ontario</v>
      </c>
      <c r="M104" t="str">
        <f>INDEX(manufacturer[Manufacturer Name],MATCH(K104,manufacturer[ManufacturerID],0))</f>
        <v>VanArsdel</v>
      </c>
      <c r="N104">
        <f>1/COUNTIFS(tbl_sales[Manufacturer Name],tbl_sales[[#This Row],[Manufacturer Name]])</f>
        <v>2.4570024570024569E-3</v>
      </c>
    </row>
    <row r="105" spans="1:14" x14ac:dyDescent="0.25">
      <c r="A105">
        <v>927</v>
      </c>
      <c r="B105" s="2">
        <v>42094</v>
      </c>
      <c r="C105" s="2" t="str">
        <f>TEXT(tbl_sales[[#This Row],[Date]],"mmmm")</f>
        <v>March</v>
      </c>
      <c r="D105" t="s">
        <v>838</v>
      </c>
      <c r="E105">
        <v>1</v>
      </c>
      <c r="F105" s="3">
        <v>6173.37</v>
      </c>
      <c r="G105" t="s">
        <v>20</v>
      </c>
      <c r="H105" t="str">
        <f>INDEX(product[Product Name],MATCH(A105,product[ProductID],0))</f>
        <v>Natura UE-36</v>
      </c>
      <c r="I105" t="str">
        <f>INDEX(product[Category],MATCH($A105,product[ProductID],0))</f>
        <v>Urban</v>
      </c>
      <c r="J105" t="str">
        <f>INDEX(product[Segment],MATCH($A105,product[ProductID],0))</f>
        <v>Extreme</v>
      </c>
      <c r="K105">
        <f>INDEX(product[ManufacturerID],MATCH($A105,product[ProductID],0))</f>
        <v>8</v>
      </c>
      <c r="L105" t="str">
        <f>INDEX(location[State],MATCH(D105,location[Zip],0))</f>
        <v>Ontario</v>
      </c>
      <c r="M105" t="str">
        <f>INDEX(manufacturer[Manufacturer Name],MATCH(K105,manufacturer[ManufacturerID],0))</f>
        <v>Natura</v>
      </c>
      <c r="N105">
        <f>1/COUNTIFS(tbl_sales[Manufacturer Name],tbl_sales[[#This Row],[Manufacturer Name]])</f>
        <v>3.952569169960474E-3</v>
      </c>
    </row>
    <row r="106" spans="1:14" x14ac:dyDescent="0.25">
      <c r="A106">
        <v>996</v>
      </c>
      <c r="B106" s="2">
        <v>42094</v>
      </c>
      <c r="C106" s="2" t="str">
        <f>TEXT(tbl_sales[[#This Row],[Date]],"mmmm")</f>
        <v>March</v>
      </c>
      <c r="D106" t="s">
        <v>945</v>
      </c>
      <c r="E106">
        <v>1</v>
      </c>
      <c r="F106" s="3">
        <v>8630.3700000000008</v>
      </c>
      <c r="G106" t="s">
        <v>20</v>
      </c>
      <c r="H106" t="str">
        <f>INDEX(product[Product Name],MATCH(A106,product[ProductID],0))</f>
        <v>Natura UC-59</v>
      </c>
      <c r="I106" t="str">
        <f>INDEX(product[Category],MATCH($A106,product[ProductID],0))</f>
        <v>Urban</v>
      </c>
      <c r="J106" t="str">
        <f>INDEX(product[Segment],MATCH($A106,product[ProductID],0))</f>
        <v>Convenience</v>
      </c>
      <c r="K106">
        <f>INDEX(product[ManufacturerID],MATCH($A106,product[ProductID],0))</f>
        <v>8</v>
      </c>
      <c r="L106" t="str">
        <f>INDEX(location[State],MATCH(D106,location[Zip],0))</f>
        <v>Ontario</v>
      </c>
      <c r="M106" t="str">
        <f>INDEX(manufacturer[Manufacturer Name],MATCH(K106,manufacturer[ManufacturerID],0))</f>
        <v>Natura</v>
      </c>
      <c r="N106">
        <f>1/COUNTIFS(tbl_sales[Manufacturer Name],tbl_sales[[#This Row],[Manufacturer Name]])</f>
        <v>3.952569169960474E-3</v>
      </c>
    </row>
    <row r="107" spans="1:14" x14ac:dyDescent="0.25">
      <c r="A107">
        <v>736</v>
      </c>
      <c r="B107" s="2">
        <v>42103</v>
      </c>
      <c r="C107" s="2" t="str">
        <f>TEXT(tbl_sales[[#This Row],[Date]],"mmmm")</f>
        <v>April</v>
      </c>
      <c r="D107" t="s">
        <v>984</v>
      </c>
      <c r="E107">
        <v>1</v>
      </c>
      <c r="F107" s="3">
        <v>4661.37</v>
      </c>
      <c r="G107" t="s">
        <v>20</v>
      </c>
      <c r="H107" t="str">
        <f>INDEX(product[Product Name],MATCH(A107,product[ProductID],0))</f>
        <v>Natura RP-24</v>
      </c>
      <c r="I107" t="str">
        <f>INDEX(product[Category],MATCH($A107,product[ProductID],0))</f>
        <v>Rural</v>
      </c>
      <c r="J107" t="str">
        <f>INDEX(product[Segment],MATCH($A107,product[ProductID],0))</f>
        <v>Productivity</v>
      </c>
      <c r="K107">
        <f>INDEX(product[ManufacturerID],MATCH($A107,product[ProductID],0))</f>
        <v>8</v>
      </c>
      <c r="L107" t="str">
        <f>INDEX(location[State],MATCH(D107,location[Zip],0))</f>
        <v>Ontario</v>
      </c>
      <c r="M107" t="str">
        <f>INDEX(manufacturer[Manufacturer Name],MATCH(K107,manufacturer[ManufacturerID],0))</f>
        <v>Natura</v>
      </c>
      <c r="N107">
        <f>1/COUNTIFS(tbl_sales[Manufacturer Name],tbl_sales[[#This Row],[Manufacturer Name]])</f>
        <v>3.952569169960474E-3</v>
      </c>
    </row>
    <row r="108" spans="1:14" x14ac:dyDescent="0.25">
      <c r="A108">
        <v>438</v>
      </c>
      <c r="B108" s="2">
        <v>42103</v>
      </c>
      <c r="C108" s="2" t="str">
        <f>TEXT(tbl_sales[[#This Row],[Date]],"mmmm")</f>
        <v>April</v>
      </c>
      <c r="D108" t="s">
        <v>1220</v>
      </c>
      <c r="E108">
        <v>1</v>
      </c>
      <c r="F108" s="3">
        <v>11969.37</v>
      </c>
      <c r="G108" t="s">
        <v>20</v>
      </c>
      <c r="H108" t="str">
        <f>INDEX(product[Product Name],MATCH(A108,product[ProductID],0))</f>
        <v>Maximus UM-43</v>
      </c>
      <c r="I108" t="str">
        <f>INDEX(product[Category],MATCH($A108,product[ProductID],0))</f>
        <v>Urban</v>
      </c>
      <c r="J108" t="str">
        <f>INDEX(product[Segment],MATCH($A108,product[ProductID],0))</f>
        <v>Moderation</v>
      </c>
      <c r="K108">
        <f>INDEX(product[ManufacturerID],MATCH($A108,product[ProductID],0))</f>
        <v>7</v>
      </c>
      <c r="L108" t="str">
        <f>INDEX(location[State],MATCH(D108,location[Zip],0))</f>
        <v>Manitoba</v>
      </c>
      <c r="M108" t="str">
        <f>INDEX(manufacturer[Manufacturer Name],MATCH(K108,manufacturer[ManufacturerID],0))</f>
        <v>VanArsdel</v>
      </c>
      <c r="N108">
        <f>1/COUNTIFS(tbl_sales[Manufacturer Name],tbl_sales[[#This Row],[Manufacturer Name]])</f>
        <v>2.4570024570024569E-3</v>
      </c>
    </row>
    <row r="109" spans="1:14" x14ac:dyDescent="0.25">
      <c r="A109">
        <v>636</v>
      </c>
      <c r="B109" s="2">
        <v>42103</v>
      </c>
      <c r="C109" s="2" t="str">
        <f>TEXT(tbl_sales[[#This Row],[Date]],"mmmm")</f>
        <v>April</v>
      </c>
      <c r="D109" t="s">
        <v>994</v>
      </c>
      <c r="E109">
        <v>1</v>
      </c>
      <c r="F109" s="3">
        <v>10583.37</v>
      </c>
      <c r="G109" t="s">
        <v>20</v>
      </c>
      <c r="H109" t="str">
        <f>INDEX(product[Product Name],MATCH(A109,product[ProductID],0))</f>
        <v>Maximus UC-01</v>
      </c>
      <c r="I109" t="str">
        <f>INDEX(product[Category],MATCH($A109,product[ProductID],0))</f>
        <v>Urban</v>
      </c>
      <c r="J109" t="str">
        <f>INDEX(product[Segment],MATCH($A109,product[ProductID],0))</f>
        <v>Convenience</v>
      </c>
      <c r="K109">
        <f>INDEX(product[ManufacturerID],MATCH($A109,product[ProductID],0))</f>
        <v>7</v>
      </c>
      <c r="L109" t="str">
        <f>INDEX(location[State],MATCH(D109,location[Zip],0))</f>
        <v>Ontario</v>
      </c>
      <c r="M109" t="str">
        <f>INDEX(manufacturer[Manufacturer Name],MATCH(K109,manufacturer[ManufacturerID],0))</f>
        <v>VanArsdel</v>
      </c>
      <c r="N109">
        <f>1/COUNTIFS(tbl_sales[Manufacturer Name],tbl_sales[[#This Row],[Manufacturer Name]])</f>
        <v>2.4570024570024569E-3</v>
      </c>
    </row>
    <row r="110" spans="1:14" x14ac:dyDescent="0.25">
      <c r="A110">
        <v>1530</v>
      </c>
      <c r="B110" s="2">
        <v>42103</v>
      </c>
      <c r="C110" s="2" t="str">
        <f>TEXT(tbl_sales[[#This Row],[Date]],"mmmm")</f>
        <v>April</v>
      </c>
      <c r="D110" t="s">
        <v>973</v>
      </c>
      <c r="E110">
        <v>1</v>
      </c>
      <c r="F110" s="3">
        <v>5038.74</v>
      </c>
      <c r="G110" t="s">
        <v>20</v>
      </c>
      <c r="H110" t="str">
        <f>INDEX(product[Product Name],MATCH(A110,product[ProductID],0))</f>
        <v>Quibus RP-22</v>
      </c>
      <c r="I110" t="str">
        <f>INDEX(product[Category],MATCH($A110,product[ProductID],0))</f>
        <v>Rural</v>
      </c>
      <c r="J110" t="str">
        <f>INDEX(product[Segment],MATCH($A110,product[ProductID],0))</f>
        <v>Productivity</v>
      </c>
      <c r="K110">
        <f>INDEX(product[ManufacturerID],MATCH($A110,product[ProductID],0))</f>
        <v>12</v>
      </c>
      <c r="L110" t="str">
        <f>INDEX(location[State],MATCH(D110,location[Zip],0))</f>
        <v>Ontario</v>
      </c>
      <c r="M110" t="str">
        <f>INDEX(manufacturer[Manufacturer Name],MATCH(K110,manufacturer[ManufacturerID],0))</f>
        <v>Quibus</v>
      </c>
      <c r="N110">
        <f>1/COUNTIFS(tbl_sales[Manufacturer Name],tbl_sales[[#This Row],[Manufacturer Name]])</f>
        <v>1.3333333333333334E-2</v>
      </c>
    </row>
    <row r="111" spans="1:14" x14ac:dyDescent="0.25">
      <c r="A111">
        <v>735</v>
      </c>
      <c r="B111" s="2">
        <v>42103</v>
      </c>
      <c r="C111" s="2" t="str">
        <f>TEXT(tbl_sales[[#This Row],[Date]],"mmmm")</f>
        <v>April</v>
      </c>
      <c r="D111" t="s">
        <v>984</v>
      </c>
      <c r="E111">
        <v>1</v>
      </c>
      <c r="F111" s="3">
        <v>4661.37</v>
      </c>
      <c r="G111" t="s">
        <v>20</v>
      </c>
      <c r="H111" t="str">
        <f>INDEX(product[Product Name],MATCH(A111,product[ProductID],0))</f>
        <v>Natura RP-23</v>
      </c>
      <c r="I111" t="str">
        <f>INDEX(product[Category],MATCH($A111,product[ProductID],0))</f>
        <v>Rural</v>
      </c>
      <c r="J111" t="str">
        <f>INDEX(product[Segment],MATCH($A111,product[ProductID],0))</f>
        <v>Productivity</v>
      </c>
      <c r="K111">
        <f>INDEX(product[ManufacturerID],MATCH($A111,product[ProductID],0))</f>
        <v>8</v>
      </c>
      <c r="L111" t="str">
        <f>INDEX(location[State],MATCH(D111,location[Zip],0))</f>
        <v>Ontario</v>
      </c>
      <c r="M111" t="str">
        <f>INDEX(manufacturer[Manufacturer Name],MATCH(K111,manufacturer[ManufacturerID],0))</f>
        <v>Natura</v>
      </c>
      <c r="N111">
        <f>1/COUNTIFS(tbl_sales[Manufacturer Name],tbl_sales[[#This Row],[Manufacturer Name]])</f>
        <v>3.952569169960474E-3</v>
      </c>
    </row>
    <row r="112" spans="1:14" x14ac:dyDescent="0.25">
      <c r="A112">
        <v>2224</v>
      </c>
      <c r="B112" s="2">
        <v>42080</v>
      </c>
      <c r="C112" s="2" t="str">
        <f>TEXT(tbl_sales[[#This Row],[Date]],"mmmm")</f>
        <v>March</v>
      </c>
      <c r="D112" t="s">
        <v>839</v>
      </c>
      <c r="E112">
        <v>1</v>
      </c>
      <c r="F112" s="3">
        <v>723.87</v>
      </c>
      <c r="G112" t="s">
        <v>20</v>
      </c>
      <c r="H112" t="str">
        <f>INDEX(product[Product Name],MATCH(A112,product[ProductID],0))</f>
        <v>Aliqui RP-21</v>
      </c>
      <c r="I112" t="str">
        <f>INDEX(product[Category],MATCH($A112,product[ProductID],0))</f>
        <v>Rural</v>
      </c>
      <c r="J112" t="str">
        <f>INDEX(product[Segment],MATCH($A112,product[ProductID],0))</f>
        <v>Productivity</v>
      </c>
      <c r="K112">
        <f>INDEX(product[ManufacturerID],MATCH($A112,product[ProductID],0))</f>
        <v>2</v>
      </c>
      <c r="L112" t="str">
        <f>INDEX(location[State],MATCH(D112,location[Zip],0))</f>
        <v>Ontario</v>
      </c>
      <c r="M112" t="str">
        <f>INDEX(manufacturer[Manufacturer Name],MATCH(K112,manufacturer[ManufacturerID],0))</f>
        <v>Aliqui</v>
      </c>
      <c r="N112">
        <f>1/COUNTIFS(tbl_sales[Manufacturer Name],tbl_sales[[#This Row],[Manufacturer Name]])</f>
        <v>4.7169811320754715E-3</v>
      </c>
    </row>
    <row r="113" spans="1:14" x14ac:dyDescent="0.25">
      <c r="A113">
        <v>438</v>
      </c>
      <c r="B113" s="2">
        <v>42122</v>
      </c>
      <c r="C113" s="2" t="str">
        <f>TEXT(tbl_sales[[#This Row],[Date]],"mmmm")</f>
        <v>April</v>
      </c>
      <c r="D113" t="s">
        <v>687</v>
      </c>
      <c r="E113">
        <v>1</v>
      </c>
      <c r="F113" s="3">
        <v>11969.37</v>
      </c>
      <c r="G113" t="s">
        <v>20</v>
      </c>
      <c r="H113" t="str">
        <f>INDEX(product[Product Name],MATCH(A113,product[ProductID],0))</f>
        <v>Maximus UM-43</v>
      </c>
      <c r="I113" t="str">
        <f>INDEX(product[Category],MATCH($A113,product[ProductID],0))</f>
        <v>Urban</v>
      </c>
      <c r="J113" t="str">
        <f>INDEX(product[Segment],MATCH($A113,product[ProductID],0))</f>
        <v>Moderation</v>
      </c>
      <c r="K113">
        <f>INDEX(product[ManufacturerID],MATCH($A113,product[ProductID],0))</f>
        <v>7</v>
      </c>
      <c r="L113" t="str">
        <f>INDEX(location[State],MATCH(D113,location[Zip],0))</f>
        <v>Ontario</v>
      </c>
      <c r="M113" t="str">
        <f>INDEX(manufacturer[Manufacturer Name],MATCH(K113,manufacturer[ManufacturerID],0))</f>
        <v>VanArsdel</v>
      </c>
      <c r="N113">
        <f>1/COUNTIFS(tbl_sales[Manufacturer Name],tbl_sales[[#This Row],[Manufacturer Name]])</f>
        <v>2.4570024570024569E-3</v>
      </c>
    </row>
    <row r="114" spans="1:14" x14ac:dyDescent="0.25">
      <c r="A114">
        <v>945</v>
      </c>
      <c r="B114" s="2">
        <v>42122</v>
      </c>
      <c r="C114" s="2" t="str">
        <f>TEXT(tbl_sales[[#This Row],[Date]],"mmmm")</f>
        <v>April</v>
      </c>
      <c r="D114" t="s">
        <v>1216</v>
      </c>
      <c r="E114">
        <v>1</v>
      </c>
      <c r="F114" s="3">
        <v>8189.37</v>
      </c>
      <c r="G114" t="s">
        <v>20</v>
      </c>
      <c r="H114" t="str">
        <f>INDEX(product[Product Name],MATCH(A114,product[ProductID],0))</f>
        <v>Natura UC-08</v>
      </c>
      <c r="I114" t="str">
        <f>INDEX(product[Category],MATCH($A114,product[ProductID],0))</f>
        <v>Urban</v>
      </c>
      <c r="J114" t="str">
        <f>INDEX(product[Segment],MATCH($A114,product[ProductID],0))</f>
        <v>Convenience</v>
      </c>
      <c r="K114">
        <f>INDEX(product[ManufacturerID],MATCH($A114,product[ProductID],0))</f>
        <v>8</v>
      </c>
      <c r="L114" t="str">
        <f>INDEX(location[State],MATCH(D114,location[Zip],0))</f>
        <v>Manitoba</v>
      </c>
      <c r="M114" t="str">
        <f>INDEX(manufacturer[Manufacturer Name],MATCH(K114,manufacturer[ManufacturerID],0))</f>
        <v>Natura</v>
      </c>
      <c r="N114">
        <f>1/COUNTIFS(tbl_sales[Manufacturer Name],tbl_sales[[#This Row],[Manufacturer Name]])</f>
        <v>3.952569169960474E-3</v>
      </c>
    </row>
    <row r="115" spans="1:14" x14ac:dyDescent="0.25">
      <c r="A115">
        <v>910</v>
      </c>
      <c r="B115" s="2">
        <v>42122</v>
      </c>
      <c r="C115" s="2" t="str">
        <f>TEXT(tbl_sales[[#This Row],[Date]],"mmmm")</f>
        <v>April</v>
      </c>
      <c r="D115" t="s">
        <v>838</v>
      </c>
      <c r="E115">
        <v>1</v>
      </c>
      <c r="F115" s="3">
        <v>5165.37</v>
      </c>
      <c r="G115" t="s">
        <v>20</v>
      </c>
      <c r="H115" t="str">
        <f>INDEX(product[Product Name],MATCH(A115,product[ProductID],0))</f>
        <v>Natura UE-19</v>
      </c>
      <c r="I115" t="str">
        <f>INDEX(product[Category],MATCH($A115,product[ProductID],0))</f>
        <v>Urban</v>
      </c>
      <c r="J115" t="str">
        <f>INDEX(product[Segment],MATCH($A115,product[ProductID],0))</f>
        <v>Extreme</v>
      </c>
      <c r="K115">
        <f>INDEX(product[ManufacturerID],MATCH($A115,product[ProductID],0))</f>
        <v>8</v>
      </c>
      <c r="L115" t="str">
        <f>INDEX(location[State],MATCH(D115,location[Zip],0))</f>
        <v>Ontario</v>
      </c>
      <c r="M115" t="str">
        <f>INDEX(manufacturer[Manufacturer Name],MATCH(K115,manufacturer[ManufacturerID],0))</f>
        <v>Natura</v>
      </c>
      <c r="N115">
        <f>1/COUNTIFS(tbl_sales[Manufacturer Name],tbl_sales[[#This Row],[Manufacturer Name]])</f>
        <v>3.952569169960474E-3</v>
      </c>
    </row>
    <row r="116" spans="1:14" x14ac:dyDescent="0.25">
      <c r="A116">
        <v>945</v>
      </c>
      <c r="B116" s="2">
        <v>42122</v>
      </c>
      <c r="C116" s="2" t="str">
        <f>TEXT(tbl_sales[[#This Row],[Date]],"mmmm")</f>
        <v>April</v>
      </c>
      <c r="D116" t="s">
        <v>1230</v>
      </c>
      <c r="E116">
        <v>2</v>
      </c>
      <c r="F116" s="3">
        <v>16378.74</v>
      </c>
      <c r="G116" t="s">
        <v>20</v>
      </c>
      <c r="H116" t="str">
        <f>INDEX(product[Product Name],MATCH(A116,product[ProductID],0))</f>
        <v>Natura UC-08</v>
      </c>
      <c r="I116" t="str">
        <f>INDEX(product[Category],MATCH($A116,product[ProductID],0))</f>
        <v>Urban</v>
      </c>
      <c r="J116" t="str">
        <f>INDEX(product[Segment],MATCH($A116,product[ProductID],0))</f>
        <v>Convenience</v>
      </c>
      <c r="K116">
        <f>INDEX(product[ManufacturerID],MATCH($A116,product[ProductID],0))</f>
        <v>8</v>
      </c>
      <c r="L116" t="str">
        <f>INDEX(location[State],MATCH(D116,location[Zip],0))</f>
        <v>Manitoba</v>
      </c>
      <c r="M116" t="str">
        <f>INDEX(manufacturer[Manufacturer Name],MATCH(K116,manufacturer[ManufacturerID],0))</f>
        <v>Natura</v>
      </c>
      <c r="N116">
        <f>1/COUNTIFS(tbl_sales[Manufacturer Name],tbl_sales[[#This Row],[Manufacturer Name]])</f>
        <v>3.952569169960474E-3</v>
      </c>
    </row>
    <row r="117" spans="1:14" x14ac:dyDescent="0.25">
      <c r="A117">
        <v>826</v>
      </c>
      <c r="B117" s="2">
        <v>42122</v>
      </c>
      <c r="C117" s="2" t="str">
        <f>TEXT(tbl_sales[[#This Row],[Date]],"mmmm")</f>
        <v>April</v>
      </c>
      <c r="D117" t="s">
        <v>1229</v>
      </c>
      <c r="E117">
        <v>1</v>
      </c>
      <c r="F117" s="3">
        <v>14426.37</v>
      </c>
      <c r="G117" t="s">
        <v>20</v>
      </c>
      <c r="H117" t="str">
        <f>INDEX(product[Product Name],MATCH(A117,product[ProductID],0))</f>
        <v>Natura UM-10</v>
      </c>
      <c r="I117" t="str">
        <f>INDEX(product[Category],MATCH($A117,product[ProductID],0))</f>
        <v>Urban</v>
      </c>
      <c r="J117" t="str">
        <f>INDEX(product[Segment],MATCH($A117,product[ProductID],0))</f>
        <v>Moderation</v>
      </c>
      <c r="K117">
        <f>INDEX(product[ManufacturerID],MATCH($A117,product[ProductID],0))</f>
        <v>8</v>
      </c>
      <c r="L117" t="str">
        <f>INDEX(location[State],MATCH(D117,location[Zip],0))</f>
        <v>Manitoba</v>
      </c>
      <c r="M117" t="str">
        <f>INDEX(manufacturer[Manufacturer Name],MATCH(K117,manufacturer[ManufacturerID],0))</f>
        <v>Natura</v>
      </c>
      <c r="N117">
        <f>1/COUNTIFS(tbl_sales[Manufacturer Name],tbl_sales[[#This Row],[Manufacturer Name]])</f>
        <v>3.952569169960474E-3</v>
      </c>
    </row>
    <row r="118" spans="1:14" x14ac:dyDescent="0.25">
      <c r="A118">
        <v>907</v>
      </c>
      <c r="B118" s="2">
        <v>42122</v>
      </c>
      <c r="C118" s="2" t="str">
        <f>TEXT(tbl_sales[[#This Row],[Date]],"mmmm")</f>
        <v>April</v>
      </c>
      <c r="D118" t="s">
        <v>1229</v>
      </c>
      <c r="E118">
        <v>1</v>
      </c>
      <c r="F118" s="3">
        <v>7559.37</v>
      </c>
      <c r="G118" t="s">
        <v>20</v>
      </c>
      <c r="H118" t="str">
        <f>INDEX(product[Product Name],MATCH(A118,product[ProductID],0))</f>
        <v>Natura UE-16</v>
      </c>
      <c r="I118" t="str">
        <f>INDEX(product[Category],MATCH($A118,product[ProductID],0))</f>
        <v>Urban</v>
      </c>
      <c r="J118" t="str">
        <f>INDEX(product[Segment],MATCH($A118,product[ProductID],0))</f>
        <v>Extreme</v>
      </c>
      <c r="K118">
        <f>INDEX(product[ManufacturerID],MATCH($A118,product[ProductID],0))</f>
        <v>8</v>
      </c>
      <c r="L118" t="str">
        <f>INDEX(location[State],MATCH(D118,location[Zip],0))</f>
        <v>Manitoba</v>
      </c>
      <c r="M118" t="str">
        <f>INDEX(manufacturer[Manufacturer Name],MATCH(K118,manufacturer[ManufacturerID],0))</f>
        <v>Natura</v>
      </c>
      <c r="N118">
        <f>1/COUNTIFS(tbl_sales[Manufacturer Name],tbl_sales[[#This Row],[Manufacturer Name]])</f>
        <v>3.952569169960474E-3</v>
      </c>
    </row>
    <row r="119" spans="1:14" x14ac:dyDescent="0.25">
      <c r="A119">
        <v>939</v>
      </c>
      <c r="B119" s="2">
        <v>42122</v>
      </c>
      <c r="C119" s="2" t="str">
        <f>TEXT(tbl_sales[[#This Row],[Date]],"mmmm")</f>
        <v>April</v>
      </c>
      <c r="D119" t="s">
        <v>1229</v>
      </c>
      <c r="E119">
        <v>1</v>
      </c>
      <c r="F119" s="3">
        <v>4409.37</v>
      </c>
      <c r="G119" t="s">
        <v>20</v>
      </c>
      <c r="H119" t="str">
        <f>INDEX(product[Product Name],MATCH(A119,product[ProductID],0))</f>
        <v>Natura UC-02</v>
      </c>
      <c r="I119" t="str">
        <f>INDEX(product[Category],MATCH($A119,product[ProductID],0))</f>
        <v>Urban</v>
      </c>
      <c r="J119" t="str">
        <f>INDEX(product[Segment],MATCH($A119,product[ProductID],0))</f>
        <v>Convenience</v>
      </c>
      <c r="K119">
        <f>INDEX(product[ManufacturerID],MATCH($A119,product[ProductID],0))</f>
        <v>8</v>
      </c>
      <c r="L119" t="str">
        <f>INDEX(location[State],MATCH(D119,location[Zip],0))</f>
        <v>Manitoba</v>
      </c>
      <c r="M119" t="str">
        <f>INDEX(manufacturer[Manufacturer Name],MATCH(K119,manufacturer[ManufacturerID],0))</f>
        <v>Natura</v>
      </c>
      <c r="N119">
        <f>1/COUNTIFS(tbl_sales[Manufacturer Name],tbl_sales[[#This Row],[Manufacturer Name]])</f>
        <v>3.952569169960474E-3</v>
      </c>
    </row>
    <row r="120" spans="1:14" x14ac:dyDescent="0.25">
      <c r="A120">
        <v>945</v>
      </c>
      <c r="B120" s="2">
        <v>42122</v>
      </c>
      <c r="C120" s="2" t="str">
        <f>TEXT(tbl_sales[[#This Row],[Date]],"mmmm")</f>
        <v>April</v>
      </c>
      <c r="D120" t="s">
        <v>1229</v>
      </c>
      <c r="E120">
        <v>1</v>
      </c>
      <c r="F120" s="3">
        <v>8189.37</v>
      </c>
      <c r="G120" t="s">
        <v>20</v>
      </c>
      <c r="H120" t="str">
        <f>INDEX(product[Product Name],MATCH(A120,product[ProductID],0))</f>
        <v>Natura UC-08</v>
      </c>
      <c r="I120" t="str">
        <f>INDEX(product[Category],MATCH($A120,product[ProductID],0))</f>
        <v>Urban</v>
      </c>
      <c r="J120" t="str">
        <f>INDEX(product[Segment],MATCH($A120,product[ProductID],0))</f>
        <v>Convenience</v>
      </c>
      <c r="K120">
        <f>INDEX(product[ManufacturerID],MATCH($A120,product[ProductID],0))</f>
        <v>8</v>
      </c>
      <c r="L120" t="str">
        <f>INDEX(location[State],MATCH(D120,location[Zip],0))</f>
        <v>Manitoba</v>
      </c>
      <c r="M120" t="str">
        <f>INDEX(manufacturer[Manufacturer Name],MATCH(K120,manufacturer[ManufacturerID],0))</f>
        <v>Natura</v>
      </c>
      <c r="N120">
        <f>1/COUNTIFS(tbl_sales[Manufacturer Name],tbl_sales[[#This Row],[Manufacturer Name]])</f>
        <v>3.952569169960474E-3</v>
      </c>
    </row>
    <row r="121" spans="1:14" x14ac:dyDescent="0.25">
      <c r="A121">
        <v>1019</v>
      </c>
      <c r="B121" s="2">
        <v>42122</v>
      </c>
      <c r="C121" s="2" t="str">
        <f>TEXT(tbl_sales[[#This Row],[Date]],"mmmm")</f>
        <v>April</v>
      </c>
      <c r="D121" t="s">
        <v>825</v>
      </c>
      <c r="E121">
        <v>1</v>
      </c>
      <c r="F121" s="3">
        <v>2834.37</v>
      </c>
      <c r="G121" t="s">
        <v>20</v>
      </c>
      <c r="H121" t="str">
        <f>INDEX(product[Product Name],MATCH(A121,product[ProductID],0))</f>
        <v>Natura YY-20</v>
      </c>
      <c r="I121" t="str">
        <f>INDEX(product[Category],MATCH($A121,product[ProductID],0))</f>
        <v>Youth</v>
      </c>
      <c r="J121" t="str">
        <f>INDEX(product[Segment],MATCH($A121,product[ProductID],0))</f>
        <v>Youth</v>
      </c>
      <c r="K121">
        <f>INDEX(product[ManufacturerID],MATCH($A121,product[ProductID],0))</f>
        <v>8</v>
      </c>
      <c r="L121" t="str">
        <f>INDEX(location[State],MATCH(D121,location[Zip],0))</f>
        <v>Ontario</v>
      </c>
      <c r="M121" t="str">
        <f>INDEX(manufacturer[Manufacturer Name],MATCH(K121,manufacturer[ManufacturerID],0))</f>
        <v>Natura</v>
      </c>
      <c r="N121">
        <f>1/COUNTIFS(tbl_sales[Manufacturer Name],tbl_sales[[#This Row],[Manufacturer Name]])</f>
        <v>3.952569169960474E-3</v>
      </c>
    </row>
    <row r="122" spans="1:14" x14ac:dyDescent="0.25">
      <c r="A122">
        <v>579</v>
      </c>
      <c r="B122" s="2">
        <v>42079</v>
      </c>
      <c r="C122" s="2" t="str">
        <f>TEXT(tbl_sales[[#This Row],[Date]],"mmmm")</f>
        <v>March</v>
      </c>
      <c r="D122" t="s">
        <v>1220</v>
      </c>
      <c r="E122">
        <v>1</v>
      </c>
      <c r="F122" s="3">
        <v>15938.37</v>
      </c>
      <c r="G122" t="s">
        <v>20</v>
      </c>
      <c r="H122" t="str">
        <f>INDEX(product[Product Name],MATCH(A122,product[ProductID],0))</f>
        <v>Maximus UC-44</v>
      </c>
      <c r="I122" t="str">
        <f>INDEX(product[Category],MATCH($A122,product[ProductID],0))</f>
        <v>Urban</v>
      </c>
      <c r="J122" t="str">
        <f>INDEX(product[Segment],MATCH($A122,product[ProductID],0))</f>
        <v>Convenience</v>
      </c>
      <c r="K122">
        <f>INDEX(product[ManufacturerID],MATCH($A122,product[ProductID],0))</f>
        <v>7</v>
      </c>
      <c r="L122" t="str">
        <f>INDEX(location[State],MATCH(D122,location[Zip],0))</f>
        <v>Manitoba</v>
      </c>
      <c r="M122" t="str">
        <f>INDEX(manufacturer[Manufacturer Name],MATCH(K122,manufacturer[ManufacturerID],0))</f>
        <v>VanArsdel</v>
      </c>
      <c r="N122">
        <f>1/COUNTIFS(tbl_sales[Manufacturer Name],tbl_sales[[#This Row],[Manufacturer Name]])</f>
        <v>2.4570024570024569E-3</v>
      </c>
    </row>
    <row r="123" spans="1:14" x14ac:dyDescent="0.25">
      <c r="A123">
        <v>760</v>
      </c>
      <c r="B123" s="2">
        <v>42100</v>
      </c>
      <c r="C123" s="2" t="str">
        <f>TEXT(tbl_sales[[#This Row],[Date]],"mmmm")</f>
        <v>April</v>
      </c>
      <c r="D123" t="s">
        <v>994</v>
      </c>
      <c r="E123">
        <v>1</v>
      </c>
      <c r="F123" s="3">
        <v>1983.87</v>
      </c>
      <c r="G123" t="s">
        <v>20</v>
      </c>
      <c r="H123" t="str">
        <f>INDEX(product[Product Name],MATCH(A123,product[ProductID],0))</f>
        <v>Natura RP-48</v>
      </c>
      <c r="I123" t="str">
        <f>INDEX(product[Category],MATCH($A123,product[ProductID],0))</f>
        <v>Rural</v>
      </c>
      <c r="J123" t="str">
        <f>INDEX(product[Segment],MATCH($A123,product[ProductID],0))</f>
        <v>Productivity</v>
      </c>
      <c r="K123">
        <f>INDEX(product[ManufacturerID],MATCH($A123,product[ProductID],0))</f>
        <v>8</v>
      </c>
      <c r="L123" t="str">
        <f>INDEX(location[State],MATCH(D123,location[Zip],0))</f>
        <v>Ontario</v>
      </c>
      <c r="M123" t="str">
        <f>INDEX(manufacturer[Manufacturer Name],MATCH(K123,manufacturer[ManufacturerID],0))</f>
        <v>Natura</v>
      </c>
      <c r="N123">
        <f>1/COUNTIFS(tbl_sales[Manufacturer Name],tbl_sales[[#This Row],[Manufacturer Name]])</f>
        <v>3.952569169960474E-3</v>
      </c>
    </row>
    <row r="124" spans="1:14" x14ac:dyDescent="0.25">
      <c r="A124">
        <v>556</v>
      </c>
      <c r="B124" s="2">
        <v>42079</v>
      </c>
      <c r="C124" s="2" t="str">
        <f>TEXT(tbl_sales[[#This Row],[Date]],"mmmm")</f>
        <v>March</v>
      </c>
      <c r="D124" t="s">
        <v>1219</v>
      </c>
      <c r="E124">
        <v>1</v>
      </c>
      <c r="F124" s="3">
        <v>10268.370000000001</v>
      </c>
      <c r="G124" t="s">
        <v>20</v>
      </c>
      <c r="H124" t="str">
        <f>INDEX(product[Product Name],MATCH(A124,product[ProductID],0))</f>
        <v>Maximus UC-21</v>
      </c>
      <c r="I124" t="str">
        <f>INDEX(product[Category],MATCH($A124,product[ProductID],0))</f>
        <v>Urban</v>
      </c>
      <c r="J124" t="str">
        <f>INDEX(product[Segment],MATCH($A124,product[ProductID],0))</f>
        <v>Convenience</v>
      </c>
      <c r="K124">
        <f>INDEX(product[ManufacturerID],MATCH($A124,product[ProductID],0))</f>
        <v>7</v>
      </c>
      <c r="L124" t="str">
        <f>INDEX(location[State],MATCH(D124,location[Zip],0))</f>
        <v>Manitoba</v>
      </c>
      <c r="M124" t="str">
        <f>INDEX(manufacturer[Manufacturer Name],MATCH(K124,manufacturer[ManufacturerID],0))</f>
        <v>VanArsdel</v>
      </c>
      <c r="N124">
        <f>1/COUNTIFS(tbl_sales[Manufacturer Name],tbl_sales[[#This Row],[Manufacturer Name]])</f>
        <v>2.4570024570024569E-3</v>
      </c>
    </row>
    <row r="125" spans="1:14" x14ac:dyDescent="0.25">
      <c r="A125">
        <v>491</v>
      </c>
      <c r="B125" s="2">
        <v>42038</v>
      </c>
      <c r="C125" s="2" t="str">
        <f>TEXT(tbl_sales[[#This Row],[Date]],"mmmm")</f>
        <v>February</v>
      </c>
      <c r="D125" t="s">
        <v>994</v>
      </c>
      <c r="E125">
        <v>1</v>
      </c>
      <c r="F125" s="3">
        <v>10709.37</v>
      </c>
      <c r="G125" t="s">
        <v>20</v>
      </c>
      <c r="H125" t="str">
        <f>INDEX(product[Product Name],MATCH(A125,product[ProductID],0))</f>
        <v>Maximus UM-96</v>
      </c>
      <c r="I125" t="str">
        <f>INDEX(product[Category],MATCH($A125,product[ProductID],0))</f>
        <v>Urban</v>
      </c>
      <c r="J125" t="str">
        <f>INDEX(product[Segment],MATCH($A125,product[ProductID],0))</f>
        <v>Moderation</v>
      </c>
      <c r="K125">
        <f>INDEX(product[ManufacturerID],MATCH($A125,product[ProductID],0))</f>
        <v>7</v>
      </c>
      <c r="L125" t="str">
        <f>INDEX(location[State],MATCH(D125,location[Zip],0))</f>
        <v>Ontario</v>
      </c>
      <c r="M125" t="str">
        <f>INDEX(manufacturer[Manufacturer Name],MATCH(K125,manufacturer[ManufacturerID],0))</f>
        <v>VanArsdel</v>
      </c>
      <c r="N125">
        <f>1/COUNTIFS(tbl_sales[Manufacturer Name],tbl_sales[[#This Row],[Manufacturer Name]])</f>
        <v>2.4570024570024569E-3</v>
      </c>
    </row>
    <row r="126" spans="1:14" x14ac:dyDescent="0.25">
      <c r="A126">
        <v>407</v>
      </c>
      <c r="B126" s="2">
        <v>42038</v>
      </c>
      <c r="C126" s="2" t="str">
        <f>TEXT(tbl_sales[[#This Row],[Date]],"mmmm")</f>
        <v>February</v>
      </c>
      <c r="D126" t="s">
        <v>983</v>
      </c>
      <c r="E126">
        <v>1</v>
      </c>
      <c r="F126" s="3">
        <v>20505.87</v>
      </c>
      <c r="G126" t="s">
        <v>20</v>
      </c>
      <c r="H126" t="str">
        <f>INDEX(product[Product Name],MATCH(A126,product[ProductID],0))</f>
        <v>Maximus UM-12</v>
      </c>
      <c r="I126" t="str">
        <f>INDEX(product[Category],MATCH($A126,product[ProductID],0))</f>
        <v>Urban</v>
      </c>
      <c r="J126" t="str">
        <f>INDEX(product[Segment],MATCH($A126,product[ProductID],0))</f>
        <v>Moderation</v>
      </c>
      <c r="K126">
        <f>INDEX(product[ManufacturerID],MATCH($A126,product[ProductID],0))</f>
        <v>7</v>
      </c>
      <c r="L126" t="str">
        <f>INDEX(location[State],MATCH(D126,location[Zip],0))</f>
        <v>Ontario</v>
      </c>
      <c r="M126" t="str">
        <f>INDEX(manufacturer[Manufacturer Name],MATCH(K126,manufacturer[ManufacturerID],0))</f>
        <v>VanArsdel</v>
      </c>
      <c r="N126">
        <f>1/COUNTIFS(tbl_sales[Manufacturer Name],tbl_sales[[#This Row],[Manufacturer Name]])</f>
        <v>2.4570024570024569E-3</v>
      </c>
    </row>
    <row r="127" spans="1:14" x14ac:dyDescent="0.25">
      <c r="A127">
        <v>496</v>
      </c>
      <c r="B127" s="2">
        <v>42038</v>
      </c>
      <c r="C127" s="2" t="str">
        <f>TEXT(tbl_sales[[#This Row],[Date]],"mmmm")</f>
        <v>February</v>
      </c>
      <c r="D127" t="s">
        <v>843</v>
      </c>
      <c r="E127">
        <v>1</v>
      </c>
      <c r="F127" s="3">
        <v>11147.85</v>
      </c>
      <c r="G127" t="s">
        <v>20</v>
      </c>
      <c r="H127" t="str">
        <f>INDEX(product[Product Name],MATCH(A127,product[ProductID],0))</f>
        <v>Maximus UM-01</v>
      </c>
      <c r="I127" t="str">
        <f>INDEX(product[Category],MATCH($A127,product[ProductID],0))</f>
        <v>Urban</v>
      </c>
      <c r="J127" t="str">
        <f>INDEX(product[Segment],MATCH($A127,product[ProductID],0))</f>
        <v>Moderation</v>
      </c>
      <c r="K127">
        <f>INDEX(product[ManufacturerID],MATCH($A127,product[ProductID],0))</f>
        <v>7</v>
      </c>
      <c r="L127" t="str">
        <f>INDEX(location[State],MATCH(D127,location[Zip],0))</f>
        <v>Ontario</v>
      </c>
      <c r="M127" t="str">
        <f>INDEX(manufacturer[Manufacturer Name],MATCH(K127,manufacturer[ManufacturerID],0))</f>
        <v>VanArsdel</v>
      </c>
      <c r="N127">
        <f>1/COUNTIFS(tbl_sales[Manufacturer Name],tbl_sales[[#This Row],[Manufacturer Name]])</f>
        <v>2.4570024570024569E-3</v>
      </c>
    </row>
    <row r="128" spans="1:14" x14ac:dyDescent="0.25">
      <c r="A128">
        <v>438</v>
      </c>
      <c r="B128" s="2">
        <v>42039</v>
      </c>
      <c r="C128" s="2" t="str">
        <f>TEXT(tbl_sales[[#This Row],[Date]],"mmmm")</f>
        <v>February</v>
      </c>
      <c r="D128" t="s">
        <v>839</v>
      </c>
      <c r="E128">
        <v>1</v>
      </c>
      <c r="F128" s="3">
        <v>11969.37</v>
      </c>
      <c r="G128" t="s">
        <v>20</v>
      </c>
      <c r="H128" t="str">
        <f>INDEX(product[Product Name],MATCH(A128,product[ProductID],0))</f>
        <v>Maximus UM-43</v>
      </c>
      <c r="I128" t="str">
        <f>INDEX(product[Category],MATCH($A128,product[ProductID],0))</f>
        <v>Urban</v>
      </c>
      <c r="J128" t="str">
        <f>INDEX(product[Segment],MATCH($A128,product[ProductID],0))</f>
        <v>Moderation</v>
      </c>
      <c r="K128">
        <f>INDEX(product[ManufacturerID],MATCH($A128,product[ProductID],0))</f>
        <v>7</v>
      </c>
      <c r="L128" t="str">
        <f>INDEX(location[State],MATCH(D128,location[Zip],0))</f>
        <v>Ontario</v>
      </c>
      <c r="M128" t="str">
        <f>INDEX(manufacturer[Manufacturer Name],MATCH(K128,manufacturer[ManufacturerID],0))</f>
        <v>VanArsdel</v>
      </c>
      <c r="N128">
        <f>1/COUNTIFS(tbl_sales[Manufacturer Name],tbl_sales[[#This Row],[Manufacturer Name]])</f>
        <v>2.4570024570024569E-3</v>
      </c>
    </row>
    <row r="129" spans="1:14" x14ac:dyDescent="0.25">
      <c r="A129">
        <v>907</v>
      </c>
      <c r="B129" s="2">
        <v>42040</v>
      </c>
      <c r="C129" s="2" t="str">
        <f>TEXT(tbl_sales[[#This Row],[Date]],"mmmm")</f>
        <v>February</v>
      </c>
      <c r="D129" t="s">
        <v>832</v>
      </c>
      <c r="E129">
        <v>1</v>
      </c>
      <c r="F129" s="3">
        <v>7307.37</v>
      </c>
      <c r="G129" t="s">
        <v>20</v>
      </c>
      <c r="H129" t="str">
        <f>INDEX(product[Product Name],MATCH(A129,product[ProductID],0))</f>
        <v>Natura UE-16</v>
      </c>
      <c r="I129" t="str">
        <f>INDEX(product[Category],MATCH($A129,product[ProductID],0))</f>
        <v>Urban</v>
      </c>
      <c r="J129" t="str">
        <f>INDEX(product[Segment],MATCH($A129,product[ProductID],0))</f>
        <v>Extreme</v>
      </c>
      <c r="K129">
        <f>INDEX(product[ManufacturerID],MATCH($A129,product[ProductID],0))</f>
        <v>8</v>
      </c>
      <c r="L129" t="str">
        <f>INDEX(location[State],MATCH(D129,location[Zip],0))</f>
        <v>Ontario</v>
      </c>
      <c r="M129" t="str">
        <f>INDEX(manufacturer[Manufacturer Name],MATCH(K129,manufacturer[ManufacturerID],0))</f>
        <v>Natura</v>
      </c>
      <c r="N129">
        <f>1/COUNTIFS(tbl_sales[Manufacturer Name],tbl_sales[[#This Row],[Manufacturer Name]])</f>
        <v>3.952569169960474E-3</v>
      </c>
    </row>
    <row r="130" spans="1:14" x14ac:dyDescent="0.25">
      <c r="A130">
        <v>1134</v>
      </c>
      <c r="B130" s="2">
        <v>42012</v>
      </c>
      <c r="C130" s="2" t="str">
        <f>TEXT(tbl_sales[[#This Row],[Date]],"mmmm")</f>
        <v>January</v>
      </c>
      <c r="D130" t="s">
        <v>842</v>
      </c>
      <c r="E130">
        <v>1</v>
      </c>
      <c r="F130" s="3">
        <v>10583.37</v>
      </c>
      <c r="G130" t="s">
        <v>20</v>
      </c>
      <c r="H130" t="str">
        <f>INDEX(product[Product Name],MATCH(A130,product[ProductID],0))</f>
        <v>Pirum UM-11</v>
      </c>
      <c r="I130" t="str">
        <f>INDEX(product[Category],MATCH($A130,product[ProductID],0))</f>
        <v>Urban</v>
      </c>
      <c r="J130" t="str">
        <f>INDEX(product[Segment],MATCH($A130,product[ProductID],0))</f>
        <v>Moderation</v>
      </c>
      <c r="K130">
        <f>INDEX(product[ManufacturerID],MATCH($A130,product[ProductID],0))</f>
        <v>10</v>
      </c>
      <c r="L130" t="str">
        <f>INDEX(location[State],MATCH(D130,location[Zip],0))</f>
        <v>Ontario</v>
      </c>
      <c r="M130" t="str">
        <f>INDEX(manufacturer[Manufacturer Name],MATCH(K130,manufacturer[ManufacturerID],0))</f>
        <v>Pirum</v>
      </c>
      <c r="N130">
        <f>1/COUNTIFS(tbl_sales[Manufacturer Name],tbl_sales[[#This Row],[Manufacturer Name]])</f>
        <v>3.8022813688212928E-3</v>
      </c>
    </row>
    <row r="131" spans="1:14" x14ac:dyDescent="0.25">
      <c r="A131">
        <v>26</v>
      </c>
      <c r="B131" s="2">
        <v>42012</v>
      </c>
      <c r="C131" s="2" t="str">
        <f>TEXT(tbl_sales[[#This Row],[Date]],"mmmm")</f>
        <v>January</v>
      </c>
      <c r="D131" t="s">
        <v>969</v>
      </c>
      <c r="E131">
        <v>1</v>
      </c>
      <c r="F131" s="3">
        <v>9292.5</v>
      </c>
      <c r="G131" t="s">
        <v>20</v>
      </c>
      <c r="H131" t="str">
        <f>INDEX(product[Product Name],MATCH(A131,product[ProductID],0))</f>
        <v>Abbas MA-26</v>
      </c>
      <c r="I131" t="str">
        <f>INDEX(product[Category],MATCH($A131,product[ProductID],0))</f>
        <v>Mix</v>
      </c>
      <c r="J131" t="str">
        <f>INDEX(product[Segment],MATCH($A131,product[ProductID],0))</f>
        <v>All Season</v>
      </c>
      <c r="K131">
        <f>INDEX(product[ManufacturerID],MATCH($A131,product[ProductID],0))</f>
        <v>1</v>
      </c>
      <c r="L131" t="str">
        <f>INDEX(location[State],MATCH(D131,location[Zip],0))</f>
        <v>Ontario</v>
      </c>
      <c r="M131" t="str">
        <f>INDEX(manufacturer[Manufacturer Name],MATCH(K131,manufacturer[ManufacturerID],0))</f>
        <v>Abbas</v>
      </c>
      <c r="N131">
        <f>1/COUNTIFS(tbl_sales[Manufacturer Name],tbl_sales[[#This Row],[Manufacturer Name]])</f>
        <v>0.04</v>
      </c>
    </row>
    <row r="132" spans="1:14" x14ac:dyDescent="0.25">
      <c r="A132">
        <v>996</v>
      </c>
      <c r="B132" s="2">
        <v>42013</v>
      </c>
      <c r="C132" s="2" t="str">
        <f>TEXT(tbl_sales[[#This Row],[Date]],"mmmm")</f>
        <v>January</v>
      </c>
      <c r="D132" t="s">
        <v>1220</v>
      </c>
      <c r="E132">
        <v>1</v>
      </c>
      <c r="F132" s="3">
        <v>8630.3700000000008</v>
      </c>
      <c r="G132" t="s">
        <v>20</v>
      </c>
      <c r="H132" t="str">
        <f>INDEX(product[Product Name],MATCH(A132,product[ProductID],0))</f>
        <v>Natura UC-59</v>
      </c>
      <c r="I132" t="str">
        <f>INDEX(product[Category],MATCH($A132,product[ProductID],0))</f>
        <v>Urban</v>
      </c>
      <c r="J132" t="str">
        <f>INDEX(product[Segment],MATCH($A132,product[ProductID],0))</f>
        <v>Convenience</v>
      </c>
      <c r="K132">
        <f>INDEX(product[ManufacturerID],MATCH($A132,product[ProductID],0))</f>
        <v>8</v>
      </c>
      <c r="L132" t="str">
        <f>INDEX(location[State],MATCH(D132,location[Zip],0))</f>
        <v>Manitoba</v>
      </c>
      <c r="M132" t="str">
        <f>INDEX(manufacturer[Manufacturer Name],MATCH(K132,manufacturer[ManufacturerID],0))</f>
        <v>Natura</v>
      </c>
      <c r="N132">
        <f>1/COUNTIFS(tbl_sales[Manufacturer Name],tbl_sales[[#This Row],[Manufacturer Name]])</f>
        <v>3.952569169960474E-3</v>
      </c>
    </row>
    <row r="133" spans="1:14" x14ac:dyDescent="0.25">
      <c r="A133">
        <v>2361</v>
      </c>
      <c r="B133" s="2">
        <v>42013</v>
      </c>
      <c r="C133" s="2" t="str">
        <f>TEXT(tbl_sales[[#This Row],[Date]],"mmmm")</f>
        <v>January</v>
      </c>
      <c r="D133" t="s">
        <v>952</v>
      </c>
      <c r="E133">
        <v>1</v>
      </c>
      <c r="F133" s="3">
        <v>7238.7</v>
      </c>
      <c r="G133" t="s">
        <v>20</v>
      </c>
      <c r="H133" t="str">
        <f>INDEX(product[Product Name],MATCH(A133,product[ProductID],0))</f>
        <v>Aliqui UC-09</v>
      </c>
      <c r="I133" t="str">
        <f>INDEX(product[Category],MATCH($A133,product[ProductID],0))</f>
        <v>Urban</v>
      </c>
      <c r="J133" t="str">
        <f>INDEX(product[Segment],MATCH($A133,product[ProductID],0))</f>
        <v>Convenience</v>
      </c>
      <c r="K133">
        <f>INDEX(product[ManufacturerID],MATCH($A133,product[ProductID],0))</f>
        <v>2</v>
      </c>
      <c r="L133" t="str">
        <f>INDEX(location[State],MATCH(D133,location[Zip],0))</f>
        <v>Ontario</v>
      </c>
      <c r="M133" t="str">
        <f>INDEX(manufacturer[Manufacturer Name],MATCH(K133,manufacturer[ManufacturerID],0))</f>
        <v>Aliqui</v>
      </c>
      <c r="N133">
        <f>1/COUNTIFS(tbl_sales[Manufacturer Name],tbl_sales[[#This Row],[Manufacturer Name]])</f>
        <v>4.7169811320754715E-3</v>
      </c>
    </row>
    <row r="134" spans="1:14" x14ac:dyDescent="0.25">
      <c r="A134">
        <v>529</v>
      </c>
      <c r="B134" s="2">
        <v>42015</v>
      </c>
      <c r="C134" s="2" t="str">
        <f>TEXT(tbl_sales[[#This Row],[Date]],"mmmm")</f>
        <v>January</v>
      </c>
      <c r="D134" t="s">
        <v>1230</v>
      </c>
      <c r="E134">
        <v>1</v>
      </c>
      <c r="F134" s="3">
        <v>5669.37</v>
      </c>
      <c r="G134" t="s">
        <v>20</v>
      </c>
      <c r="H134" t="str">
        <f>INDEX(product[Product Name],MATCH(A134,product[ProductID],0))</f>
        <v>Maximus UE-17</v>
      </c>
      <c r="I134" t="str">
        <f>INDEX(product[Category],MATCH($A134,product[ProductID],0))</f>
        <v>Urban</v>
      </c>
      <c r="J134" t="str">
        <f>INDEX(product[Segment],MATCH($A134,product[ProductID],0))</f>
        <v>Extreme</v>
      </c>
      <c r="K134">
        <f>INDEX(product[ManufacturerID],MATCH($A134,product[ProductID],0))</f>
        <v>7</v>
      </c>
      <c r="L134" t="str">
        <f>INDEX(location[State],MATCH(D134,location[Zip],0))</f>
        <v>Manitoba</v>
      </c>
      <c r="M134" t="str">
        <f>INDEX(manufacturer[Manufacturer Name],MATCH(K134,manufacturer[ManufacturerID],0))</f>
        <v>VanArsdel</v>
      </c>
      <c r="N134">
        <f>1/COUNTIFS(tbl_sales[Manufacturer Name],tbl_sales[[#This Row],[Manufacturer Name]])</f>
        <v>2.4570024570024569E-3</v>
      </c>
    </row>
    <row r="135" spans="1:14" x14ac:dyDescent="0.25">
      <c r="A135">
        <v>107</v>
      </c>
      <c r="B135" s="2">
        <v>42016</v>
      </c>
      <c r="C135" s="2" t="str">
        <f>TEXT(tbl_sales[[#This Row],[Date]],"mmmm")</f>
        <v>January</v>
      </c>
      <c r="D135" t="s">
        <v>984</v>
      </c>
      <c r="E135">
        <v>1</v>
      </c>
      <c r="F135" s="3">
        <v>6870.15</v>
      </c>
      <c r="G135" t="s">
        <v>20</v>
      </c>
      <c r="H135" t="str">
        <f>INDEX(product[Product Name],MATCH(A135,product[ProductID],0))</f>
        <v>Abbas UM-34</v>
      </c>
      <c r="I135" t="str">
        <f>INDEX(product[Category],MATCH($A135,product[ProductID],0))</f>
        <v>Urban</v>
      </c>
      <c r="J135" t="str">
        <f>INDEX(product[Segment],MATCH($A135,product[ProductID],0))</f>
        <v>Moderation</v>
      </c>
      <c r="K135">
        <f>INDEX(product[ManufacturerID],MATCH($A135,product[ProductID],0))</f>
        <v>1</v>
      </c>
      <c r="L135" t="str">
        <f>INDEX(location[State],MATCH(D135,location[Zip],0))</f>
        <v>Ontario</v>
      </c>
      <c r="M135" t="str">
        <f>INDEX(manufacturer[Manufacturer Name],MATCH(K135,manufacturer[ManufacturerID],0))</f>
        <v>Abbas</v>
      </c>
      <c r="N135">
        <f>1/COUNTIFS(tbl_sales[Manufacturer Name],tbl_sales[[#This Row],[Manufacturer Name]])</f>
        <v>0.04</v>
      </c>
    </row>
    <row r="136" spans="1:14" x14ac:dyDescent="0.25">
      <c r="A136">
        <v>1889</v>
      </c>
      <c r="B136" s="2">
        <v>42095</v>
      </c>
      <c r="C136" s="2" t="str">
        <f>TEXT(tbl_sales[[#This Row],[Date]],"mmmm")</f>
        <v>April</v>
      </c>
      <c r="D136" t="s">
        <v>826</v>
      </c>
      <c r="E136">
        <v>1</v>
      </c>
      <c r="F136" s="3">
        <v>8693.3700000000008</v>
      </c>
      <c r="G136" t="s">
        <v>20</v>
      </c>
      <c r="H136" t="str">
        <f>INDEX(product[Product Name],MATCH(A136,product[ProductID],0))</f>
        <v>Leo UC-08</v>
      </c>
      <c r="I136" t="str">
        <f>INDEX(product[Category],MATCH($A136,product[ProductID],0))</f>
        <v>Urban</v>
      </c>
      <c r="J136" t="str">
        <f>INDEX(product[Segment],MATCH($A136,product[ProductID],0))</f>
        <v>Convenience</v>
      </c>
      <c r="K136">
        <f>INDEX(product[ManufacturerID],MATCH($A136,product[ProductID],0))</f>
        <v>6</v>
      </c>
      <c r="L136" t="str">
        <f>INDEX(location[State],MATCH(D136,location[Zip],0))</f>
        <v>Ontario</v>
      </c>
      <c r="M136" t="str">
        <f>INDEX(manufacturer[Manufacturer Name],MATCH(K136,manufacturer[ManufacturerID],0))</f>
        <v>Leo</v>
      </c>
      <c r="N136">
        <f>1/COUNTIFS(tbl_sales[Manufacturer Name],tbl_sales[[#This Row],[Manufacturer Name]])</f>
        <v>8.3333333333333329E-2</v>
      </c>
    </row>
    <row r="137" spans="1:14" x14ac:dyDescent="0.25">
      <c r="A137">
        <v>1518</v>
      </c>
      <c r="B137" s="2">
        <v>42102</v>
      </c>
      <c r="C137" s="2" t="str">
        <f>TEXT(tbl_sales[[#This Row],[Date]],"mmmm")</f>
        <v>April</v>
      </c>
      <c r="D137" t="s">
        <v>694</v>
      </c>
      <c r="E137">
        <v>1</v>
      </c>
      <c r="F137" s="3">
        <v>2770.74</v>
      </c>
      <c r="G137" t="s">
        <v>20</v>
      </c>
      <c r="H137" t="str">
        <f>INDEX(product[Product Name],MATCH(A137,product[ProductID],0))</f>
        <v>Quibus RP-10</v>
      </c>
      <c r="I137" t="str">
        <f>INDEX(product[Category],MATCH($A137,product[ProductID],0))</f>
        <v>Rural</v>
      </c>
      <c r="J137" t="str">
        <f>INDEX(product[Segment],MATCH($A137,product[ProductID],0))</f>
        <v>Productivity</v>
      </c>
      <c r="K137">
        <f>INDEX(product[ManufacturerID],MATCH($A137,product[ProductID],0))</f>
        <v>12</v>
      </c>
      <c r="L137" t="str">
        <f>INDEX(location[State],MATCH(D137,location[Zip],0))</f>
        <v>Ontario</v>
      </c>
      <c r="M137" t="str">
        <f>INDEX(manufacturer[Manufacturer Name],MATCH(K137,manufacturer[ManufacturerID],0))</f>
        <v>Quibus</v>
      </c>
      <c r="N137">
        <f>1/COUNTIFS(tbl_sales[Manufacturer Name],tbl_sales[[#This Row],[Manufacturer Name]])</f>
        <v>1.3333333333333334E-2</v>
      </c>
    </row>
    <row r="138" spans="1:14" x14ac:dyDescent="0.25">
      <c r="A138">
        <v>2368</v>
      </c>
      <c r="B138" s="2">
        <v>42149</v>
      </c>
      <c r="C138" s="2" t="str">
        <f>TEXT(tbl_sales[[#This Row],[Date]],"mmmm")</f>
        <v>May</v>
      </c>
      <c r="D138" t="s">
        <v>1409</v>
      </c>
      <c r="E138">
        <v>1</v>
      </c>
      <c r="F138" s="3">
        <v>8687.7000000000007</v>
      </c>
      <c r="G138" t="s">
        <v>20</v>
      </c>
      <c r="H138" t="str">
        <f>INDEX(product[Product Name],MATCH(A138,product[ProductID],0))</f>
        <v>Aliqui UC-16</v>
      </c>
      <c r="I138" t="str">
        <f>INDEX(product[Category],MATCH($A138,product[ProductID],0))</f>
        <v>Urban</v>
      </c>
      <c r="J138" t="str">
        <f>INDEX(product[Segment],MATCH($A138,product[ProductID],0))</f>
        <v>Convenience</v>
      </c>
      <c r="K138">
        <f>INDEX(product[ManufacturerID],MATCH($A138,product[ProductID],0))</f>
        <v>2</v>
      </c>
      <c r="L138" t="str">
        <f>INDEX(location[State],MATCH(D138,location[Zip],0))</f>
        <v>Alberta</v>
      </c>
      <c r="M138" t="str">
        <f>INDEX(manufacturer[Manufacturer Name],MATCH(K138,manufacturer[ManufacturerID],0))</f>
        <v>Aliqui</v>
      </c>
      <c r="N138">
        <f>1/COUNTIFS(tbl_sales[Manufacturer Name],tbl_sales[[#This Row],[Manufacturer Name]])</f>
        <v>4.7169811320754715E-3</v>
      </c>
    </row>
    <row r="139" spans="1:14" x14ac:dyDescent="0.25">
      <c r="A139">
        <v>2369</v>
      </c>
      <c r="B139" s="2">
        <v>42149</v>
      </c>
      <c r="C139" s="2" t="str">
        <f>TEXT(tbl_sales[[#This Row],[Date]],"mmmm")</f>
        <v>May</v>
      </c>
      <c r="D139" t="s">
        <v>1400</v>
      </c>
      <c r="E139">
        <v>1</v>
      </c>
      <c r="F139" s="3">
        <v>5096.7</v>
      </c>
      <c r="G139" t="s">
        <v>20</v>
      </c>
      <c r="H139" t="str">
        <f>INDEX(product[Product Name],MATCH(A139,product[ProductID],0))</f>
        <v>Aliqui UC-17</v>
      </c>
      <c r="I139" t="str">
        <f>INDEX(product[Category],MATCH($A139,product[ProductID],0))</f>
        <v>Urban</v>
      </c>
      <c r="J139" t="str">
        <f>INDEX(product[Segment],MATCH($A139,product[ProductID],0))</f>
        <v>Convenience</v>
      </c>
      <c r="K139">
        <f>INDEX(product[ManufacturerID],MATCH($A139,product[ProductID],0))</f>
        <v>2</v>
      </c>
      <c r="L139" t="str">
        <f>INDEX(location[State],MATCH(D139,location[Zip],0))</f>
        <v>Alberta</v>
      </c>
      <c r="M139" t="str">
        <f>INDEX(manufacturer[Manufacturer Name],MATCH(K139,manufacturer[ManufacturerID],0))</f>
        <v>Aliqui</v>
      </c>
      <c r="N139">
        <f>1/COUNTIFS(tbl_sales[Manufacturer Name],tbl_sales[[#This Row],[Manufacturer Name]])</f>
        <v>4.7169811320754715E-3</v>
      </c>
    </row>
    <row r="140" spans="1:14" x14ac:dyDescent="0.25">
      <c r="A140">
        <v>2055</v>
      </c>
      <c r="B140" s="2">
        <v>42155</v>
      </c>
      <c r="C140" s="2" t="str">
        <f>TEXT(tbl_sales[[#This Row],[Date]],"mmmm")</f>
        <v>May</v>
      </c>
      <c r="D140" t="s">
        <v>1400</v>
      </c>
      <c r="E140">
        <v>1</v>
      </c>
      <c r="F140" s="3">
        <v>7874.37</v>
      </c>
      <c r="G140" t="s">
        <v>20</v>
      </c>
      <c r="H140" t="str">
        <f>INDEX(product[Product Name],MATCH(A140,product[ProductID],0))</f>
        <v>Currus UE-15</v>
      </c>
      <c r="I140" t="str">
        <f>INDEX(product[Category],MATCH($A140,product[ProductID],0))</f>
        <v>Urban</v>
      </c>
      <c r="J140" t="str">
        <f>INDEX(product[Segment],MATCH($A140,product[ProductID],0))</f>
        <v>Extreme</v>
      </c>
      <c r="K140">
        <f>INDEX(product[ManufacturerID],MATCH($A140,product[ProductID],0))</f>
        <v>4</v>
      </c>
      <c r="L140" t="str">
        <f>INDEX(location[State],MATCH(D140,location[Zip],0))</f>
        <v>Alberta</v>
      </c>
      <c r="M140" t="str">
        <f>INDEX(manufacturer[Manufacturer Name],MATCH(K140,manufacturer[ManufacturerID],0))</f>
        <v>Currus</v>
      </c>
      <c r="N140">
        <f>1/COUNTIFS(tbl_sales[Manufacturer Name],tbl_sales[[#This Row],[Manufacturer Name]])</f>
        <v>1.1764705882352941E-2</v>
      </c>
    </row>
    <row r="141" spans="1:14" x14ac:dyDescent="0.25">
      <c r="A141">
        <v>793</v>
      </c>
      <c r="B141" s="2">
        <v>42156</v>
      </c>
      <c r="C141" s="2" t="str">
        <f>TEXT(tbl_sales[[#This Row],[Date]],"mmmm")</f>
        <v>June</v>
      </c>
      <c r="D141" t="s">
        <v>1560</v>
      </c>
      <c r="E141">
        <v>1</v>
      </c>
      <c r="F141" s="3">
        <v>1070.3699999999999</v>
      </c>
      <c r="G141" t="s">
        <v>20</v>
      </c>
      <c r="H141" t="str">
        <f>INDEX(product[Product Name],MATCH(A141,product[ProductID],0))</f>
        <v>Natura RP-81</v>
      </c>
      <c r="I141" t="str">
        <f>INDEX(product[Category],MATCH($A141,product[ProductID],0))</f>
        <v>Rural</v>
      </c>
      <c r="J141" t="str">
        <f>INDEX(product[Segment],MATCH($A141,product[ProductID],0))</f>
        <v>Productivity</v>
      </c>
      <c r="K141">
        <f>INDEX(product[ManufacturerID],MATCH($A141,product[ProductID],0))</f>
        <v>8</v>
      </c>
      <c r="L141" t="str">
        <f>INDEX(location[State],MATCH(D141,location[Zip],0))</f>
        <v>British Columbia</v>
      </c>
      <c r="M141" t="str">
        <f>INDEX(manufacturer[Manufacturer Name],MATCH(K141,manufacturer[ManufacturerID],0))</f>
        <v>Natura</v>
      </c>
      <c r="N141">
        <f>1/COUNTIFS(tbl_sales[Manufacturer Name],tbl_sales[[#This Row],[Manufacturer Name]])</f>
        <v>3.952569169960474E-3</v>
      </c>
    </row>
    <row r="142" spans="1:14" x14ac:dyDescent="0.25">
      <c r="A142">
        <v>1182</v>
      </c>
      <c r="B142" s="2">
        <v>42156</v>
      </c>
      <c r="C142" s="2" t="str">
        <f>TEXT(tbl_sales[[#This Row],[Date]],"mmmm")</f>
        <v>June</v>
      </c>
      <c r="D142" t="s">
        <v>1401</v>
      </c>
      <c r="E142">
        <v>1</v>
      </c>
      <c r="F142" s="3">
        <v>2708.37</v>
      </c>
      <c r="G142" t="s">
        <v>20</v>
      </c>
      <c r="H142" t="str">
        <f>INDEX(product[Product Name],MATCH(A142,product[ProductID],0))</f>
        <v>Pirum UE-18</v>
      </c>
      <c r="I142" t="str">
        <f>INDEX(product[Category],MATCH($A142,product[ProductID],0))</f>
        <v>Urban</v>
      </c>
      <c r="J142" t="str">
        <f>INDEX(product[Segment],MATCH($A142,product[ProductID],0))</f>
        <v>Extreme</v>
      </c>
      <c r="K142">
        <f>INDEX(product[ManufacturerID],MATCH($A142,product[ProductID],0))</f>
        <v>10</v>
      </c>
      <c r="L142" t="str">
        <f>INDEX(location[State],MATCH(D142,location[Zip],0))</f>
        <v>Alberta</v>
      </c>
      <c r="M142" t="str">
        <f>INDEX(manufacturer[Manufacturer Name],MATCH(K142,manufacturer[ManufacturerID],0))</f>
        <v>Pirum</v>
      </c>
      <c r="N142">
        <f>1/COUNTIFS(tbl_sales[Manufacturer Name],tbl_sales[[#This Row],[Manufacturer Name]])</f>
        <v>3.8022813688212928E-3</v>
      </c>
    </row>
    <row r="143" spans="1:14" x14ac:dyDescent="0.25">
      <c r="A143">
        <v>927</v>
      </c>
      <c r="B143" s="2">
        <v>42156</v>
      </c>
      <c r="C143" s="2" t="str">
        <f>TEXT(tbl_sales[[#This Row],[Date]],"mmmm")</f>
        <v>June</v>
      </c>
      <c r="D143" t="s">
        <v>1563</v>
      </c>
      <c r="E143">
        <v>1</v>
      </c>
      <c r="F143" s="3">
        <v>6047.37</v>
      </c>
      <c r="G143" t="s">
        <v>20</v>
      </c>
      <c r="H143" t="str">
        <f>INDEX(product[Product Name],MATCH(A143,product[ProductID],0))</f>
        <v>Natura UE-36</v>
      </c>
      <c r="I143" t="str">
        <f>INDEX(product[Category],MATCH($A143,product[ProductID],0))</f>
        <v>Urban</v>
      </c>
      <c r="J143" t="str">
        <f>INDEX(product[Segment],MATCH($A143,product[ProductID],0))</f>
        <v>Extreme</v>
      </c>
      <c r="K143">
        <f>INDEX(product[ManufacturerID],MATCH($A143,product[ProductID],0))</f>
        <v>8</v>
      </c>
      <c r="L143" t="str">
        <f>INDEX(location[State],MATCH(D143,location[Zip],0))</f>
        <v>British Columbia</v>
      </c>
      <c r="M143" t="str">
        <f>INDEX(manufacturer[Manufacturer Name],MATCH(K143,manufacturer[ManufacturerID],0))</f>
        <v>Natura</v>
      </c>
      <c r="N143">
        <f>1/COUNTIFS(tbl_sales[Manufacturer Name],tbl_sales[[#This Row],[Manufacturer Name]])</f>
        <v>3.952569169960474E-3</v>
      </c>
    </row>
    <row r="144" spans="1:14" x14ac:dyDescent="0.25">
      <c r="A144">
        <v>993</v>
      </c>
      <c r="B144" s="2">
        <v>42156</v>
      </c>
      <c r="C144" s="2" t="str">
        <f>TEXT(tbl_sales[[#This Row],[Date]],"mmmm")</f>
        <v>June</v>
      </c>
      <c r="D144" t="s">
        <v>1583</v>
      </c>
      <c r="E144">
        <v>1</v>
      </c>
      <c r="F144" s="3">
        <v>4409.37</v>
      </c>
      <c r="G144" t="s">
        <v>20</v>
      </c>
      <c r="H144" t="str">
        <f>INDEX(product[Product Name],MATCH(A144,product[ProductID],0))</f>
        <v>Natura UC-56</v>
      </c>
      <c r="I144" t="str">
        <f>INDEX(product[Category],MATCH($A144,product[ProductID],0))</f>
        <v>Urban</v>
      </c>
      <c r="J144" t="str">
        <f>INDEX(product[Segment],MATCH($A144,product[ProductID],0))</f>
        <v>Convenience</v>
      </c>
      <c r="K144">
        <f>INDEX(product[ManufacturerID],MATCH($A144,product[ProductID],0))</f>
        <v>8</v>
      </c>
      <c r="L144" t="str">
        <f>INDEX(location[State],MATCH(D144,location[Zip],0))</f>
        <v>British Columbia</v>
      </c>
      <c r="M144" t="str">
        <f>INDEX(manufacturer[Manufacturer Name],MATCH(K144,manufacturer[ManufacturerID],0))</f>
        <v>Natura</v>
      </c>
      <c r="N144">
        <f>1/COUNTIFS(tbl_sales[Manufacturer Name],tbl_sales[[#This Row],[Manufacturer Name]])</f>
        <v>3.952569169960474E-3</v>
      </c>
    </row>
    <row r="145" spans="1:14" x14ac:dyDescent="0.25">
      <c r="A145">
        <v>1180</v>
      </c>
      <c r="B145" s="2">
        <v>42156</v>
      </c>
      <c r="C145" s="2" t="str">
        <f>TEXT(tbl_sales[[#This Row],[Date]],"mmmm")</f>
        <v>June</v>
      </c>
      <c r="D145" t="s">
        <v>1384</v>
      </c>
      <c r="E145">
        <v>1</v>
      </c>
      <c r="F145" s="3">
        <v>6173.37</v>
      </c>
      <c r="G145" t="s">
        <v>20</v>
      </c>
      <c r="H145" t="str">
        <f>INDEX(product[Product Name],MATCH(A145,product[ProductID],0))</f>
        <v>Pirum UE-16</v>
      </c>
      <c r="I145" t="str">
        <f>INDEX(product[Category],MATCH($A145,product[ProductID],0))</f>
        <v>Urban</v>
      </c>
      <c r="J145" t="str">
        <f>INDEX(product[Segment],MATCH($A145,product[ProductID],0))</f>
        <v>Extreme</v>
      </c>
      <c r="K145">
        <f>INDEX(product[ManufacturerID],MATCH($A145,product[ProductID],0))</f>
        <v>10</v>
      </c>
      <c r="L145" t="str">
        <f>INDEX(location[State],MATCH(D145,location[Zip],0))</f>
        <v>Alberta</v>
      </c>
      <c r="M145" t="str">
        <f>INDEX(manufacturer[Manufacturer Name],MATCH(K145,manufacturer[ManufacturerID],0))</f>
        <v>Pirum</v>
      </c>
      <c r="N145">
        <f>1/COUNTIFS(tbl_sales[Manufacturer Name],tbl_sales[[#This Row],[Manufacturer Name]])</f>
        <v>3.8022813688212928E-3</v>
      </c>
    </row>
    <row r="146" spans="1:14" x14ac:dyDescent="0.25">
      <c r="A146">
        <v>1182</v>
      </c>
      <c r="B146" s="2">
        <v>42156</v>
      </c>
      <c r="C146" s="2" t="str">
        <f>TEXT(tbl_sales[[#This Row],[Date]],"mmmm")</f>
        <v>June</v>
      </c>
      <c r="D146" t="s">
        <v>1400</v>
      </c>
      <c r="E146">
        <v>1</v>
      </c>
      <c r="F146" s="3">
        <v>2519.37</v>
      </c>
      <c r="G146" t="s">
        <v>20</v>
      </c>
      <c r="H146" t="str">
        <f>INDEX(product[Product Name],MATCH(A146,product[ProductID],0))</f>
        <v>Pirum UE-18</v>
      </c>
      <c r="I146" t="str">
        <f>INDEX(product[Category],MATCH($A146,product[ProductID],0))</f>
        <v>Urban</v>
      </c>
      <c r="J146" t="str">
        <f>INDEX(product[Segment],MATCH($A146,product[ProductID],0))</f>
        <v>Extreme</v>
      </c>
      <c r="K146">
        <f>INDEX(product[ManufacturerID],MATCH($A146,product[ProductID],0))</f>
        <v>10</v>
      </c>
      <c r="L146" t="str">
        <f>INDEX(location[State],MATCH(D146,location[Zip],0))</f>
        <v>Alberta</v>
      </c>
      <c r="M146" t="str">
        <f>INDEX(manufacturer[Manufacturer Name],MATCH(K146,manufacturer[ManufacturerID],0))</f>
        <v>Pirum</v>
      </c>
      <c r="N146">
        <f>1/COUNTIFS(tbl_sales[Manufacturer Name],tbl_sales[[#This Row],[Manufacturer Name]])</f>
        <v>3.8022813688212928E-3</v>
      </c>
    </row>
    <row r="147" spans="1:14" x14ac:dyDescent="0.25">
      <c r="A147">
        <v>794</v>
      </c>
      <c r="B147" s="2">
        <v>42156</v>
      </c>
      <c r="C147" s="2" t="str">
        <f>TEXT(tbl_sales[[#This Row],[Date]],"mmmm")</f>
        <v>June</v>
      </c>
      <c r="D147" t="s">
        <v>1560</v>
      </c>
      <c r="E147">
        <v>1</v>
      </c>
      <c r="F147" s="3">
        <v>1070.3699999999999</v>
      </c>
      <c r="G147" t="s">
        <v>20</v>
      </c>
      <c r="H147" t="str">
        <f>INDEX(product[Product Name],MATCH(A147,product[ProductID],0))</f>
        <v>Natura RP-82</v>
      </c>
      <c r="I147" t="str">
        <f>INDEX(product[Category],MATCH($A147,product[ProductID],0))</f>
        <v>Rural</v>
      </c>
      <c r="J147" t="str">
        <f>INDEX(product[Segment],MATCH($A147,product[ProductID],0))</f>
        <v>Productivity</v>
      </c>
      <c r="K147">
        <f>INDEX(product[ManufacturerID],MATCH($A147,product[ProductID],0))</f>
        <v>8</v>
      </c>
      <c r="L147" t="str">
        <f>INDEX(location[State],MATCH(D147,location[Zip],0))</f>
        <v>British Columbia</v>
      </c>
      <c r="M147" t="str">
        <f>INDEX(manufacturer[Manufacturer Name],MATCH(K147,manufacturer[ManufacturerID],0))</f>
        <v>Natura</v>
      </c>
      <c r="N147">
        <f>1/COUNTIFS(tbl_sales[Manufacturer Name],tbl_sales[[#This Row],[Manufacturer Name]])</f>
        <v>3.952569169960474E-3</v>
      </c>
    </row>
    <row r="148" spans="1:14" x14ac:dyDescent="0.25">
      <c r="A148">
        <v>1391</v>
      </c>
      <c r="B148" s="2">
        <v>42152</v>
      </c>
      <c r="C148" s="2" t="str">
        <f>TEXT(tbl_sales[[#This Row],[Date]],"mmmm")</f>
        <v>May</v>
      </c>
      <c r="D148" t="s">
        <v>1345</v>
      </c>
      <c r="E148">
        <v>1</v>
      </c>
      <c r="F148" s="3">
        <v>2266.7399999999998</v>
      </c>
      <c r="G148" t="s">
        <v>20</v>
      </c>
      <c r="H148" t="str">
        <f>INDEX(product[Product Name],MATCH(A148,product[ProductID],0))</f>
        <v>Quibus RP-83</v>
      </c>
      <c r="I148" t="str">
        <f>INDEX(product[Category],MATCH($A148,product[ProductID],0))</f>
        <v>Rural</v>
      </c>
      <c r="J148" t="str">
        <f>INDEX(product[Segment],MATCH($A148,product[ProductID],0))</f>
        <v>Productivity</v>
      </c>
      <c r="K148">
        <f>INDEX(product[ManufacturerID],MATCH($A148,product[ProductID],0))</f>
        <v>12</v>
      </c>
      <c r="L148" t="str">
        <f>INDEX(location[State],MATCH(D148,location[Zip],0))</f>
        <v>Alberta</v>
      </c>
      <c r="M148" t="str">
        <f>INDEX(manufacturer[Manufacturer Name],MATCH(K148,manufacturer[ManufacturerID],0))</f>
        <v>Quibus</v>
      </c>
      <c r="N148">
        <f>1/COUNTIFS(tbl_sales[Manufacturer Name],tbl_sales[[#This Row],[Manufacturer Name]])</f>
        <v>1.3333333333333334E-2</v>
      </c>
    </row>
    <row r="149" spans="1:14" x14ac:dyDescent="0.25">
      <c r="A149">
        <v>636</v>
      </c>
      <c r="B149" s="2">
        <v>42153</v>
      </c>
      <c r="C149" s="2" t="str">
        <f>TEXT(tbl_sales[[#This Row],[Date]],"mmmm")</f>
        <v>May</v>
      </c>
      <c r="D149" t="s">
        <v>1570</v>
      </c>
      <c r="E149">
        <v>1</v>
      </c>
      <c r="F149" s="3">
        <v>11118.87</v>
      </c>
      <c r="G149" t="s">
        <v>20</v>
      </c>
      <c r="H149" t="str">
        <f>INDEX(product[Product Name],MATCH(A149,product[ProductID],0))</f>
        <v>Maximus UC-01</v>
      </c>
      <c r="I149" t="str">
        <f>INDEX(product[Category],MATCH($A149,product[ProductID],0))</f>
        <v>Urban</v>
      </c>
      <c r="J149" t="str">
        <f>INDEX(product[Segment],MATCH($A149,product[ProductID],0))</f>
        <v>Convenience</v>
      </c>
      <c r="K149">
        <f>INDEX(product[ManufacturerID],MATCH($A149,product[ProductID],0))</f>
        <v>7</v>
      </c>
      <c r="L149" t="str">
        <f>INDEX(location[State],MATCH(D149,location[Zip],0))</f>
        <v>British Columbia</v>
      </c>
      <c r="M149" t="str">
        <f>INDEX(manufacturer[Manufacturer Name],MATCH(K149,manufacturer[ManufacturerID],0))</f>
        <v>VanArsdel</v>
      </c>
      <c r="N149">
        <f>1/COUNTIFS(tbl_sales[Manufacturer Name],tbl_sales[[#This Row],[Manufacturer Name]])</f>
        <v>2.4570024570024569E-3</v>
      </c>
    </row>
    <row r="150" spans="1:14" x14ac:dyDescent="0.25">
      <c r="A150">
        <v>2332</v>
      </c>
      <c r="B150" s="2">
        <v>42153</v>
      </c>
      <c r="C150" s="2" t="str">
        <f>TEXT(tbl_sales[[#This Row],[Date]],"mmmm")</f>
        <v>May</v>
      </c>
      <c r="D150" t="s">
        <v>1401</v>
      </c>
      <c r="E150">
        <v>1</v>
      </c>
      <c r="F150" s="3">
        <v>6356.7</v>
      </c>
      <c r="G150" t="s">
        <v>20</v>
      </c>
      <c r="H150" t="str">
        <f>INDEX(product[Product Name],MATCH(A150,product[ProductID],0))</f>
        <v>Aliqui UE-06</v>
      </c>
      <c r="I150" t="str">
        <f>INDEX(product[Category],MATCH($A150,product[ProductID],0))</f>
        <v>Urban</v>
      </c>
      <c r="J150" t="str">
        <f>INDEX(product[Segment],MATCH($A150,product[ProductID],0))</f>
        <v>Extreme</v>
      </c>
      <c r="K150">
        <f>INDEX(product[ManufacturerID],MATCH($A150,product[ProductID],0))</f>
        <v>2</v>
      </c>
      <c r="L150" t="str">
        <f>INDEX(location[State],MATCH(D150,location[Zip],0))</f>
        <v>Alberta</v>
      </c>
      <c r="M150" t="str">
        <f>INDEX(manufacturer[Manufacturer Name],MATCH(K150,manufacturer[ManufacturerID],0))</f>
        <v>Aliqui</v>
      </c>
      <c r="N150">
        <f>1/COUNTIFS(tbl_sales[Manufacturer Name],tbl_sales[[#This Row],[Manufacturer Name]])</f>
        <v>4.7169811320754715E-3</v>
      </c>
    </row>
    <row r="151" spans="1:14" x14ac:dyDescent="0.25">
      <c r="A151">
        <v>438</v>
      </c>
      <c r="B151" s="2">
        <v>42149</v>
      </c>
      <c r="C151" s="2" t="str">
        <f>TEXT(tbl_sales[[#This Row],[Date]],"mmmm")</f>
        <v>May</v>
      </c>
      <c r="D151" t="s">
        <v>1202</v>
      </c>
      <c r="E151">
        <v>1</v>
      </c>
      <c r="F151" s="3">
        <v>11969.37</v>
      </c>
      <c r="G151" t="s">
        <v>20</v>
      </c>
      <c r="H151" t="str">
        <f>INDEX(product[Product Name],MATCH(A151,product[ProductID],0))</f>
        <v>Maximus UM-43</v>
      </c>
      <c r="I151" t="str">
        <f>INDEX(product[Category],MATCH($A151,product[ProductID],0))</f>
        <v>Urban</v>
      </c>
      <c r="J151" t="str">
        <f>INDEX(product[Segment],MATCH($A151,product[ProductID],0))</f>
        <v>Moderation</v>
      </c>
      <c r="K151">
        <f>INDEX(product[ManufacturerID],MATCH($A151,product[ProductID],0))</f>
        <v>7</v>
      </c>
      <c r="L151" t="str">
        <f>INDEX(location[State],MATCH(D151,location[Zip],0))</f>
        <v>Manitoba</v>
      </c>
      <c r="M151" t="str">
        <f>INDEX(manufacturer[Manufacturer Name],MATCH(K151,manufacturer[ManufacturerID],0))</f>
        <v>VanArsdel</v>
      </c>
      <c r="N151">
        <f>1/COUNTIFS(tbl_sales[Manufacturer Name],tbl_sales[[#This Row],[Manufacturer Name]])</f>
        <v>2.4570024570024569E-3</v>
      </c>
    </row>
    <row r="152" spans="1:14" x14ac:dyDescent="0.25">
      <c r="A152">
        <v>1348</v>
      </c>
      <c r="B152" s="2">
        <v>42149</v>
      </c>
      <c r="C152" s="2" t="str">
        <f>TEXT(tbl_sales[[#This Row],[Date]],"mmmm")</f>
        <v>May</v>
      </c>
      <c r="D152" t="s">
        <v>1378</v>
      </c>
      <c r="E152">
        <v>1</v>
      </c>
      <c r="F152" s="3">
        <v>4156.74</v>
      </c>
      <c r="G152" t="s">
        <v>20</v>
      </c>
      <c r="H152" t="str">
        <f>INDEX(product[Product Name],MATCH(A152,product[ProductID],0))</f>
        <v>Quibus RP-40</v>
      </c>
      <c r="I152" t="str">
        <f>INDEX(product[Category],MATCH($A152,product[ProductID],0))</f>
        <v>Rural</v>
      </c>
      <c r="J152" t="str">
        <f>INDEX(product[Segment],MATCH($A152,product[ProductID],0))</f>
        <v>Productivity</v>
      </c>
      <c r="K152">
        <f>INDEX(product[ManufacturerID],MATCH($A152,product[ProductID],0))</f>
        <v>12</v>
      </c>
      <c r="L152" t="str">
        <f>INDEX(location[State],MATCH(D152,location[Zip],0))</f>
        <v>Alberta</v>
      </c>
      <c r="M152" t="str">
        <f>INDEX(manufacturer[Manufacturer Name],MATCH(K152,manufacturer[ManufacturerID],0))</f>
        <v>Quibus</v>
      </c>
      <c r="N152">
        <f>1/COUNTIFS(tbl_sales[Manufacturer Name],tbl_sales[[#This Row],[Manufacturer Name]])</f>
        <v>1.3333333333333334E-2</v>
      </c>
    </row>
    <row r="153" spans="1:14" x14ac:dyDescent="0.25">
      <c r="A153">
        <v>394</v>
      </c>
      <c r="B153" s="2">
        <v>42149</v>
      </c>
      <c r="C153" s="2" t="str">
        <f>TEXT(tbl_sales[[#This Row],[Date]],"mmmm")</f>
        <v>May</v>
      </c>
      <c r="D153" t="s">
        <v>1411</v>
      </c>
      <c r="E153">
        <v>1</v>
      </c>
      <c r="F153" s="3">
        <v>19686.87</v>
      </c>
      <c r="G153" t="s">
        <v>20</v>
      </c>
      <c r="H153" t="str">
        <f>INDEX(product[Product Name],MATCH(A153,product[ProductID],0))</f>
        <v>Maximus RS-01</v>
      </c>
      <c r="I153" t="str">
        <f>INDEX(product[Category],MATCH($A153,product[ProductID],0))</f>
        <v>Rural</v>
      </c>
      <c r="J153" t="str">
        <f>INDEX(product[Segment],MATCH($A153,product[ProductID],0))</f>
        <v>Select</v>
      </c>
      <c r="K153">
        <f>INDEX(product[ManufacturerID],MATCH($A153,product[ProductID],0))</f>
        <v>7</v>
      </c>
      <c r="L153" t="str">
        <f>INDEX(location[State],MATCH(D153,location[Zip],0))</f>
        <v>Alberta</v>
      </c>
      <c r="M153" t="str">
        <f>INDEX(manufacturer[Manufacturer Name],MATCH(K153,manufacturer[ManufacturerID],0))</f>
        <v>VanArsdel</v>
      </c>
      <c r="N153">
        <f>1/COUNTIFS(tbl_sales[Manufacturer Name],tbl_sales[[#This Row],[Manufacturer Name]])</f>
        <v>2.4570024570024569E-3</v>
      </c>
    </row>
    <row r="154" spans="1:14" x14ac:dyDescent="0.25">
      <c r="A154">
        <v>438</v>
      </c>
      <c r="B154" s="2">
        <v>42149</v>
      </c>
      <c r="C154" s="2" t="str">
        <f>TEXT(tbl_sales[[#This Row],[Date]],"mmmm")</f>
        <v>May</v>
      </c>
      <c r="D154" t="s">
        <v>1408</v>
      </c>
      <c r="E154">
        <v>1</v>
      </c>
      <c r="F154" s="3">
        <v>11969.37</v>
      </c>
      <c r="G154" t="s">
        <v>20</v>
      </c>
      <c r="H154" t="str">
        <f>INDEX(product[Product Name],MATCH(A154,product[ProductID],0))</f>
        <v>Maximus UM-43</v>
      </c>
      <c r="I154" t="str">
        <f>INDEX(product[Category],MATCH($A154,product[ProductID],0))</f>
        <v>Urban</v>
      </c>
      <c r="J154" t="str">
        <f>INDEX(product[Segment],MATCH($A154,product[ProductID],0))</f>
        <v>Moderation</v>
      </c>
      <c r="K154">
        <f>INDEX(product[ManufacturerID],MATCH($A154,product[ProductID],0))</f>
        <v>7</v>
      </c>
      <c r="L154" t="str">
        <f>INDEX(location[State],MATCH(D154,location[Zip],0))</f>
        <v>Alberta</v>
      </c>
      <c r="M154" t="str">
        <f>INDEX(manufacturer[Manufacturer Name],MATCH(K154,manufacturer[ManufacturerID],0))</f>
        <v>VanArsdel</v>
      </c>
      <c r="N154">
        <f>1/COUNTIFS(tbl_sales[Manufacturer Name],tbl_sales[[#This Row],[Manufacturer Name]])</f>
        <v>2.4570024570024569E-3</v>
      </c>
    </row>
    <row r="155" spans="1:14" x14ac:dyDescent="0.25">
      <c r="A155">
        <v>506</v>
      </c>
      <c r="B155" s="2">
        <v>42149</v>
      </c>
      <c r="C155" s="2" t="str">
        <f>TEXT(tbl_sales[[#This Row],[Date]],"mmmm")</f>
        <v>May</v>
      </c>
      <c r="D155" t="s">
        <v>1401</v>
      </c>
      <c r="E155">
        <v>1</v>
      </c>
      <c r="F155" s="3">
        <v>15560.37</v>
      </c>
      <c r="G155" t="s">
        <v>20</v>
      </c>
      <c r="H155" t="str">
        <f>INDEX(product[Product Name],MATCH(A155,product[ProductID],0))</f>
        <v>Maximus UM-11</v>
      </c>
      <c r="I155" t="str">
        <f>INDEX(product[Category],MATCH($A155,product[ProductID],0))</f>
        <v>Urban</v>
      </c>
      <c r="J155" t="str">
        <f>INDEX(product[Segment],MATCH($A155,product[ProductID],0))</f>
        <v>Moderation</v>
      </c>
      <c r="K155">
        <f>INDEX(product[ManufacturerID],MATCH($A155,product[ProductID],0))</f>
        <v>7</v>
      </c>
      <c r="L155" t="str">
        <f>INDEX(location[State],MATCH(D155,location[Zip],0))</f>
        <v>Alberta</v>
      </c>
      <c r="M155" t="str">
        <f>INDEX(manufacturer[Manufacturer Name],MATCH(K155,manufacturer[ManufacturerID],0))</f>
        <v>VanArsdel</v>
      </c>
      <c r="N155">
        <f>1/COUNTIFS(tbl_sales[Manufacturer Name],tbl_sales[[#This Row],[Manufacturer Name]])</f>
        <v>2.4570024570024569E-3</v>
      </c>
    </row>
    <row r="156" spans="1:14" x14ac:dyDescent="0.25">
      <c r="A156">
        <v>443</v>
      </c>
      <c r="B156" s="2">
        <v>42150</v>
      </c>
      <c r="C156" s="2" t="str">
        <f>TEXT(tbl_sales[[#This Row],[Date]],"mmmm")</f>
        <v>May</v>
      </c>
      <c r="D156" t="s">
        <v>1401</v>
      </c>
      <c r="E156">
        <v>1</v>
      </c>
      <c r="F156" s="3">
        <v>11084.85</v>
      </c>
      <c r="G156" t="s">
        <v>20</v>
      </c>
      <c r="H156" t="str">
        <f>INDEX(product[Product Name],MATCH(A156,product[ProductID],0))</f>
        <v>Maximus UM-48</v>
      </c>
      <c r="I156" t="str">
        <f>INDEX(product[Category],MATCH($A156,product[ProductID],0))</f>
        <v>Urban</v>
      </c>
      <c r="J156" t="str">
        <f>INDEX(product[Segment],MATCH($A156,product[ProductID],0))</f>
        <v>Moderation</v>
      </c>
      <c r="K156">
        <f>INDEX(product[ManufacturerID],MATCH($A156,product[ProductID],0))</f>
        <v>7</v>
      </c>
      <c r="L156" t="str">
        <f>INDEX(location[State],MATCH(D156,location[Zip],0))</f>
        <v>Alberta</v>
      </c>
      <c r="M156" t="str">
        <f>INDEX(manufacturer[Manufacturer Name],MATCH(K156,manufacturer[ManufacturerID],0))</f>
        <v>VanArsdel</v>
      </c>
      <c r="N156">
        <f>1/COUNTIFS(tbl_sales[Manufacturer Name],tbl_sales[[#This Row],[Manufacturer Name]])</f>
        <v>2.4570024570024569E-3</v>
      </c>
    </row>
    <row r="157" spans="1:14" x14ac:dyDescent="0.25">
      <c r="A157">
        <v>1299</v>
      </c>
      <c r="B157" s="2">
        <v>42150</v>
      </c>
      <c r="C157" s="2" t="str">
        <f>TEXT(tbl_sales[[#This Row],[Date]],"mmmm")</f>
        <v>May</v>
      </c>
      <c r="D157" t="s">
        <v>1569</v>
      </c>
      <c r="E157">
        <v>1</v>
      </c>
      <c r="F157" s="3">
        <v>6487.74</v>
      </c>
      <c r="G157" t="s">
        <v>20</v>
      </c>
      <c r="H157" t="str">
        <f>INDEX(product[Product Name],MATCH(A157,product[ProductID],0))</f>
        <v>Quibus MA-35</v>
      </c>
      <c r="I157" t="str">
        <f>INDEX(product[Category],MATCH($A157,product[ProductID],0))</f>
        <v>Mix</v>
      </c>
      <c r="J157" t="str">
        <f>INDEX(product[Segment],MATCH($A157,product[ProductID],0))</f>
        <v>All Season</v>
      </c>
      <c r="K157">
        <f>INDEX(product[ManufacturerID],MATCH($A157,product[ProductID],0))</f>
        <v>12</v>
      </c>
      <c r="L157" t="str">
        <f>INDEX(location[State],MATCH(D157,location[Zip],0))</f>
        <v>British Columbia</v>
      </c>
      <c r="M157" t="str">
        <f>INDEX(manufacturer[Manufacturer Name],MATCH(K157,manufacturer[ManufacturerID],0))</f>
        <v>Quibus</v>
      </c>
      <c r="N157">
        <f>1/COUNTIFS(tbl_sales[Manufacturer Name],tbl_sales[[#This Row],[Manufacturer Name]])</f>
        <v>1.3333333333333334E-2</v>
      </c>
    </row>
    <row r="158" spans="1:14" x14ac:dyDescent="0.25">
      <c r="A158">
        <v>2396</v>
      </c>
      <c r="B158" s="2">
        <v>42150</v>
      </c>
      <c r="C158" s="2" t="str">
        <f>TEXT(tbl_sales[[#This Row],[Date]],"mmmm")</f>
        <v>May</v>
      </c>
      <c r="D158" t="s">
        <v>1383</v>
      </c>
      <c r="E158">
        <v>1</v>
      </c>
      <c r="F158" s="3">
        <v>1442.7</v>
      </c>
      <c r="G158" t="s">
        <v>20</v>
      </c>
      <c r="H158" t="str">
        <f>INDEX(product[Product Name],MATCH(A158,product[ProductID],0))</f>
        <v>Aliqui YY-05</v>
      </c>
      <c r="I158" t="str">
        <f>INDEX(product[Category],MATCH($A158,product[ProductID],0))</f>
        <v>Youth</v>
      </c>
      <c r="J158" t="str">
        <f>INDEX(product[Segment],MATCH($A158,product[ProductID],0))</f>
        <v>Youth</v>
      </c>
      <c r="K158">
        <f>INDEX(product[ManufacturerID],MATCH($A158,product[ProductID],0))</f>
        <v>2</v>
      </c>
      <c r="L158" t="str">
        <f>INDEX(location[State],MATCH(D158,location[Zip],0))</f>
        <v>Alberta</v>
      </c>
      <c r="M158" t="str">
        <f>INDEX(manufacturer[Manufacturer Name],MATCH(K158,manufacturer[ManufacturerID],0))</f>
        <v>Aliqui</v>
      </c>
      <c r="N158">
        <f>1/COUNTIFS(tbl_sales[Manufacturer Name],tbl_sales[[#This Row],[Manufacturer Name]])</f>
        <v>4.7169811320754715E-3</v>
      </c>
    </row>
    <row r="159" spans="1:14" x14ac:dyDescent="0.25">
      <c r="A159">
        <v>2275</v>
      </c>
      <c r="B159" s="2">
        <v>42150</v>
      </c>
      <c r="C159" s="2" t="str">
        <f>TEXT(tbl_sales[[#This Row],[Date]],"mmmm")</f>
        <v>May</v>
      </c>
      <c r="D159" t="s">
        <v>1570</v>
      </c>
      <c r="E159">
        <v>1</v>
      </c>
      <c r="F159" s="3">
        <v>4472.37</v>
      </c>
      <c r="G159" t="s">
        <v>20</v>
      </c>
      <c r="H159" t="str">
        <f>INDEX(product[Product Name],MATCH(A159,product[ProductID],0))</f>
        <v>Aliqui RS-08</v>
      </c>
      <c r="I159" t="str">
        <f>INDEX(product[Category],MATCH($A159,product[ProductID],0))</f>
        <v>Rural</v>
      </c>
      <c r="J159" t="str">
        <f>INDEX(product[Segment],MATCH($A159,product[ProductID],0))</f>
        <v>Select</v>
      </c>
      <c r="K159">
        <f>INDEX(product[ManufacturerID],MATCH($A159,product[ProductID],0))</f>
        <v>2</v>
      </c>
      <c r="L159" t="str">
        <f>INDEX(location[State],MATCH(D159,location[Zip],0))</f>
        <v>British Columbia</v>
      </c>
      <c r="M159" t="str">
        <f>INDEX(manufacturer[Manufacturer Name],MATCH(K159,manufacturer[ManufacturerID],0))</f>
        <v>Aliqui</v>
      </c>
      <c r="N159">
        <f>1/COUNTIFS(tbl_sales[Manufacturer Name],tbl_sales[[#This Row],[Manufacturer Name]])</f>
        <v>4.7169811320754715E-3</v>
      </c>
    </row>
    <row r="160" spans="1:14" x14ac:dyDescent="0.25">
      <c r="A160">
        <v>2371</v>
      </c>
      <c r="B160" s="2">
        <v>42150</v>
      </c>
      <c r="C160" s="2" t="str">
        <f>TEXT(tbl_sales[[#This Row],[Date]],"mmmm")</f>
        <v>May</v>
      </c>
      <c r="D160" t="s">
        <v>1570</v>
      </c>
      <c r="E160">
        <v>1</v>
      </c>
      <c r="F160" s="3">
        <v>6866.37</v>
      </c>
      <c r="G160" t="s">
        <v>20</v>
      </c>
      <c r="H160" t="str">
        <f>INDEX(product[Product Name],MATCH(A160,product[ProductID],0))</f>
        <v>Aliqui UC-19</v>
      </c>
      <c r="I160" t="str">
        <f>INDEX(product[Category],MATCH($A160,product[ProductID],0))</f>
        <v>Urban</v>
      </c>
      <c r="J160" t="str">
        <f>INDEX(product[Segment],MATCH($A160,product[ProductID],0))</f>
        <v>Convenience</v>
      </c>
      <c r="K160">
        <f>INDEX(product[ManufacturerID],MATCH($A160,product[ProductID],0))</f>
        <v>2</v>
      </c>
      <c r="L160" t="str">
        <f>INDEX(location[State],MATCH(D160,location[Zip],0))</f>
        <v>British Columbia</v>
      </c>
      <c r="M160" t="str">
        <f>INDEX(manufacturer[Manufacturer Name],MATCH(K160,manufacturer[ManufacturerID],0))</f>
        <v>Aliqui</v>
      </c>
      <c r="N160">
        <f>1/COUNTIFS(tbl_sales[Manufacturer Name],tbl_sales[[#This Row],[Manufacturer Name]])</f>
        <v>4.7169811320754715E-3</v>
      </c>
    </row>
    <row r="161" spans="1:14" x14ac:dyDescent="0.25">
      <c r="A161">
        <v>1722</v>
      </c>
      <c r="B161" s="2">
        <v>42150</v>
      </c>
      <c r="C161" s="2" t="str">
        <f>TEXT(tbl_sales[[#This Row],[Date]],"mmmm")</f>
        <v>May</v>
      </c>
      <c r="D161" t="s">
        <v>1352</v>
      </c>
      <c r="E161">
        <v>1</v>
      </c>
      <c r="F161" s="3">
        <v>1038.8699999999999</v>
      </c>
      <c r="G161" t="s">
        <v>20</v>
      </c>
      <c r="H161" t="str">
        <f>INDEX(product[Product Name],MATCH(A161,product[ProductID],0))</f>
        <v>Salvus YY-33</v>
      </c>
      <c r="I161" t="str">
        <f>INDEX(product[Category],MATCH($A161,product[ProductID],0))</f>
        <v>Youth</v>
      </c>
      <c r="J161" t="str">
        <f>INDEX(product[Segment],MATCH($A161,product[ProductID],0))</f>
        <v>Youth</v>
      </c>
      <c r="K161">
        <f>INDEX(product[ManufacturerID],MATCH($A161,product[ProductID],0))</f>
        <v>13</v>
      </c>
      <c r="L161" t="str">
        <f>INDEX(location[State],MATCH(D161,location[Zip],0))</f>
        <v>Alberta</v>
      </c>
      <c r="M161" t="str">
        <f>INDEX(manufacturer[Manufacturer Name],MATCH(K161,manufacturer[ManufacturerID],0))</f>
        <v>Salvus</v>
      </c>
      <c r="N161">
        <f>1/COUNTIFS(tbl_sales[Manufacturer Name],tbl_sales[[#This Row],[Manufacturer Name]])</f>
        <v>4.3478260869565216E-2</v>
      </c>
    </row>
    <row r="162" spans="1:14" x14ac:dyDescent="0.25">
      <c r="A162">
        <v>295</v>
      </c>
      <c r="B162" s="2">
        <v>42151</v>
      </c>
      <c r="C162" s="2" t="str">
        <f>TEXT(tbl_sales[[#This Row],[Date]],"mmmm")</f>
        <v>May</v>
      </c>
      <c r="D162" t="s">
        <v>1553</v>
      </c>
      <c r="E162">
        <v>1</v>
      </c>
      <c r="F162" s="3">
        <v>12596.85</v>
      </c>
      <c r="G162" t="s">
        <v>20</v>
      </c>
      <c r="H162" t="str">
        <f>INDEX(product[Product Name],MATCH(A162,product[ProductID],0))</f>
        <v>Fama UE-16</v>
      </c>
      <c r="I162" t="str">
        <f>INDEX(product[Category],MATCH($A162,product[ProductID],0))</f>
        <v>Urban</v>
      </c>
      <c r="J162" t="str">
        <f>INDEX(product[Segment],MATCH($A162,product[ProductID],0))</f>
        <v>Extreme</v>
      </c>
      <c r="K162">
        <f>INDEX(product[ManufacturerID],MATCH($A162,product[ProductID],0))</f>
        <v>5</v>
      </c>
      <c r="L162" t="str">
        <f>INDEX(location[State],MATCH(D162,location[Zip],0))</f>
        <v>British Columbia</v>
      </c>
      <c r="M162" t="str">
        <f>INDEX(manufacturer[Manufacturer Name],MATCH(K162,manufacturer[ManufacturerID],0))</f>
        <v>Fama</v>
      </c>
      <c r="N162">
        <f>1/COUNTIFS(tbl_sales[Manufacturer Name],tbl_sales[[#This Row],[Manufacturer Name]])</f>
        <v>7.1428571428571425E-2</v>
      </c>
    </row>
    <row r="163" spans="1:14" x14ac:dyDescent="0.25">
      <c r="A163">
        <v>2396</v>
      </c>
      <c r="B163" s="2">
        <v>42151</v>
      </c>
      <c r="C163" s="2" t="str">
        <f>TEXT(tbl_sales[[#This Row],[Date]],"mmmm")</f>
        <v>May</v>
      </c>
      <c r="D163" t="s">
        <v>1577</v>
      </c>
      <c r="E163">
        <v>1</v>
      </c>
      <c r="F163" s="3">
        <v>1385.37</v>
      </c>
      <c r="G163" t="s">
        <v>20</v>
      </c>
      <c r="H163" t="str">
        <f>INDEX(product[Product Name],MATCH(A163,product[ProductID],0))</f>
        <v>Aliqui YY-05</v>
      </c>
      <c r="I163" t="str">
        <f>INDEX(product[Category],MATCH($A163,product[ProductID],0))</f>
        <v>Youth</v>
      </c>
      <c r="J163" t="str">
        <f>INDEX(product[Segment],MATCH($A163,product[ProductID],0))</f>
        <v>Youth</v>
      </c>
      <c r="K163">
        <f>INDEX(product[ManufacturerID],MATCH($A163,product[ProductID],0))</f>
        <v>2</v>
      </c>
      <c r="L163" t="str">
        <f>INDEX(location[State],MATCH(D163,location[Zip],0))</f>
        <v>British Columbia</v>
      </c>
      <c r="M163" t="str">
        <f>INDEX(manufacturer[Manufacturer Name],MATCH(K163,manufacturer[ManufacturerID],0))</f>
        <v>Aliqui</v>
      </c>
      <c r="N163">
        <f>1/COUNTIFS(tbl_sales[Manufacturer Name],tbl_sales[[#This Row],[Manufacturer Name]])</f>
        <v>4.7169811320754715E-3</v>
      </c>
    </row>
    <row r="164" spans="1:14" x14ac:dyDescent="0.25">
      <c r="A164">
        <v>1180</v>
      </c>
      <c r="B164" s="2">
        <v>42176</v>
      </c>
      <c r="C164" s="2" t="str">
        <f>TEXT(tbl_sales[[#This Row],[Date]],"mmmm")</f>
        <v>June</v>
      </c>
      <c r="D164" t="s">
        <v>1378</v>
      </c>
      <c r="E164">
        <v>1</v>
      </c>
      <c r="F164" s="3">
        <v>6173.37</v>
      </c>
      <c r="G164" t="s">
        <v>20</v>
      </c>
      <c r="H164" t="str">
        <f>INDEX(product[Product Name],MATCH(A164,product[ProductID],0))</f>
        <v>Pirum UE-16</v>
      </c>
      <c r="I164" t="str">
        <f>INDEX(product[Category],MATCH($A164,product[ProductID],0))</f>
        <v>Urban</v>
      </c>
      <c r="J164" t="str">
        <f>INDEX(product[Segment],MATCH($A164,product[ProductID],0))</f>
        <v>Extreme</v>
      </c>
      <c r="K164">
        <f>INDEX(product[ManufacturerID],MATCH($A164,product[ProductID],0))</f>
        <v>10</v>
      </c>
      <c r="L164" t="str">
        <f>INDEX(location[State],MATCH(D164,location[Zip],0))</f>
        <v>Alberta</v>
      </c>
      <c r="M164" t="str">
        <f>INDEX(manufacturer[Manufacturer Name],MATCH(K164,manufacturer[ManufacturerID],0))</f>
        <v>Pirum</v>
      </c>
      <c r="N164">
        <f>1/COUNTIFS(tbl_sales[Manufacturer Name],tbl_sales[[#This Row],[Manufacturer Name]])</f>
        <v>3.8022813688212928E-3</v>
      </c>
    </row>
    <row r="165" spans="1:14" x14ac:dyDescent="0.25">
      <c r="A165">
        <v>794</v>
      </c>
      <c r="B165" s="2">
        <v>42177</v>
      </c>
      <c r="C165" s="2" t="str">
        <f>TEXT(tbl_sales[[#This Row],[Date]],"mmmm")</f>
        <v>June</v>
      </c>
      <c r="D165" t="s">
        <v>1583</v>
      </c>
      <c r="E165">
        <v>1</v>
      </c>
      <c r="F165" s="3">
        <v>1070.3699999999999</v>
      </c>
      <c r="G165" t="s">
        <v>20</v>
      </c>
      <c r="H165" t="str">
        <f>INDEX(product[Product Name],MATCH(A165,product[ProductID],0))</f>
        <v>Natura RP-82</v>
      </c>
      <c r="I165" t="str">
        <f>INDEX(product[Category],MATCH($A165,product[ProductID],0))</f>
        <v>Rural</v>
      </c>
      <c r="J165" t="str">
        <f>INDEX(product[Segment],MATCH($A165,product[ProductID],0))</f>
        <v>Productivity</v>
      </c>
      <c r="K165">
        <f>INDEX(product[ManufacturerID],MATCH($A165,product[ProductID],0))</f>
        <v>8</v>
      </c>
      <c r="L165" t="str">
        <f>INDEX(location[State],MATCH(D165,location[Zip],0))</f>
        <v>British Columbia</v>
      </c>
      <c r="M165" t="str">
        <f>INDEX(manufacturer[Manufacturer Name],MATCH(K165,manufacturer[ManufacturerID],0))</f>
        <v>Natura</v>
      </c>
      <c r="N165">
        <f>1/COUNTIFS(tbl_sales[Manufacturer Name],tbl_sales[[#This Row],[Manufacturer Name]])</f>
        <v>3.952569169960474E-3</v>
      </c>
    </row>
    <row r="166" spans="1:14" x14ac:dyDescent="0.25">
      <c r="A166">
        <v>2218</v>
      </c>
      <c r="B166" s="2">
        <v>42177</v>
      </c>
      <c r="C166" s="2" t="str">
        <f>TEXT(tbl_sales[[#This Row],[Date]],"mmmm")</f>
        <v>June</v>
      </c>
      <c r="D166" t="s">
        <v>1573</v>
      </c>
      <c r="E166">
        <v>1</v>
      </c>
      <c r="F166" s="3">
        <v>1763.37</v>
      </c>
      <c r="G166" t="s">
        <v>20</v>
      </c>
      <c r="H166" t="str">
        <f>INDEX(product[Product Name],MATCH(A166,product[ProductID],0))</f>
        <v>Aliqui RP-15</v>
      </c>
      <c r="I166" t="str">
        <f>INDEX(product[Category],MATCH($A166,product[ProductID],0))</f>
        <v>Rural</v>
      </c>
      <c r="J166" t="str">
        <f>INDEX(product[Segment],MATCH($A166,product[ProductID],0))</f>
        <v>Productivity</v>
      </c>
      <c r="K166">
        <f>INDEX(product[ManufacturerID],MATCH($A166,product[ProductID],0))</f>
        <v>2</v>
      </c>
      <c r="L166" t="str">
        <f>INDEX(location[State],MATCH(D166,location[Zip],0))</f>
        <v>British Columbia</v>
      </c>
      <c r="M166" t="str">
        <f>INDEX(manufacturer[Manufacturer Name],MATCH(K166,manufacturer[ManufacturerID],0))</f>
        <v>Aliqui</v>
      </c>
      <c r="N166">
        <f>1/COUNTIFS(tbl_sales[Manufacturer Name],tbl_sales[[#This Row],[Manufacturer Name]])</f>
        <v>4.7169811320754715E-3</v>
      </c>
    </row>
    <row r="167" spans="1:14" x14ac:dyDescent="0.25">
      <c r="A167">
        <v>781</v>
      </c>
      <c r="B167" s="2">
        <v>42177</v>
      </c>
      <c r="C167" s="2" t="str">
        <f>TEXT(tbl_sales[[#This Row],[Date]],"mmmm")</f>
        <v>June</v>
      </c>
      <c r="D167" t="s">
        <v>1379</v>
      </c>
      <c r="E167">
        <v>1</v>
      </c>
      <c r="F167" s="3">
        <v>1322.37</v>
      </c>
      <c r="G167" t="s">
        <v>20</v>
      </c>
      <c r="H167" t="str">
        <f>INDEX(product[Product Name],MATCH(A167,product[ProductID],0))</f>
        <v>Natura RP-69</v>
      </c>
      <c r="I167" t="str">
        <f>INDEX(product[Category],MATCH($A167,product[ProductID],0))</f>
        <v>Rural</v>
      </c>
      <c r="J167" t="str">
        <f>INDEX(product[Segment],MATCH($A167,product[ProductID],0))</f>
        <v>Productivity</v>
      </c>
      <c r="K167">
        <f>INDEX(product[ManufacturerID],MATCH($A167,product[ProductID],0))</f>
        <v>8</v>
      </c>
      <c r="L167" t="str">
        <f>INDEX(location[State],MATCH(D167,location[Zip],0))</f>
        <v>Alberta</v>
      </c>
      <c r="M167" t="str">
        <f>INDEX(manufacturer[Manufacturer Name],MATCH(K167,manufacturer[ManufacturerID],0))</f>
        <v>Natura</v>
      </c>
      <c r="N167">
        <f>1/COUNTIFS(tbl_sales[Manufacturer Name],tbl_sales[[#This Row],[Manufacturer Name]])</f>
        <v>3.952569169960474E-3</v>
      </c>
    </row>
    <row r="168" spans="1:14" x14ac:dyDescent="0.25">
      <c r="A168">
        <v>993</v>
      </c>
      <c r="B168" s="2">
        <v>42177</v>
      </c>
      <c r="C168" s="2" t="str">
        <f>TEXT(tbl_sales[[#This Row],[Date]],"mmmm")</f>
        <v>June</v>
      </c>
      <c r="D168" t="s">
        <v>1570</v>
      </c>
      <c r="E168">
        <v>1</v>
      </c>
      <c r="F168" s="3">
        <v>4598.37</v>
      </c>
      <c r="G168" t="s">
        <v>20</v>
      </c>
      <c r="H168" t="str">
        <f>INDEX(product[Product Name],MATCH(A168,product[ProductID],0))</f>
        <v>Natura UC-56</v>
      </c>
      <c r="I168" t="str">
        <f>INDEX(product[Category],MATCH($A168,product[ProductID],0))</f>
        <v>Urban</v>
      </c>
      <c r="J168" t="str">
        <f>INDEX(product[Segment],MATCH($A168,product[ProductID],0))</f>
        <v>Convenience</v>
      </c>
      <c r="K168">
        <f>INDEX(product[ManufacturerID],MATCH($A168,product[ProductID],0))</f>
        <v>8</v>
      </c>
      <c r="L168" t="str">
        <f>INDEX(location[State],MATCH(D168,location[Zip],0))</f>
        <v>British Columbia</v>
      </c>
      <c r="M168" t="str">
        <f>INDEX(manufacturer[Manufacturer Name],MATCH(K168,manufacturer[ManufacturerID],0))</f>
        <v>Natura</v>
      </c>
      <c r="N168">
        <f>1/COUNTIFS(tbl_sales[Manufacturer Name],tbl_sales[[#This Row],[Manufacturer Name]])</f>
        <v>3.952569169960474E-3</v>
      </c>
    </row>
    <row r="169" spans="1:14" x14ac:dyDescent="0.25">
      <c r="A169">
        <v>1212</v>
      </c>
      <c r="B169" s="2">
        <v>42177</v>
      </c>
      <c r="C169" s="2" t="str">
        <f>TEXT(tbl_sales[[#This Row],[Date]],"mmmm")</f>
        <v>June</v>
      </c>
      <c r="D169" t="s">
        <v>1400</v>
      </c>
      <c r="E169">
        <v>1</v>
      </c>
      <c r="F169" s="3">
        <v>5259.87</v>
      </c>
      <c r="G169" t="s">
        <v>20</v>
      </c>
      <c r="H169" t="str">
        <f>INDEX(product[Product Name],MATCH(A169,product[ProductID],0))</f>
        <v>Pirum UC-14</v>
      </c>
      <c r="I169" t="str">
        <f>INDEX(product[Category],MATCH($A169,product[ProductID],0))</f>
        <v>Urban</v>
      </c>
      <c r="J169" t="str">
        <f>INDEX(product[Segment],MATCH($A169,product[ProductID],0))</f>
        <v>Convenience</v>
      </c>
      <c r="K169">
        <f>INDEX(product[ManufacturerID],MATCH($A169,product[ProductID],0))</f>
        <v>10</v>
      </c>
      <c r="L169" t="str">
        <f>INDEX(location[State],MATCH(D169,location[Zip],0))</f>
        <v>Alberta</v>
      </c>
      <c r="M169" t="str">
        <f>INDEX(manufacturer[Manufacturer Name],MATCH(K169,manufacturer[ManufacturerID],0))</f>
        <v>Pirum</v>
      </c>
      <c r="N169">
        <f>1/COUNTIFS(tbl_sales[Manufacturer Name],tbl_sales[[#This Row],[Manufacturer Name]])</f>
        <v>3.8022813688212928E-3</v>
      </c>
    </row>
    <row r="170" spans="1:14" x14ac:dyDescent="0.25">
      <c r="A170">
        <v>207</v>
      </c>
      <c r="B170" s="2">
        <v>42177</v>
      </c>
      <c r="C170" s="2" t="str">
        <f>TEXT(tbl_sales[[#This Row],[Date]],"mmmm")</f>
        <v>June</v>
      </c>
      <c r="D170" t="s">
        <v>1378</v>
      </c>
      <c r="E170">
        <v>1</v>
      </c>
      <c r="F170" s="3">
        <v>11843.37</v>
      </c>
      <c r="G170" t="s">
        <v>20</v>
      </c>
      <c r="H170" t="str">
        <f>INDEX(product[Product Name],MATCH(A170,product[ProductID],0))</f>
        <v>Barba UM-09</v>
      </c>
      <c r="I170" t="str">
        <f>INDEX(product[Category],MATCH($A170,product[ProductID],0))</f>
        <v>Urban</v>
      </c>
      <c r="J170" t="str">
        <f>INDEX(product[Segment],MATCH($A170,product[ProductID],0))</f>
        <v>Moderation</v>
      </c>
      <c r="K170">
        <f>INDEX(product[ManufacturerID],MATCH($A170,product[ProductID],0))</f>
        <v>3</v>
      </c>
      <c r="L170" t="str">
        <f>INDEX(location[State],MATCH(D170,location[Zip],0))</f>
        <v>Alberta</v>
      </c>
      <c r="M170" t="str">
        <f>INDEX(manufacturer[Manufacturer Name],MATCH(K170,manufacturer[ManufacturerID],0))</f>
        <v>Barba</v>
      </c>
      <c r="N170">
        <f>1/COUNTIFS(tbl_sales[Manufacturer Name],tbl_sales[[#This Row],[Manufacturer Name]])</f>
        <v>0.1111111111111111</v>
      </c>
    </row>
    <row r="171" spans="1:14" x14ac:dyDescent="0.25">
      <c r="A171">
        <v>793</v>
      </c>
      <c r="B171" s="2">
        <v>42177</v>
      </c>
      <c r="C171" s="2" t="str">
        <f>TEXT(tbl_sales[[#This Row],[Date]],"mmmm")</f>
        <v>June</v>
      </c>
      <c r="D171" t="s">
        <v>1583</v>
      </c>
      <c r="E171">
        <v>1</v>
      </c>
      <c r="F171" s="3">
        <v>1070.3699999999999</v>
      </c>
      <c r="G171" t="s">
        <v>20</v>
      </c>
      <c r="H171" t="str">
        <f>INDEX(product[Product Name],MATCH(A171,product[ProductID],0))</f>
        <v>Natura RP-81</v>
      </c>
      <c r="I171" t="str">
        <f>INDEX(product[Category],MATCH($A171,product[ProductID],0))</f>
        <v>Rural</v>
      </c>
      <c r="J171" t="str">
        <f>INDEX(product[Segment],MATCH($A171,product[ProductID],0))</f>
        <v>Productivity</v>
      </c>
      <c r="K171">
        <f>INDEX(product[ManufacturerID],MATCH($A171,product[ProductID],0))</f>
        <v>8</v>
      </c>
      <c r="L171" t="str">
        <f>INDEX(location[State],MATCH(D171,location[Zip],0))</f>
        <v>British Columbia</v>
      </c>
      <c r="M171" t="str">
        <f>INDEX(manufacturer[Manufacturer Name],MATCH(K171,manufacturer[ManufacturerID],0))</f>
        <v>Natura</v>
      </c>
      <c r="N171">
        <f>1/COUNTIFS(tbl_sales[Manufacturer Name],tbl_sales[[#This Row],[Manufacturer Name]])</f>
        <v>3.952569169960474E-3</v>
      </c>
    </row>
    <row r="172" spans="1:14" x14ac:dyDescent="0.25">
      <c r="A172">
        <v>782</v>
      </c>
      <c r="B172" s="2">
        <v>42177</v>
      </c>
      <c r="C172" s="2" t="str">
        <f>TEXT(tbl_sales[[#This Row],[Date]],"mmmm")</f>
        <v>June</v>
      </c>
      <c r="D172" t="s">
        <v>1379</v>
      </c>
      <c r="E172">
        <v>1</v>
      </c>
      <c r="F172" s="3">
        <v>1322.37</v>
      </c>
      <c r="G172" t="s">
        <v>20</v>
      </c>
      <c r="H172" t="str">
        <f>INDEX(product[Product Name],MATCH(A172,product[ProductID],0))</f>
        <v>Natura RP-70</v>
      </c>
      <c r="I172" t="str">
        <f>INDEX(product[Category],MATCH($A172,product[ProductID],0))</f>
        <v>Rural</v>
      </c>
      <c r="J172" t="str">
        <f>INDEX(product[Segment],MATCH($A172,product[ProductID],0))</f>
        <v>Productivity</v>
      </c>
      <c r="K172">
        <f>INDEX(product[ManufacturerID],MATCH($A172,product[ProductID],0))</f>
        <v>8</v>
      </c>
      <c r="L172" t="str">
        <f>INDEX(location[State],MATCH(D172,location[Zip],0))</f>
        <v>Alberta</v>
      </c>
      <c r="M172" t="str">
        <f>INDEX(manufacturer[Manufacturer Name],MATCH(K172,manufacturer[ManufacturerID],0))</f>
        <v>Natura</v>
      </c>
      <c r="N172">
        <f>1/COUNTIFS(tbl_sales[Manufacturer Name],tbl_sales[[#This Row],[Manufacturer Name]])</f>
        <v>3.952569169960474E-3</v>
      </c>
    </row>
    <row r="173" spans="1:14" x14ac:dyDescent="0.25">
      <c r="A173">
        <v>2219</v>
      </c>
      <c r="B173" s="2">
        <v>42177</v>
      </c>
      <c r="C173" s="2" t="str">
        <f>TEXT(tbl_sales[[#This Row],[Date]],"mmmm")</f>
        <v>June</v>
      </c>
      <c r="D173" t="s">
        <v>1573</v>
      </c>
      <c r="E173">
        <v>1</v>
      </c>
      <c r="F173" s="3">
        <v>1763.37</v>
      </c>
      <c r="G173" t="s">
        <v>20</v>
      </c>
      <c r="H173" t="str">
        <f>INDEX(product[Product Name],MATCH(A173,product[ProductID],0))</f>
        <v>Aliqui RP-16</v>
      </c>
      <c r="I173" t="str">
        <f>INDEX(product[Category],MATCH($A173,product[ProductID],0))</f>
        <v>Rural</v>
      </c>
      <c r="J173" t="str">
        <f>INDEX(product[Segment],MATCH($A173,product[ProductID],0))</f>
        <v>Productivity</v>
      </c>
      <c r="K173">
        <f>INDEX(product[ManufacturerID],MATCH($A173,product[ProductID],0))</f>
        <v>2</v>
      </c>
      <c r="L173" t="str">
        <f>INDEX(location[State],MATCH(D173,location[Zip],0))</f>
        <v>British Columbia</v>
      </c>
      <c r="M173" t="str">
        <f>INDEX(manufacturer[Manufacturer Name],MATCH(K173,manufacturer[ManufacturerID],0))</f>
        <v>Aliqui</v>
      </c>
      <c r="N173">
        <f>1/COUNTIFS(tbl_sales[Manufacturer Name],tbl_sales[[#This Row],[Manufacturer Name]])</f>
        <v>4.7169811320754715E-3</v>
      </c>
    </row>
    <row r="174" spans="1:14" x14ac:dyDescent="0.25">
      <c r="A174">
        <v>487</v>
      </c>
      <c r="B174" s="2">
        <v>42178</v>
      </c>
      <c r="C174" s="2" t="str">
        <f>TEXT(tbl_sales[[#This Row],[Date]],"mmmm")</f>
        <v>June</v>
      </c>
      <c r="D174" t="s">
        <v>1561</v>
      </c>
      <c r="E174">
        <v>1</v>
      </c>
      <c r="F174" s="3">
        <v>13229.37</v>
      </c>
      <c r="G174" t="s">
        <v>20</v>
      </c>
      <c r="H174" t="str">
        <f>INDEX(product[Product Name],MATCH(A174,product[ProductID],0))</f>
        <v>Maximus UM-92</v>
      </c>
      <c r="I174" t="str">
        <f>INDEX(product[Category],MATCH($A174,product[ProductID],0))</f>
        <v>Urban</v>
      </c>
      <c r="J174" t="str">
        <f>INDEX(product[Segment],MATCH($A174,product[ProductID],0))</f>
        <v>Moderation</v>
      </c>
      <c r="K174">
        <f>INDEX(product[ManufacturerID],MATCH($A174,product[ProductID],0))</f>
        <v>7</v>
      </c>
      <c r="L174" t="str">
        <f>INDEX(location[State],MATCH(D174,location[Zip],0))</f>
        <v>British Columbia</v>
      </c>
      <c r="M174" t="str">
        <f>INDEX(manufacturer[Manufacturer Name],MATCH(K174,manufacturer[ManufacturerID],0))</f>
        <v>VanArsdel</v>
      </c>
      <c r="N174">
        <f>1/COUNTIFS(tbl_sales[Manufacturer Name],tbl_sales[[#This Row],[Manufacturer Name]])</f>
        <v>2.4570024570024569E-3</v>
      </c>
    </row>
    <row r="175" spans="1:14" x14ac:dyDescent="0.25">
      <c r="A175">
        <v>2219</v>
      </c>
      <c r="B175" s="2">
        <v>42102</v>
      </c>
      <c r="C175" s="2" t="str">
        <f>TEXT(tbl_sales[[#This Row],[Date]],"mmmm")</f>
        <v>April</v>
      </c>
      <c r="D175" t="s">
        <v>1554</v>
      </c>
      <c r="E175">
        <v>1</v>
      </c>
      <c r="F175" s="3">
        <v>1826.37</v>
      </c>
      <c r="G175" t="s">
        <v>20</v>
      </c>
      <c r="H175" t="str">
        <f>INDEX(product[Product Name],MATCH(A175,product[ProductID],0))</f>
        <v>Aliqui RP-16</v>
      </c>
      <c r="I175" t="str">
        <f>INDEX(product[Category],MATCH($A175,product[ProductID],0))</f>
        <v>Rural</v>
      </c>
      <c r="J175" t="str">
        <f>INDEX(product[Segment],MATCH($A175,product[ProductID],0))</f>
        <v>Productivity</v>
      </c>
      <c r="K175">
        <f>INDEX(product[ManufacturerID],MATCH($A175,product[ProductID],0))</f>
        <v>2</v>
      </c>
      <c r="L175" t="str">
        <f>INDEX(location[State],MATCH(D175,location[Zip],0))</f>
        <v>British Columbia</v>
      </c>
      <c r="M175" t="str">
        <f>INDEX(manufacturer[Manufacturer Name],MATCH(K175,manufacturer[ManufacturerID],0))</f>
        <v>Aliqui</v>
      </c>
      <c r="N175">
        <f>1/COUNTIFS(tbl_sales[Manufacturer Name],tbl_sales[[#This Row],[Manufacturer Name]])</f>
        <v>4.7169811320754715E-3</v>
      </c>
    </row>
    <row r="176" spans="1:14" x14ac:dyDescent="0.25">
      <c r="A176">
        <v>2412</v>
      </c>
      <c r="B176" s="2">
        <v>42102</v>
      </c>
      <c r="C176" s="2" t="str">
        <f>TEXT(tbl_sales[[#This Row],[Date]],"mmmm")</f>
        <v>April</v>
      </c>
      <c r="D176" t="s">
        <v>1564</v>
      </c>
      <c r="E176">
        <v>1</v>
      </c>
      <c r="F176" s="3">
        <v>1290.8699999999999</v>
      </c>
      <c r="G176" t="s">
        <v>20</v>
      </c>
      <c r="H176" t="str">
        <f>INDEX(product[Product Name],MATCH(A176,product[ProductID],0))</f>
        <v>Aliqui YY-21</v>
      </c>
      <c r="I176" t="str">
        <f>INDEX(product[Category],MATCH($A176,product[ProductID],0))</f>
        <v>Youth</v>
      </c>
      <c r="J176" t="str">
        <f>INDEX(product[Segment],MATCH($A176,product[ProductID],0))</f>
        <v>Youth</v>
      </c>
      <c r="K176">
        <f>INDEX(product[ManufacturerID],MATCH($A176,product[ProductID],0))</f>
        <v>2</v>
      </c>
      <c r="L176" t="str">
        <f>INDEX(location[State],MATCH(D176,location[Zip],0))</f>
        <v>British Columbia</v>
      </c>
      <c r="M176" t="str">
        <f>INDEX(manufacturer[Manufacturer Name],MATCH(K176,manufacturer[ManufacturerID],0))</f>
        <v>Aliqui</v>
      </c>
      <c r="N176">
        <f>1/COUNTIFS(tbl_sales[Manufacturer Name],tbl_sales[[#This Row],[Manufacturer Name]])</f>
        <v>4.7169811320754715E-3</v>
      </c>
    </row>
    <row r="177" spans="1:14" x14ac:dyDescent="0.25">
      <c r="A177">
        <v>1344</v>
      </c>
      <c r="B177" s="2">
        <v>42148</v>
      </c>
      <c r="C177" s="2" t="str">
        <f>TEXT(tbl_sales[[#This Row],[Date]],"mmmm")</f>
        <v>May</v>
      </c>
      <c r="D177" t="s">
        <v>994</v>
      </c>
      <c r="E177">
        <v>1</v>
      </c>
      <c r="F177" s="3">
        <v>4408.74</v>
      </c>
      <c r="G177" t="s">
        <v>20</v>
      </c>
      <c r="H177" t="str">
        <f>INDEX(product[Product Name],MATCH(A177,product[ProductID],0))</f>
        <v>Quibus RP-36</v>
      </c>
      <c r="I177" t="str">
        <f>INDEX(product[Category],MATCH($A177,product[ProductID],0))</f>
        <v>Rural</v>
      </c>
      <c r="J177" t="str">
        <f>INDEX(product[Segment],MATCH($A177,product[ProductID],0))</f>
        <v>Productivity</v>
      </c>
      <c r="K177">
        <f>INDEX(product[ManufacturerID],MATCH($A177,product[ProductID],0))</f>
        <v>12</v>
      </c>
      <c r="L177" t="str">
        <f>INDEX(location[State],MATCH(D177,location[Zip],0))</f>
        <v>Ontario</v>
      </c>
      <c r="M177" t="str">
        <f>INDEX(manufacturer[Manufacturer Name],MATCH(K177,manufacturer[ManufacturerID],0))</f>
        <v>Quibus</v>
      </c>
      <c r="N177">
        <f>1/COUNTIFS(tbl_sales[Manufacturer Name],tbl_sales[[#This Row],[Manufacturer Name]])</f>
        <v>1.3333333333333334E-2</v>
      </c>
    </row>
    <row r="178" spans="1:14" x14ac:dyDescent="0.25">
      <c r="A178">
        <v>491</v>
      </c>
      <c r="B178" s="2">
        <v>42148</v>
      </c>
      <c r="C178" s="2" t="str">
        <f>TEXT(tbl_sales[[#This Row],[Date]],"mmmm")</f>
        <v>May</v>
      </c>
      <c r="D178" t="s">
        <v>1219</v>
      </c>
      <c r="E178">
        <v>1</v>
      </c>
      <c r="F178" s="3">
        <v>10709.37</v>
      </c>
      <c r="G178" t="s">
        <v>20</v>
      </c>
      <c r="H178" t="str">
        <f>INDEX(product[Product Name],MATCH(A178,product[ProductID],0))</f>
        <v>Maximus UM-96</v>
      </c>
      <c r="I178" t="str">
        <f>INDEX(product[Category],MATCH($A178,product[ProductID],0))</f>
        <v>Urban</v>
      </c>
      <c r="J178" t="str">
        <f>INDEX(product[Segment],MATCH($A178,product[ProductID],0))</f>
        <v>Moderation</v>
      </c>
      <c r="K178">
        <f>INDEX(product[ManufacturerID],MATCH($A178,product[ProductID],0))</f>
        <v>7</v>
      </c>
      <c r="L178" t="str">
        <f>INDEX(location[State],MATCH(D178,location[Zip],0))</f>
        <v>Manitoba</v>
      </c>
      <c r="M178" t="str">
        <f>INDEX(manufacturer[Manufacturer Name],MATCH(K178,manufacturer[ManufacturerID],0))</f>
        <v>VanArsdel</v>
      </c>
      <c r="N178">
        <f>1/COUNTIFS(tbl_sales[Manufacturer Name],tbl_sales[[#This Row],[Manufacturer Name]])</f>
        <v>2.4570024570024569E-3</v>
      </c>
    </row>
    <row r="179" spans="1:14" x14ac:dyDescent="0.25">
      <c r="A179">
        <v>1223</v>
      </c>
      <c r="B179" s="2">
        <v>42149</v>
      </c>
      <c r="C179" s="2" t="str">
        <f>TEXT(tbl_sales[[#This Row],[Date]],"mmmm")</f>
        <v>May</v>
      </c>
      <c r="D179" t="s">
        <v>839</v>
      </c>
      <c r="E179">
        <v>1</v>
      </c>
      <c r="F179" s="3">
        <v>4787.37</v>
      </c>
      <c r="G179" t="s">
        <v>20</v>
      </c>
      <c r="H179" t="str">
        <f>INDEX(product[Product Name],MATCH(A179,product[ProductID],0))</f>
        <v>Pirum UC-25</v>
      </c>
      <c r="I179" t="str">
        <f>INDEX(product[Category],MATCH($A179,product[ProductID],0))</f>
        <v>Urban</v>
      </c>
      <c r="J179" t="str">
        <f>INDEX(product[Segment],MATCH($A179,product[ProductID],0))</f>
        <v>Convenience</v>
      </c>
      <c r="K179">
        <f>INDEX(product[ManufacturerID],MATCH($A179,product[ProductID],0))</f>
        <v>10</v>
      </c>
      <c r="L179" t="str">
        <f>INDEX(location[State],MATCH(D179,location[Zip],0))</f>
        <v>Ontario</v>
      </c>
      <c r="M179" t="str">
        <f>INDEX(manufacturer[Manufacturer Name],MATCH(K179,manufacturer[ManufacturerID],0))</f>
        <v>Pirum</v>
      </c>
      <c r="N179">
        <f>1/COUNTIFS(tbl_sales[Manufacturer Name],tbl_sales[[#This Row],[Manufacturer Name]])</f>
        <v>3.8022813688212928E-3</v>
      </c>
    </row>
    <row r="180" spans="1:14" x14ac:dyDescent="0.25">
      <c r="A180">
        <v>407</v>
      </c>
      <c r="B180" s="2">
        <v>42149</v>
      </c>
      <c r="C180" s="2" t="str">
        <f>TEXT(tbl_sales[[#This Row],[Date]],"mmmm")</f>
        <v>May</v>
      </c>
      <c r="D180" t="s">
        <v>1220</v>
      </c>
      <c r="E180">
        <v>1</v>
      </c>
      <c r="F180" s="3">
        <v>20505.87</v>
      </c>
      <c r="G180" t="s">
        <v>20</v>
      </c>
      <c r="H180" t="str">
        <f>INDEX(product[Product Name],MATCH(A180,product[ProductID],0))</f>
        <v>Maximus UM-12</v>
      </c>
      <c r="I180" t="str">
        <f>INDEX(product[Category],MATCH($A180,product[ProductID],0))</f>
        <v>Urban</v>
      </c>
      <c r="J180" t="str">
        <f>INDEX(product[Segment],MATCH($A180,product[ProductID],0))</f>
        <v>Moderation</v>
      </c>
      <c r="K180">
        <f>INDEX(product[ManufacturerID],MATCH($A180,product[ProductID],0))</f>
        <v>7</v>
      </c>
      <c r="L180" t="str">
        <f>INDEX(location[State],MATCH(D180,location[Zip],0))</f>
        <v>Manitoba</v>
      </c>
      <c r="M180" t="str">
        <f>INDEX(manufacturer[Manufacturer Name],MATCH(K180,manufacturer[ManufacturerID],0))</f>
        <v>VanArsdel</v>
      </c>
      <c r="N180">
        <f>1/COUNTIFS(tbl_sales[Manufacturer Name],tbl_sales[[#This Row],[Manufacturer Name]])</f>
        <v>2.4570024570024569E-3</v>
      </c>
    </row>
    <row r="181" spans="1:14" x14ac:dyDescent="0.25">
      <c r="A181">
        <v>2368</v>
      </c>
      <c r="B181" s="2">
        <v>42179</v>
      </c>
      <c r="C181" s="2" t="str">
        <f>TEXT(tbl_sales[[#This Row],[Date]],"mmmm")</f>
        <v>June</v>
      </c>
      <c r="D181" t="s">
        <v>978</v>
      </c>
      <c r="E181">
        <v>1</v>
      </c>
      <c r="F181" s="3">
        <v>8687.7000000000007</v>
      </c>
      <c r="G181" t="s">
        <v>20</v>
      </c>
      <c r="H181" t="str">
        <f>INDEX(product[Product Name],MATCH(A181,product[ProductID],0))</f>
        <v>Aliqui UC-16</v>
      </c>
      <c r="I181" t="str">
        <f>INDEX(product[Category],MATCH($A181,product[ProductID],0))</f>
        <v>Urban</v>
      </c>
      <c r="J181" t="str">
        <f>INDEX(product[Segment],MATCH($A181,product[ProductID],0))</f>
        <v>Convenience</v>
      </c>
      <c r="K181">
        <f>INDEX(product[ManufacturerID],MATCH($A181,product[ProductID],0))</f>
        <v>2</v>
      </c>
      <c r="L181" t="str">
        <f>INDEX(location[State],MATCH(D181,location[Zip],0))</f>
        <v>Ontario</v>
      </c>
      <c r="M181" t="str">
        <f>INDEX(manufacturer[Manufacturer Name],MATCH(K181,manufacturer[ManufacturerID],0))</f>
        <v>Aliqui</v>
      </c>
      <c r="N181">
        <f>1/COUNTIFS(tbl_sales[Manufacturer Name],tbl_sales[[#This Row],[Manufacturer Name]])</f>
        <v>4.7169811320754715E-3</v>
      </c>
    </row>
    <row r="182" spans="1:14" x14ac:dyDescent="0.25">
      <c r="A182">
        <v>2350</v>
      </c>
      <c r="B182" s="2">
        <v>42179</v>
      </c>
      <c r="C182" s="2" t="str">
        <f>TEXT(tbl_sales[[#This Row],[Date]],"mmmm")</f>
        <v>June</v>
      </c>
      <c r="D182" t="s">
        <v>1220</v>
      </c>
      <c r="E182">
        <v>1</v>
      </c>
      <c r="F182" s="3">
        <v>4466.7</v>
      </c>
      <c r="G182" t="s">
        <v>20</v>
      </c>
      <c r="H182" t="str">
        <f>INDEX(product[Product Name],MATCH(A182,product[ProductID],0))</f>
        <v>Aliqui UE-24</v>
      </c>
      <c r="I182" t="str">
        <f>INDEX(product[Category],MATCH($A182,product[ProductID],0))</f>
        <v>Urban</v>
      </c>
      <c r="J182" t="str">
        <f>INDEX(product[Segment],MATCH($A182,product[ProductID],0))</f>
        <v>Extreme</v>
      </c>
      <c r="K182">
        <f>INDEX(product[ManufacturerID],MATCH($A182,product[ProductID],0))</f>
        <v>2</v>
      </c>
      <c r="L182" t="str">
        <f>INDEX(location[State],MATCH(D182,location[Zip],0))</f>
        <v>Manitoba</v>
      </c>
      <c r="M182" t="str">
        <f>INDEX(manufacturer[Manufacturer Name],MATCH(K182,manufacturer[ManufacturerID],0))</f>
        <v>Aliqui</v>
      </c>
      <c r="N182">
        <f>1/COUNTIFS(tbl_sales[Manufacturer Name],tbl_sales[[#This Row],[Manufacturer Name]])</f>
        <v>4.7169811320754715E-3</v>
      </c>
    </row>
    <row r="183" spans="1:14" x14ac:dyDescent="0.25">
      <c r="A183">
        <v>545</v>
      </c>
      <c r="B183" s="2">
        <v>42179</v>
      </c>
      <c r="C183" s="2" t="str">
        <f>TEXT(tbl_sales[[#This Row],[Date]],"mmmm")</f>
        <v>June</v>
      </c>
      <c r="D183" t="s">
        <v>969</v>
      </c>
      <c r="E183">
        <v>1</v>
      </c>
      <c r="F183" s="3">
        <v>10835.37</v>
      </c>
      <c r="G183" t="s">
        <v>20</v>
      </c>
      <c r="H183" t="str">
        <f>INDEX(product[Product Name],MATCH(A183,product[ProductID],0))</f>
        <v>Maximus UC-10</v>
      </c>
      <c r="I183" t="str">
        <f>INDEX(product[Category],MATCH($A183,product[ProductID],0))</f>
        <v>Urban</v>
      </c>
      <c r="J183" t="str">
        <f>INDEX(product[Segment],MATCH($A183,product[ProductID],0))</f>
        <v>Convenience</v>
      </c>
      <c r="K183">
        <f>INDEX(product[ManufacturerID],MATCH($A183,product[ProductID],0))</f>
        <v>7</v>
      </c>
      <c r="L183" t="str">
        <f>INDEX(location[State],MATCH(D183,location[Zip],0))</f>
        <v>Ontario</v>
      </c>
      <c r="M183" t="str">
        <f>INDEX(manufacturer[Manufacturer Name],MATCH(K183,manufacturer[ManufacturerID],0))</f>
        <v>VanArsdel</v>
      </c>
      <c r="N183">
        <f>1/COUNTIFS(tbl_sales[Manufacturer Name],tbl_sales[[#This Row],[Manufacturer Name]])</f>
        <v>2.4570024570024569E-3</v>
      </c>
    </row>
    <row r="184" spans="1:14" x14ac:dyDescent="0.25">
      <c r="A184">
        <v>926</v>
      </c>
      <c r="B184" s="2">
        <v>42179</v>
      </c>
      <c r="C184" s="2" t="str">
        <f>TEXT(tbl_sales[[#This Row],[Date]],"mmmm")</f>
        <v>June</v>
      </c>
      <c r="D184" t="s">
        <v>687</v>
      </c>
      <c r="E184">
        <v>1</v>
      </c>
      <c r="F184" s="3">
        <v>6803.37</v>
      </c>
      <c r="G184" t="s">
        <v>20</v>
      </c>
      <c r="H184" t="str">
        <f>INDEX(product[Product Name],MATCH(A184,product[ProductID],0))</f>
        <v>Natura UE-35</v>
      </c>
      <c r="I184" t="str">
        <f>INDEX(product[Category],MATCH($A184,product[ProductID],0))</f>
        <v>Urban</v>
      </c>
      <c r="J184" t="str">
        <f>INDEX(product[Segment],MATCH($A184,product[ProductID],0))</f>
        <v>Extreme</v>
      </c>
      <c r="K184">
        <f>INDEX(product[ManufacturerID],MATCH($A184,product[ProductID],0))</f>
        <v>8</v>
      </c>
      <c r="L184" t="str">
        <f>INDEX(location[State],MATCH(D184,location[Zip],0))</f>
        <v>Ontario</v>
      </c>
      <c r="M184" t="str">
        <f>INDEX(manufacturer[Manufacturer Name],MATCH(K184,manufacturer[ManufacturerID],0))</f>
        <v>Natura</v>
      </c>
      <c r="N184">
        <f>1/COUNTIFS(tbl_sales[Manufacturer Name],tbl_sales[[#This Row],[Manufacturer Name]])</f>
        <v>3.952569169960474E-3</v>
      </c>
    </row>
    <row r="185" spans="1:14" x14ac:dyDescent="0.25">
      <c r="A185">
        <v>2393</v>
      </c>
      <c r="B185" s="2">
        <v>42179</v>
      </c>
      <c r="C185" s="2" t="str">
        <f>TEXT(tbl_sales[[#This Row],[Date]],"mmmm")</f>
        <v>June</v>
      </c>
      <c r="D185" t="s">
        <v>840</v>
      </c>
      <c r="E185">
        <v>2</v>
      </c>
      <c r="F185" s="3">
        <v>2702.07</v>
      </c>
      <c r="G185" t="s">
        <v>20</v>
      </c>
      <c r="H185" t="str">
        <f>INDEX(product[Product Name],MATCH(A185,product[ProductID],0))</f>
        <v>Aliqui YY-02</v>
      </c>
      <c r="I185" t="str">
        <f>INDEX(product[Category],MATCH($A185,product[ProductID],0))</f>
        <v>Youth</v>
      </c>
      <c r="J185" t="str">
        <f>INDEX(product[Segment],MATCH($A185,product[ProductID],0))</f>
        <v>Youth</v>
      </c>
      <c r="K185">
        <f>INDEX(product[ManufacturerID],MATCH($A185,product[ProductID],0))</f>
        <v>2</v>
      </c>
      <c r="L185" t="str">
        <f>INDEX(location[State],MATCH(D185,location[Zip],0))</f>
        <v>Ontario</v>
      </c>
      <c r="M185" t="str">
        <f>INDEX(manufacturer[Manufacturer Name],MATCH(K185,manufacturer[ManufacturerID],0))</f>
        <v>Aliqui</v>
      </c>
      <c r="N185">
        <f>1/COUNTIFS(tbl_sales[Manufacturer Name],tbl_sales[[#This Row],[Manufacturer Name]])</f>
        <v>4.7169811320754715E-3</v>
      </c>
    </row>
    <row r="186" spans="1:14" x14ac:dyDescent="0.25">
      <c r="A186">
        <v>549</v>
      </c>
      <c r="B186" s="2">
        <v>42179</v>
      </c>
      <c r="C186" s="2" t="str">
        <f>TEXT(tbl_sales[[#This Row],[Date]],"mmmm")</f>
        <v>June</v>
      </c>
      <c r="D186" t="s">
        <v>992</v>
      </c>
      <c r="E186">
        <v>1</v>
      </c>
      <c r="F186" s="3">
        <v>6614.37</v>
      </c>
      <c r="G186" t="s">
        <v>20</v>
      </c>
      <c r="H186" t="str">
        <f>INDEX(product[Product Name],MATCH(A186,product[ProductID],0))</f>
        <v>Maximus UC-14</v>
      </c>
      <c r="I186" t="str">
        <f>INDEX(product[Category],MATCH($A186,product[ProductID],0))</f>
        <v>Urban</v>
      </c>
      <c r="J186" t="str">
        <f>INDEX(product[Segment],MATCH($A186,product[ProductID],0))</f>
        <v>Convenience</v>
      </c>
      <c r="K186">
        <f>INDEX(product[ManufacturerID],MATCH($A186,product[ProductID],0))</f>
        <v>7</v>
      </c>
      <c r="L186" t="str">
        <f>INDEX(location[State],MATCH(D186,location[Zip],0))</f>
        <v>Ontario</v>
      </c>
      <c r="M186" t="str">
        <f>INDEX(manufacturer[Manufacturer Name],MATCH(K186,manufacturer[ManufacturerID],0))</f>
        <v>VanArsdel</v>
      </c>
      <c r="N186">
        <f>1/COUNTIFS(tbl_sales[Manufacturer Name],tbl_sales[[#This Row],[Manufacturer Name]])</f>
        <v>2.4570024570024569E-3</v>
      </c>
    </row>
    <row r="187" spans="1:14" x14ac:dyDescent="0.25">
      <c r="A187">
        <v>2354</v>
      </c>
      <c r="B187" s="2">
        <v>42180</v>
      </c>
      <c r="C187" s="2" t="str">
        <f>TEXT(tbl_sales[[#This Row],[Date]],"mmmm")</f>
        <v>June</v>
      </c>
      <c r="D187" t="s">
        <v>955</v>
      </c>
      <c r="E187">
        <v>1</v>
      </c>
      <c r="F187" s="3">
        <v>4661.37</v>
      </c>
      <c r="G187" t="s">
        <v>20</v>
      </c>
      <c r="H187" t="str">
        <f>INDEX(product[Product Name],MATCH(A187,product[ProductID],0))</f>
        <v>Aliqui UC-02</v>
      </c>
      <c r="I187" t="str">
        <f>INDEX(product[Category],MATCH($A187,product[ProductID],0))</f>
        <v>Urban</v>
      </c>
      <c r="J187" t="str">
        <f>INDEX(product[Segment],MATCH($A187,product[ProductID],0))</f>
        <v>Convenience</v>
      </c>
      <c r="K187">
        <f>INDEX(product[ManufacturerID],MATCH($A187,product[ProductID],0))</f>
        <v>2</v>
      </c>
      <c r="L187" t="str">
        <f>INDEX(location[State],MATCH(D187,location[Zip],0))</f>
        <v>Ontario</v>
      </c>
      <c r="M187" t="str">
        <f>INDEX(manufacturer[Manufacturer Name],MATCH(K187,manufacturer[ManufacturerID],0))</f>
        <v>Aliqui</v>
      </c>
      <c r="N187">
        <f>1/COUNTIFS(tbl_sales[Manufacturer Name],tbl_sales[[#This Row],[Manufacturer Name]])</f>
        <v>4.7169811320754715E-3</v>
      </c>
    </row>
    <row r="188" spans="1:14" x14ac:dyDescent="0.25">
      <c r="A188">
        <v>407</v>
      </c>
      <c r="B188" s="2">
        <v>42180</v>
      </c>
      <c r="C188" s="2" t="str">
        <f>TEXT(tbl_sales[[#This Row],[Date]],"mmmm")</f>
        <v>June</v>
      </c>
      <c r="D188" t="s">
        <v>839</v>
      </c>
      <c r="E188">
        <v>1</v>
      </c>
      <c r="F188" s="3">
        <v>20505.87</v>
      </c>
      <c r="G188" t="s">
        <v>20</v>
      </c>
      <c r="H188" t="str">
        <f>INDEX(product[Product Name],MATCH(A188,product[ProductID],0))</f>
        <v>Maximus UM-12</v>
      </c>
      <c r="I188" t="str">
        <f>INDEX(product[Category],MATCH($A188,product[ProductID],0))</f>
        <v>Urban</v>
      </c>
      <c r="J188" t="str">
        <f>INDEX(product[Segment],MATCH($A188,product[ProductID],0))</f>
        <v>Moderation</v>
      </c>
      <c r="K188">
        <f>INDEX(product[ManufacturerID],MATCH($A188,product[ProductID],0))</f>
        <v>7</v>
      </c>
      <c r="L188" t="str">
        <f>INDEX(location[State],MATCH(D188,location[Zip],0))</f>
        <v>Ontario</v>
      </c>
      <c r="M188" t="str">
        <f>INDEX(manufacturer[Manufacturer Name],MATCH(K188,manufacturer[ManufacturerID],0))</f>
        <v>VanArsdel</v>
      </c>
      <c r="N188">
        <f>1/COUNTIFS(tbl_sales[Manufacturer Name],tbl_sales[[#This Row],[Manufacturer Name]])</f>
        <v>2.4570024570024569E-3</v>
      </c>
    </row>
    <row r="189" spans="1:14" x14ac:dyDescent="0.25">
      <c r="A189">
        <v>2045</v>
      </c>
      <c r="B189" s="2">
        <v>42180</v>
      </c>
      <c r="C189" s="2" t="str">
        <f>TEXT(tbl_sales[[#This Row],[Date]],"mmmm")</f>
        <v>June</v>
      </c>
      <c r="D189" t="s">
        <v>984</v>
      </c>
      <c r="E189">
        <v>1</v>
      </c>
      <c r="F189" s="3">
        <v>6173.37</v>
      </c>
      <c r="G189" t="s">
        <v>20</v>
      </c>
      <c r="H189" t="str">
        <f>INDEX(product[Product Name],MATCH(A189,product[ProductID],0))</f>
        <v>Currus UE-05</v>
      </c>
      <c r="I189" t="str">
        <f>INDEX(product[Category],MATCH($A189,product[ProductID],0))</f>
        <v>Urban</v>
      </c>
      <c r="J189" t="str">
        <f>INDEX(product[Segment],MATCH($A189,product[ProductID],0))</f>
        <v>Extreme</v>
      </c>
      <c r="K189">
        <f>INDEX(product[ManufacturerID],MATCH($A189,product[ProductID],0))</f>
        <v>4</v>
      </c>
      <c r="L189" t="str">
        <f>INDEX(location[State],MATCH(D189,location[Zip],0))</f>
        <v>Ontario</v>
      </c>
      <c r="M189" t="str">
        <f>INDEX(manufacturer[Manufacturer Name],MATCH(K189,manufacturer[ManufacturerID],0))</f>
        <v>Currus</v>
      </c>
      <c r="N189">
        <f>1/COUNTIFS(tbl_sales[Manufacturer Name],tbl_sales[[#This Row],[Manufacturer Name]])</f>
        <v>1.1764705882352941E-2</v>
      </c>
    </row>
    <row r="190" spans="1:14" x14ac:dyDescent="0.25">
      <c r="A190">
        <v>599</v>
      </c>
      <c r="B190" s="2">
        <v>42180</v>
      </c>
      <c r="C190" s="2" t="str">
        <f>TEXT(tbl_sales[[#This Row],[Date]],"mmmm")</f>
        <v>June</v>
      </c>
      <c r="D190" t="s">
        <v>1228</v>
      </c>
      <c r="E190">
        <v>1</v>
      </c>
      <c r="F190" s="3">
        <v>10643.85</v>
      </c>
      <c r="G190" t="s">
        <v>20</v>
      </c>
      <c r="H190" t="str">
        <f>INDEX(product[Product Name],MATCH(A190,product[ProductID],0))</f>
        <v>Maximus UC-64</v>
      </c>
      <c r="I190" t="str">
        <f>INDEX(product[Category],MATCH($A190,product[ProductID],0))</f>
        <v>Urban</v>
      </c>
      <c r="J190" t="str">
        <f>INDEX(product[Segment],MATCH($A190,product[ProductID],0))</f>
        <v>Convenience</v>
      </c>
      <c r="K190">
        <f>INDEX(product[ManufacturerID],MATCH($A190,product[ProductID],0))</f>
        <v>7</v>
      </c>
      <c r="L190" t="str">
        <f>INDEX(location[State],MATCH(D190,location[Zip],0))</f>
        <v>Manitoba</v>
      </c>
      <c r="M190" t="str">
        <f>INDEX(manufacturer[Manufacturer Name],MATCH(K190,manufacturer[ManufacturerID],0))</f>
        <v>VanArsdel</v>
      </c>
      <c r="N190">
        <f>1/COUNTIFS(tbl_sales[Manufacturer Name],tbl_sales[[#This Row],[Manufacturer Name]])</f>
        <v>2.4570024570024569E-3</v>
      </c>
    </row>
    <row r="191" spans="1:14" x14ac:dyDescent="0.25">
      <c r="A191">
        <v>1180</v>
      </c>
      <c r="B191" s="2">
        <v>42180</v>
      </c>
      <c r="C191" s="2" t="str">
        <f>TEXT(tbl_sales[[#This Row],[Date]],"mmmm")</f>
        <v>June</v>
      </c>
      <c r="D191" t="s">
        <v>838</v>
      </c>
      <c r="E191">
        <v>1</v>
      </c>
      <c r="F191" s="3">
        <v>6299.37</v>
      </c>
      <c r="G191" t="s">
        <v>20</v>
      </c>
      <c r="H191" t="str">
        <f>INDEX(product[Product Name],MATCH(A191,product[ProductID],0))</f>
        <v>Pirum UE-16</v>
      </c>
      <c r="I191" t="str">
        <f>INDEX(product[Category],MATCH($A191,product[ProductID],0))</f>
        <v>Urban</v>
      </c>
      <c r="J191" t="str">
        <f>INDEX(product[Segment],MATCH($A191,product[ProductID],0))</f>
        <v>Extreme</v>
      </c>
      <c r="K191">
        <f>INDEX(product[ManufacturerID],MATCH($A191,product[ProductID],0))</f>
        <v>10</v>
      </c>
      <c r="L191" t="str">
        <f>INDEX(location[State],MATCH(D191,location[Zip],0))</f>
        <v>Ontario</v>
      </c>
      <c r="M191" t="str">
        <f>INDEX(manufacturer[Manufacturer Name],MATCH(K191,manufacturer[ManufacturerID],0))</f>
        <v>Pirum</v>
      </c>
      <c r="N191">
        <f>1/COUNTIFS(tbl_sales[Manufacturer Name],tbl_sales[[#This Row],[Manufacturer Name]])</f>
        <v>3.8022813688212928E-3</v>
      </c>
    </row>
    <row r="192" spans="1:14" x14ac:dyDescent="0.25">
      <c r="A192">
        <v>506</v>
      </c>
      <c r="B192" s="2">
        <v>42180</v>
      </c>
      <c r="C192" s="2" t="str">
        <f>TEXT(tbl_sales[[#This Row],[Date]],"mmmm")</f>
        <v>June</v>
      </c>
      <c r="D192" t="s">
        <v>1215</v>
      </c>
      <c r="E192">
        <v>1</v>
      </c>
      <c r="F192" s="3">
        <v>15560.37</v>
      </c>
      <c r="G192" t="s">
        <v>20</v>
      </c>
      <c r="H192" t="str">
        <f>INDEX(product[Product Name],MATCH(A192,product[ProductID],0))</f>
        <v>Maximus UM-11</v>
      </c>
      <c r="I192" t="str">
        <f>INDEX(product[Category],MATCH($A192,product[ProductID],0))</f>
        <v>Urban</v>
      </c>
      <c r="J192" t="str">
        <f>INDEX(product[Segment],MATCH($A192,product[ProductID],0))</f>
        <v>Moderation</v>
      </c>
      <c r="K192">
        <f>INDEX(product[ManufacturerID],MATCH($A192,product[ProductID],0))</f>
        <v>7</v>
      </c>
      <c r="L192" t="str">
        <f>INDEX(location[State],MATCH(D192,location[Zip],0))</f>
        <v>Manitoba</v>
      </c>
      <c r="M192" t="str">
        <f>INDEX(manufacturer[Manufacturer Name],MATCH(K192,manufacturer[ManufacturerID],0))</f>
        <v>VanArsdel</v>
      </c>
      <c r="N192">
        <f>1/COUNTIFS(tbl_sales[Manufacturer Name],tbl_sales[[#This Row],[Manufacturer Name]])</f>
        <v>2.4570024570024569E-3</v>
      </c>
    </row>
    <row r="193" spans="1:14" x14ac:dyDescent="0.25">
      <c r="A193">
        <v>1022</v>
      </c>
      <c r="B193" s="2">
        <v>42094</v>
      </c>
      <c r="C193" s="2" t="str">
        <f>TEXT(tbl_sales[[#This Row],[Date]],"mmmm")</f>
        <v>March</v>
      </c>
      <c r="D193" t="s">
        <v>1232</v>
      </c>
      <c r="E193">
        <v>1</v>
      </c>
      <c r="F193" s="3">
        <v>1889.37</v>
      </c>
      <c r="G193" t="s">
        <v>20</v>
      </c>
      <c r="H193" t="str">
        <f>INDEX(product[Product Name],MATCH(A193,product[ProductID],0))</f>
        <v>Natura YY-23</v>
      </c>
      <c r="I193" t="str">
        <f>INDEX(product[Category],MATCH($A193,product[ProductID],0))</f>
        <v>Youth</v>
      </c>
      <c r="J193" t="str">
        <f>INDEX(product[Segment],MATCH($A193,product[ProductID],0))</f>
        <v>Youth</v>
      </c>
      <c r="K193">
        <f>INDEX(product[ManufacturerID],MATCH($A193,product[ProductID],0))</f>
        <v>8</v>
      </c>
      <c r="L193" t="str">
        <f>INDEX(location[State],MATCH(D193,location[Zip],0))</f>
        <v>Manitoba</v>
      </c>
      <c r="M193" t="str">
        <f>INDEX(manufacturer[Manufacturer Name],MATCH(K193,manufacturer[ManufacturerID],0))</f>
        <v>Natura</v>
      </c>
      <c r="N193">
        <f>1/COUNTIFS(tbl_sales[Manufacturer Name],tbl_sales[[#This Row],[Manufacturer Name]])</f>
        <v>3.952569169960474E-3</v>
      </c>
    </row>
    <row r="194" spans="1:14" x14ac:dyDescent="0.25">
      <c r="A194">
        <v>1077</v>
      </c>
      <c r="B194" s="2">
        <v>42094</v>
      </c>
      <c r="C194" s="2" t="str">
        <f>TEXT(tbl_sales[[#This Row],[Date]],"mmmm")</f>
        <v>March</v>
      </c>
      <c r="D194" t="s">
        <v>842</v>
      </c>
      <c r="E194">
        <v>1</v>
      </c>
      <c r="F194" s="3">
        <v>4220.37</v>
      </c>
      <c r="G194" t="s">
        <v>20</v>
      </c>
      <c r="H194" t="str">
        <f>INDEX(product[Product Name],MATCH(A194,product[ProductID],0))</f>
        <v>Pirum RP-23</v>
      </c>
      <c r="I194" t="str">
        <f>INDEX(product[Category],MATCH($A194,product[ProductID],0))</f>
        <v>Rural</v>
      </c>
      <c r="J194" t="str">
        <f>INDEX(product[Segment],MATCH($A194,product[ProductID],0))</f>
        <v>Productivity</v>
      </c>
      <c r="K194">
        <f>INDEX(product[ManufacturerID],MATCH($A194,product[ProductID],0))</f>
        <v>10</v>
      </c>
      <c r="L194" t="str">
        <f>INDEX(location[State],MATCH(D194,location[Zip],0))</f>
        <v>Ontario</v>
      </c>
      <c r="M194" t="str">
        <f>INDEX(manufacturer[Manufacturer Name],MATCH(K194,manufacturer[ManufacturerID],0))</f>
        <v>Pirum</v>
      </c>
      <c r="N194">
        <f>1/COUNTIFS(tbl_sales[Manufacturer Name],tbl_sales[[#This Row],[Manufacturer Name]])</f>
        <v>3.8022813688212928E-3</v>
      </c>
    </row>
    <row r="195" spans="1:14" x14ac:dyDescent="0.25">
      <c r="A195">
        <v>1180</v>
      </c>
      <c r="B195" s="2">
        <v>42094</v>
      </c>
      <c r="C195" s="2" t="str">
        <f>TEXT(tbl_sales[[#This Row],[Date]],"mmmm")</f>
        <v>March</v>
      </c>
      <c r="D195" t="s">
        <v>973</v>
      </c>
      <c r="E195">
        <v>1</v>
      </c>
      <c r="F195" s="3">
        <v>6173.37</v>
      </c>
      <c r="G195" t="s">
        <v>20</v>
      </c>
      <c r="H195" t="str">
        <f>INDEX(product[Product Name],MATCH(A195,product[ProductID],0))</f>
        <v>Pirum UE-16</v>
      </c>
      <c r="I195" t="str">
        <f>INDEX(product[Category],MATCH($A195,product[ProductID],0))</f>
        <v>Urban</v>
      </c>
      <c r="J195" t="str">
        <f>INDEX(product[Segment],MATCH($A195,product[ProductID],0))</f>
        <v>Extreme</v>
      </c>
      <c r="K195">
        <f>INDEX(product[ManufacturerID],MATCH($A195,product[ProductID],0))</f>
        <v>10</v>
      </c>
      <c r="L195" t="str">
        <f>INDEX(location[State],MATCH(D195,location[Zip],0))</f>
        <v>Ontario</v>
      </c>
      <c r="M195" t="str">
        <f>INDEX(manufacturer[Manufacturer Name],MATCH(K195,manufacturer[ManufacturerID],0))</f>
        <v>Pirum</v>
      </c>
      <c r="N195">
        <f>1/COUNTIFS(tbl_sales[Manufacturer Name],tbl_sales[[#This Row],[Manufacturer Name]])</f>
        <v>3.8022813688212928E-3</v>
      </c>
    </row>
    <row r="196" spans="1:14" x14ac:dyDescent="0.25">
      <c r="A196">
        <v>1183</v>
      </c>
      <c r="B196" s="2">
        <v>42094</v>
      </c>
      <c r="C196" s="2" t="str">
        <f>TEXT(tbl_sales[[#This Row],[Date]],"mmmm")</f>
        <v>March</v>
      </c>
      <c r="D196" t="s">
        <v>945</v>
      </c>
      <c r="E196">
        <v>1</v>
      </c>
      <c r="F196" s="3">
        <v>7559.37</v>
      </c>
      <c r="G196" t="s">
        <v>20</v>
      </c>
      <c r="H196" t="str">
        <f>INDEX(product[Product Name],MATCH(A196,product[ProductID],0))</f>
        <v>Pirum UE-19</v>
      </c>
      <c r="I196" t="str">
        <f>INDEX(product[Category],MATCH($A196,product[ProductID],0))</f>
        <v>Urban</v>
      </c>
      <c r="J196" t="str">
        <f>INDEX(product[Segment],MATCH($A196,product[ProductID],0))</f>
        <v>Extreme</v>
      </c>
      <c r="K196">
        <f>INDEX(product[ManufacturerID],MATCH($A196,product[ProductID],0))</f>
        <v>10</v>
      </c>
      <c r="L196" t="str">
        <f>INDEX(location[State],MATCH(D196,location[Zip],0))</f>
        <v>Ontario</v>
      </c>
      <c r="M196" t="str">
        <f>INDEX(manufacturer[Manufacturer Name],MATCH(K196,manufacturer[ManufacturerID],0))</f>
        <v>Pirum</v>
      </c>
      <c r="N196">
        <f>1/COUNTIFS(tbl_sales[Manufacturer Name],tbl_sales[[#This Row],[Manufacturer Name]])</f>
        <v>3.8022813688212928E-3</v>
      </c>
    </row>
    <row r="197" spans="1:14" x14ac:dyDescent="0.25">
      <c r="A197">
        <v>1879</v>
      </c>
      <c r="B197" s="2">
        <v>42095</v>
      </c>
      <c r="C197" s="2" t="str">
        <f>TEXT(tbl_sales[[#This Row],[Date]],"mmmm")</f>
        <v>April</v>
      </c>
      <c r="D197" t="s">
        <v>984</v>
      </c>
      <c r="E197">
        <v>1</v>
      </c>
      <c r="F197" s="3">
        <v>11339.37</v>
      </c>
      <c r="G197" t="s">
        <v>20</v>
      </c>
      <c r="H197" t="str">
        <f>INDEX(product[Product Name],MATCH(A197,product[ProductID],0))</f>
        <v>Leo UM-17</v>
      </c>
      <c r="I197" t="str">
        <f>INDEX(product[Category],MATCH($A197,product[ProductID],0))</f>
        <v>Urban</v>
      </c>
      <c r="J197" t="str">
        <f>INDEX(product[Segment],MATCH($A197,product[ProductID],0))</f>
        <v>Moderation</v>
      </c>
      <c r="K197">
        <f>INDEX(product[ManufacturerID],MATCH($A197,product[ProductID],0))</f>
        <v>6</v>
      </c>
      <c r="L197" t="str">
        <f>INDEX(location[State],MATCH(D197,location[Zip],0))</f>
        <v>Ontario</v>
      </c>
      <c r="M197" t="str">
        <f>INDEX(manufacturer[Manufacturer Name],MATCH(K197,manufacturer[ManufacturerID],0))</f>
        <v>Leo</v>
      </c>
      <c r="N197">
        <f>1/COUNTIFS(tbl_sales[Manufacturer Name],tbl_sales[[#This Row],[Manufacturer Name]])</f>
        <v>8.3333333333333329E-2</v>
      </c>
    </row>
    <row r="198" spans="1:14" x14ac:dyDescent="0.25">
      <c r="A198">
        <v>556</v>
      </c>
      <c r="B198" s="2">
        <v>42095</v>
      </c>
      <c r="C198" s="2" t="str">
        <f>TEXT(tbl_sales[[#This Row],[Date]],"mmmm")</f>
        <v>April</v>
      </c>
      <c r="D198" t="s">
        <v>1219</v>
      </c>
      <c r="E198">
        <v>1</v>
      </c>
      <c r="F198" s="3">
        <v>10268.370000000001</v>
      </c>
      <c r="G198" t="s">
        <v>20</v>
      </c>
      <c r="H198" t="str">
        <f>INDEX(product[Product Name],MATCH(A198,product[ProductID],0))</f>
        <v>Maximus UC-21</v>
      </c>
      <c r="I198" t="str">
        <f>INDEX(product[Category],MATCH($A198,product[ProductID],0))</f>
        <v>Urban</v>
      </c>
      <c r="J198" t="str">
        <f>INDEX(product[Segment],MATCH($A198,product[ProductID],0))</f>
        <v>Convenience</v>
      </c>
      <c r="K198">
        <f>INDEX(product[ManufacturerID],MATCH($A198,product[ProductID],0))</f>
        <v>7</v>
      </c>
      <c r="L198" t="str">
        <f>INDEX(location[State],MATCH(D198,location[Zip],0))</f>
        <v>Manitoba</v>
      </c>
      <c r="M198" t="str">
        <f>INDEX(manufacturer[Manufacturer Name],MATCH(K198,manufacturer[ManufacturerID],0))</f>
        <v>VanArsdel</v>
      </c>
      <c r="N198">
        <f>1/COUNTIFS(tbl_sales[Manufacturer Name],tbl_sales[[#This Row],[Manufacturer Name]])</f>
        <v>2.4570024570024569E-3</v>
      </c>
    </row>
    <row r="199" spans="1:14" x14ac:dyDescent="0.25">
      <c r="A199">
        <v>674</v>
      </c>
      <c r="B199" s="2">
        <v>42022</v>
      </c>
      <c r="C199" s="2" t="str">
        <f>TEXT(tbl_sales[[#This Row],[Date]],"mmmm")</f>
        <v>January</v>
      </c>
      <c r="D199" t="s">
        <v>984</v>
      </c>
      <c r="E199">
        <v>1</v>
      </c>
      <c r="F199" s="3">
        <v>8189.37</v>
      </c>
      <c r="G199" t="s">
        <v>20</v>
      </c>
      <c r="H199" t="str">
        <f>INDEX(product[Product Name],MATCH(A199,product[ProductID],0))</f>
        <v>Maximus UC-39</v>
      </c>
      <c r="I199" t="str">
        <f>INDEX(product[Category],MATCH($A199,product[ProductID],0))</f>
        <v>Urban</v>
      </c>
      <c r="J199" t="str">
        <f>INDEX(product[Segment],MATCH($A199,product[ProductID],0))</f>
        <v>Convenience</v>
      </c>
      <c r="K199">
        <f>INDEX(product[ManufacturerID],MATCH($A199,product[ProductID],0))</f>
        <v>7</v>
      </c>
      <c r="L199" t="str">
        <f>INDEX(location[State],MATCH(D199,location[Zip],0))</f>
        <v>Ontario</v>
      </c>
      <c r="M199" t="str">
        <f>INDEX(manufacturer[Manufacturer Name],MATCH(K199,manufacturer[ManufacturerID],0))</f>
        <v>VanArsdel</v>
      </c>
      <c r="N199">
        <f>1/COUNTIFS(tbl_sales[Manufacturer Name],tbl_sales[[#This Row],[Manufacturer Name]])</f>
        <v>2.4570024570024569E-3</v>
      </c>
    </row>
    <row r="200" spans="1:14" x14ac:dyDescent="0.25">
      <c r="A200">
        <v>578</v>
      </c>
      <c r="B200" s="2">
        <v>42058</v>
      </c>
      <c r="C200" s="2" t="str">
        <f>TEXT(tbl_sales[[#This Row],[Date]],"mmmm")</f>
        <v>February</v>
      </c>
      <c r="D200" t="s">
        <v>978</v>
      </c>
      <c r="E200">
        <v>1</v>
      </c>
      <c r="F200" s="3">
        <v>9449.3700000000008</v>
      </c>
      <c r="G200" t="s">
        <v>20</v>
      </c>
      <c r="H200" t="str">
        <f>INDEX(product[Product Name],MATCH(A200,product[ProductID],0))</f>
        <v>Maximus UC-43</v>
      </c>
      <c r="I200" t="str">
        <f>INDEX(product[Category],MATCH($A200,product[ProductID],0))</f>
        <v>Urban</v>
      </c>
      <c r="J200" t="str">
        <f>INDEX(product[Segment],MATCH($A200,product[ProductID],0))</f>
        <v>Convenience</v>
      </c>
      <c r="K200">
        <f>INDEX(product[ManufacturerID],MATCH($A200,product[ProductID],0))</f>
        <v>7</v>
      </c>
      <c r="L200" t="str">
        <f>INDEX(location[State],MATCH(D200,location[Zip],0))</f>
        <v>Ontario</v>
      </c>
      <c r="M200" t="str">
        <f>INDEX(manufacturer[Manufacturer Name],MATCH(K200,manufacturer[ManufacturerID],0))</f>
        <v>VanArsdel</v>
      </c>
      <c r="N200">
        <f>1/COUNTIFS(tbl_sales[Manufacturer Name],tbl_sales[[#This Row],[Manufacturer Name]])</f>
        <v>2.4570024570024569E-3</v>
      </c>
    </row>
    <row r="201" spans="1:14" x14ac:dyDescent="0.25">
      <c r="A201">
        <v>1180</v>
      </c>
      <c r="B201" s="2">
        <v>42059</v>
      </c>
      <c r="C201" s="2" t="str">
        <f>TEXT(tbl_sales[[#This Row],[Date]],"mmmm")</f>
        <v>February</v>
      </c>
      <c r="D201" t="s">
        <v>838</v>
      </c>
      <c r="E201">
        <v>1</v>
      </c>
      <c r="F201" s="3">
        <v>6173.37</v>
      </c>
      <c r="G201" t="s">
        <v>20</v>
      </c>
      <c r="H201" t="str">
        <f>INDEX(product[Product Name],MATCH(A201,product[ProductID],0))</f>
        <v>Pirum UE-16</v>
      </c>
      <c r="I201" t="str">
        <f>INDEX(product[Category],MATCH($A201,product[ProductID],0))</f>
        <v>Urban</v>
      </c>
      <c r="J201" t="str">
        <f>INDEX(product[Segment],MATCH($A201,product[ProductID],0))</f>
        <v>Extreme</v>
      </c>
      <c r="K201">
        <f>INDEX(product[ManufacturerID],MATCH($A201,product[ProductID],0))</f>
        <v>10</v>
      </c>
      <c r="L201" t="str">
        <f>INDEX(location[State],MATCH(D201,location[Zip],0))</f>
        <v>Ontario</v>
      </c>
      <c r="M201" t="str">
        <f>INDEX(manufacturer[Manufacturer Name],MATCH(K201,manufacturer[ManufacturerID],0))</f>
        <v>Pirum</v>
      </c>
      <c r="N201">
        <f>1/COUNTIFS(tbl_sales[Manufacturer Name],tbl_sales[[#This Row],[Manufacturer Name]])</f>
        <v>3.8022813688212928E-3</v>
      </c>
    </row>
    <row r="202" spans="1:14" x14ac:dyDescent="0.25">
      <c r="A202">
        <v>443</v>
      </c>
      <c r="B202" s="2">
        <v>42059</v>
      </c>
      <c r="C202" s="2" t="str">
        <f>TEXT(tbl_sales[[#This Row],[Date]],"mmmm")</f>
        <v>February</v>
      </c>
      <c r="D202" t="s">
        <v>838</v>
      </c>
      <c r="E202">
        <v>1</v>
      </c>
      <c r="F202" s="3">
        <v>11084.85</v>
      </c>
      <c r="G202" t="s">
        <v>20</v>
      </c>
      <c r="H202" t="str">
        <f>INDEX(product[Product Name],MATCH(A202,product[ProductID],0))</f>
        <v>Maximus UM-48</v>
      </c>
      <c r="I202" t="str">
        <f>INDEX(product[Category],MATCH($A202,product[ProductID],0))</f>
        <v>Urban</v>
      </c>
      <c r="J202" t="str">
        <f>INDEX(product[Segment],MATCH($A202,product[ProductID],0))</f>
        <v>Moderation</v>
      </c>
      <c r="K202">
        <f>INDEX(product[ManufacturerID],MATCH($A202,product[ProductID],0))</f>
        <v>7</v>
      </c>
      <c r="L202" t="str">
        <f>INDEX(location[State],MATCH(D202,location[Zip],0))</f>
        <v>Ontario</v>
      </c>
      <c r="M202" t="str">
        <f>INDEX(manufacturer[Manufacturer Name],MATCH(K202,manufacturer[ManufacturerID],0))</f>
        <v>VanArsdel</v>
      </c>
      <c r="N202">
        <f>1/COUNTIFS(tbl_sales[Manufacturer Name],tbl_sales[[#This Row],[Manufacturer Name]])</f>
        <v>2.4570024570024569E-3</v>
      </c>
    </row>
    <row r="203" spans="1:14" x14ac:dyDescent="0.25">
      <c r="A203">
        <v>947</v>
      </c>
      <c r="B203" s="2">
        <v>42059</v>
      </c>
      <c r="C203" s="2" t="str">
        <f>TEXT(tbl_sales[[#This Row],[Date]],"mmmm")</f>
        <v>February</v>
      </c>
      <c r="D203" t="s">
        <v>1230</v>
      </c>
      <c r="E203">
        <v>1</v>
      </c>
      <c r="F203" s="3">
        <v>8504.3700000000008</v>
      </c>
      <c r="G203" t="s">
        <v>20</v>
      </c>
      <c r="H203" t="str">
        <f>INDEX(product[Product Name],MATCH(A203,product[ProductID],0))</f>
        <v>Natura UC-10</v>
      </c>
      <c r="I203" t="str">
        <f>INDEX(product[Category],MATCH($A203,product[ProductID],0))</f>
        <v>Urban</v>
      </c>
      <c r="J203" t="str">
        <f>INDEX(product[Segment],MATCH($A203,product[ProductID],0))</f>
        <v>Convenience</v>
      </c>
      <c r="K203">
        <f>INDEX(product[ManufacturerID],MATCH($A203,product[ProductID],0))</f>
        <v>8</v>
      </c>
      <c r="L203" t="str">
        <f>INDEX(location[State],MATCH(D203,location[Zip],0))</f>
        <v>Manitoba</v>
      </c>
      <c r="M203" t="str">
        <f>INDEX(manufacturer[Manufacturer Name],MATCH(K203,manufacturer[ManufacturerID],0))</f>
        <v>Natura</v>
      </c>
      <c r="N203">
        <f>1/COUNTIFS(tbl_sales[Manufacturer Name],tbl_sales[[#This Row],[Manufacturer Name]])</f>
        <v>3.952569169960474E-3</v>
      </c>
    </row>
    <row r="204" spans="1:14" x14ac:dyDescent="0.25">
      <c r="A204">
        <v>2365</v>
      </c>
      <c r="B204" s="2">
        <v>42059</v>
      </c>
      <c r="C204" s="2" t="str">
        <f>TEXT(tbl_sales[[#This Row],[Date]],"mmmm")</f>
        <v>February</v>
      </c>
      <c r="D204" t="s">
        <v>687</v>
      </c>
      <c r="E204">
        <v>1</v>
      </c>
      <c r="F204" s="3">
        <v>6356.7</v>
      </c>
      <c r="G204" t="s">
        <v>20</v>
      </c>
      <c r="H204" t="str">
        <f>INDEX(product[Product Name],MATCH(A204,product[ProductID],0))</f>
        <v>Aliqui UC-13</v>
      </c>
      <c r="I204" t="str">
        <f>INDEX(product[Category],MATCH($A204,product[ProductID],0))</f>
        <v>Urban</v>
      </c>
      <c r="J204" t="str">
        <f>INDEX(product[Segment],MATCH($A204,product[ProductID],0))</f>
        <v>Convenience</v>
      </c>
      <c r="K204">
        <f>INDEX(product[ManufacturerID],MATCH($A204,product[ProductID],0))</f>
        <v>2</v>
      </c>
      <c r="L204" t="str">
        <f>INDEX(location[State],MATCH(D204,location[Zip],0))</f>
        <v>Ontario</v>
      </c>
      <c r="M204" t="str">
        <f>INDEX(manufacturer[Manufacturer Name],MATCH(K204,manufacturer[ManufacturerID],0))</f>
        <v>Aliqui</v>
      </c>
      <c r="N204">
        <f>1/COUNTIFS(tbl_sales[Manufacturer Name],tbl_sales[[#This Row],[Manufacturer Name]])</f>
        <v>4.7169811320754715E-3</v>
      </c>
    </row>
    <row r="205" spans="1:14" x14ac:dyDescent="0.25">
      <c r="A205">
        <v>967</v>
      </c>
      <c r="B205" s="2">
        <v>42059</v>
      </c>
      <c r="C205" s="2" t="str">
        <f>TEXT(tbl_sales[[#This Row],[Date]],"mmmm")</f>
        <v>February</v>
      </c>
      <c r="D205" t="s">
        <v>1220</v>
      </c>
      <c r="E205">
        <v>1</v>
      </c>
      <c r="F205" s="3">
        <v>8126.37</v>
      </c>
      <c r="G205" t="s">
        <v>20</v>
      </c>
      <c r="H205" t="str">
        <f>INDEX(product[Product Name],MATCH(A205,product[ProductID],0))</f>
        <v>Natura UC-30</v>
      </c>
      <c r="I205" t="str">
        <f>INDEX(product[Category],MATCH($A205,product[ProductID],0))</f>
        <v>Urban</v>
      </c>
      <c r="J205" t="str">
        <f>INDEX(product[Segment],MATCH($A205,product[ProductID],0))</f>
        <v>Convenience</v>
      </c>
      <c r="K205">
        <f>INDEX(product[ManufacturerID],MATCH($A205,product[ProductID],0))</f>
        <v>8</v>
      </c>
      <c r="L205" t="str">
        <f>INDEX(location[State],MATCH(D205,location[Zip],0))</f>
        <v>Manitoba</v>
      </c>
      <c r="M205" t="str">
        <f>INDEX(manufacturer[Manufacturer Name],MATCH(K205,manufacturer[ManufacturerID],0))</f>
        <v>Natura</v>
      </c>
      <c r="N205">
        <f>1/COUNTIFS(tbl_sales[Manufacturer Name],tbl_sales[[#This Row],[Manufacturer Name]])</f>
        <v>3.952569169960474E-3</v>
      </c>
    </row>
    <row r="206" spans="1:14" x14ac:dyDescent="0.25">
      <c r="A206">
        <v>590</v>
      </c>
      <c r="B206" s="2">
        <v>42023</v>
      </c>
      <c r="C206" s="2" t="str">
        <f>TEXT(tbl_sales[[#This Row],[Date]],"mmmm")</f>
        <v>January</v>
      </c>
      <c r="D206" t="s">
        <v>1220</v>
      </c>
      <c r="E206">
        <v>1</v>
      </c>
      <c r="F206" s="3">
        <v>10709.37</v>
      </c>
      <c r="G206" t="s">
        <v>20</v>
      </c>
      <c r="H206" t="str">
        <f>INDEX(product[Product Name],MATCH(A206,product[ProductID],0))</f>
        <v>Maximus UC-55</v>
      </c>
      <c r="I206" t="str">
        <f>INDEX(product[Category],MATCH($A206,product[ProductID],0))</f>
        <v>Urban</v>
      </c>
      <c r="J206" t="str">
        <f>INDEX(product[Segment],MATCH($A206,product[ProductID],0))</f>
        <v>Convenience</v>
      </c>
      <c r="K206">
        <f>INDEX(product[ManufacturerID],MATCH($A206,product[ProductID],0))</f>
        <v>7</v>
      </c>
      <c r="L206" t="str">
        <f>INDEX(location[State],MATCH(D206,location[Zip],0))</f>
        <v>Manitoba</v>
      </c>
      <c r="M206" t="str">
        <f>INDEX(manufacturer[Manufacturer Name],MATCH(K206,manufacturer[ManufacturerID],0))</f>
        <v>VanArsdel</v>
      </c>
      <c r="N206">
        <f>1/COUNTIFS(tbl_sales[Manufacturer Name],tbl_sales[[#This Row],[Manufacturer Name]])</f>
        <v>2.4570024570024569E-3</v>
      </c>
    </row>
    <row r="207" spans="1:14" x14ac:dyDescent="0.25">
      <c r="A207">
        <v>1182</v>
      </c>
      <c r="B207" s="2">
        <v>42023</v>
      </c>
      <c r="C207" s="2" t="str">
        <f>TEXT(tbl_sales[[#This Row],[Date]],"mmmm")</f>
        <v>January</v>
      </c>
      <c r="D207" t="s">
        <v>840</v>
      </c>
      <c r="E207">
        <v>1</v>
      </c>
      <c r="F207" s="3">
        <v>2519.37</v>
      </c>
      <c r="G207" t="s">
        <v>20</v>
      </c>
      <c r="H207" t="str">
        <f>INDEX(product[Product Name],MATCH(A207,product[ProductID],0))</f>
        <v>Pirum UE-18</v>
      </c>
      <c r="I207" t="str">
        <f>INDEX(product[Category],MATCH($A207,product[ProductID],0))</f>
        <v>Urban</v>
      </c>
      <c r="J207" t="str">
        <f>INDEX(product[Segment],MATCH($A207,product[ProductID],0))</f>
        <v>Extreme</v>
      </c>
      <c r="K207">
        <f>INDEX(product[ManufacturerID],MATCH($A207,product[ProductID],0))</f>
        <v>10</v>
      </c>
      <c r="L207" t="str">
        <f>INDEX(location[State],MATCH(D207,location[Zip],0))</f>
        <v>Ontario</v>
      </c>
      <c r="M207" t="str">
        <f>INDEX(manufacturer[Manufacturer Name],MATCH(K207,manufacturer[ManufacturerID],0))</f>
        <v>Pirum</v>
      </c>
      <c r="N207">
        <f>1/COUNTIFS(tbl_sales[Manufacturer Name],tbl_sales[[#This Row],[Manufacturer Name]])</f>
        <v>3.8022813688212928E-3</v>
      </c>
    </row>
    <row r="208" spans="1:14" x14ac:dyDescent="0.25">
      <c r="A208">
        <v>1522</v>
      </c>
      <c r="B208" s="2">
        <v>42023</v>
      </c>
      <c r="C208" s="2" t="str">
        <f>TEXT(tbl_sales[[#This Row],[Date]],"mmmm")</f>
        <v>January</v>
      </c>
      <c r="D208" t="s">
        <v>840</v>
      </c>
      <c r="E208">
        <v>2</v>
      </c>
      <c r="F208" s="3">
        <v>12597.48</v>
      </c>
      <c r="G208" t="s">
        <v>20</v>
      </c>
      <c r="H208" t="str">
        <f>INDEX(product[Product Name],MATCH(A208,product[ProductID],0))</f>
        <v>Quibus RP-14</v>
      </c>
      <c r="I208" t="str">
        <f>INDEX(product[Category],MATCH($A208,product[ProductID],0))</f>
        <v>Rural</v>
      </c>
      <c r="J208" t="str">
        <f>INDEX(product[Segment],MATCH($A208,product[ProductID],0))</f>
        <v>Productivity</v>
      </c>
      <c r="K208">
        <f>INDEX(product[ManufacturerID],MATCH($A208,product[ProductID],0))</f>
        <v>12</v>
      </c>
      <c r="L208" t="str">
        <f>INDEX(location[State],MATCH(D208,location[Zip],0))</f>
        <v>Ontario</v>
      </c>
      <c r="M208" t="str">
        <f>INDEX(manufacturer[Manufacturer Name],MATCH(K208,manufacturer[ManufacturerID],0))</f>
        <v>Quibus</v>
      </c>
      <c r="N208">
        <f>1/COUNTIFS(tbl_sales[Manufacturer Name],tbl_sales[[#This Row],[Manufacturer Name]])</f>
        <v>1.3333333333333334E-2</v>
      </c>
    </row>
    <row r="209" spans="1:14" x14ac:dyDescent="0.25">
      <c r="A209">
        <v>1521</v>
      </c>
      <c r="B209" s="2">
        <v>42023</v>
      </c>
      <c r="C209" s="2" t="str">
        <f>TEXT(tbl_sales[[#This Row],[Date]],"mmmm")</f>
        <v>January</v>
      </c>
      <c r="D209" t="s">
        <v>840</v>
      </c>
      <c r="E209">
        <v>2</v>
      </c>
      <c r="F209" s="3">
        <v>12597.48</v>
      </c>
      <c r="G209" t="s">
        <v>20</v>
      </c>
      <c r="H209" t="str">
        <f>INDEX(product[Product Name],MATCH(A209,product[ProductID],0))</f>
        <v>Quibus RP-13</v>
      </c>
      <c r="I209" t="str">
        <f>INDEX(product[Category],MATCH($A209,product[ProductID],0))</f>
        <v>Rural</v>
      </c>
      <c r="J209" t="str">
        <f>INDEX(product[Segment],MATCH($A209,product[ProductID],0))</f>
        <v>Productivity</v>
      </c>
      <c r="K209">
        <f>INDEX(product[ManufacturerID],MATCH($A209,product[ProductID],0))</f>
        <v>12</v>
      </c>
      <c r="L209" t="str">
        <f>INDEX(location[State],MATCH(D209,location[Zip],0))</f>
        <v>Ontario</v>
      </c>
      <c r="M209" t="str">
        <f>INDEX(manufacturer[Manufacturer Name],MATCH(K209,manufacturer[ManufacturerID],0))</f>
        <v>Quibus</v>
      </c>
      <c r="N209">
        <f>1/COUNTIFS(tbl_sales[Manufacturer Name],tbl_sales[[#This Row],[Manufacturer Name]])</f>
        <v>1.3333333333333334E-2</v>
      </c>
    </row>
    <row r="210" spans="1:14" x14ac:dyDescent="0.25">
      <c r="A210">
        <v>674</v>
      </c>
      <c r="B210" s="2">
        <v>42118</v>
      </c>
      <c r="C210" s="2" t="str">
        <f>TEXT(tbl_sales[[#This Row],[Date]],"mmmm")</f>
        <v>April</v>
      </c>
      <c r="D210" t="s">
        <v>838</v>
      </c>
      <c r="E210">
        <v>1</v>
      </c>
      <c r="F210" s="3">
        <v>8315.3700000000008</v>
      </c>
      <c r="G210" t="s">
        <v>20</v>
      </c>
      <c r="H210" t="str">
        <f>INDEX(product[Product Name],MATCH(A210,product[ProductID],0))</f>
        <v>Maximus UC-39</v>
      </c>
      <c r="I210" t="str">
        <f>INDEX(product[Category],MATCH($A210,product[ProductID],0))</f>
        <v>Urban</v>
      </c>
      <c r="J210" t="str">
        <f>INDEX(product[Segment],MATCH($A210,product[ProductID],0))</f>
        <v>Convenience</v>
      </c>
      <c r="K210">
        <f>INDEX(product[ManufacturerID],MATCH($A210,product[ProductID],0))</f>
        <v>7</v>
      </c>
      <c r="L210" t="str">
        <f>INDEX(location[State],MATCH(D210,location[Zip],0))</f>
        <v>Ontario</v>
      </c>
      <c r="M210" t="str">
        <f>INDEX(manufacturer[Manufacturer Name],MATCH(K210,manufacturer[ManufacturerID],0))</f>
        <v>VanArsdel</v>
      </c>
      <c r="N210">
        <f>1/COUNTIFS(tbl_sales[Manufacturer Name],tbl_sales[[#This Row],[Manufacturer Name]])</f>
        <v>2.4570024570024569E-3</v>
      </c>
    </row>
    <row r="211" spans="1:14" x14ac:dyDescent="0.25">
      <c r="A211">
        <v>549</v>
      </c>
      <c r="B211" s="2">
        <v>42118</v>
      </c>
      <c r="C211" s="2" t="str">
        <f>TEXT(tbl_sales[[#This Row],[Date]],"mmmm")</f>
        <v>April</v>
      </c>
      <c r="D211" t="s">
        <v>945</v>
      </c>
      <c r="E211">
        <v>1</v>
      </c>
      <c r="F211" s="3">
        <v>6614.37</v>
      </c>
      <c r="G211" t="s">
        <v>20</v>
      </c>
      <c r="H211" t="str">
        <f>INDEX(product[Product Name],MATCH(A211,product[ProductID],0))</f>
        <v>Maximus UC-14</v>
      </c>
      <c r="I211" t="str">
        <f>INDEX(product[Category],MATCH($A211,product[ProductID],0))</f>
        <v>Urban</v>
      </c>
      <c r="J211" t="str">
        <f>INDEX(product[Segment],MATCH($A211,product[ProductID],0))</f>
        <v>Convenience</v>
      </c>
      <c r="K211">
        <f>INDEX(product[ManufacturerID],MATCH($A211,product[ProductID],0))</f>
        <v>7</v>
      </c>
      <c r="L211" t="str">
        <f>INDEX(location[State],MATCH(D211,location[Zip],0))</f>
        <v>Ontario</v>
      </c>
      <c r="M211" t="str">
        <f>INDEX(manufacturer[Manufacturer Name],MATCH(K211,manufacturer[ManufacturerID],0))</f>
        <v>VanArsdel</v>
      </c>
      <c r="N211">
        <f>1/COUNTIFS(tbl_sales[Manufacturer Name],tbl_sales[[#This Row],[Manufacturer Name]])</f>
        <v>2.4570024570024569E-3</v>
      </c>
    </row>
    <row r="212" spans="1:14" x14ac:dyDescent="0.25">
      <c r="A212">
        <v>2275</v>
      </c>
      <c r="B212" s="2">
        <v>42118</v>
      </c>
      <c r="C212" s="2" t="str">
        <f>TEXT(tbl_sales[[#This Row],[Date]],"mmmm")</f>
        <v>April</v>
      </c>
      <c r="D212" t="s">
        <v>1219</v>
      </c>
      <c r="E212">
        <v>1</v>
      </c>
      <c r="F212" s="3">
        <v>4724.37</v>
      </c>
      <c r="G212" t="s">
        <v>20</v>
      </c>
      <c r="H212" t="str">
        <f>INDEX(product[Product Name],MATCH(A212,product[ProductID],0))</f>
        <v>Aliqui RS-08</v>
      </c>
      <c r="I212" t="str">
        <f>INDEX(product[Category],MATCH($A212,product[ProductID],0))</f>
        <v>Rural</v>
      </c>
      <c r="J212" t="str">
        <f>INDEX(product[Segment],MATCH($A212,product[ProductID],0))</f>
        <v>Select</v>
      </c>
      <c r="K212">
        <f>INDEX(product[ManufacturerID],MATCH($A212,product[ProductID],0))</f>
        <v>2</v>
      </c>
      <c r="L212" t="str">
        <f>INDEX(location[State],MATCH(D212,location[Zip],0))</f>
        <v>Manitoba</v>
      </c>
      <c r="M212" t="str">
        <f>INDEX(manufacturer[Manufacturer Name],MATCH(K212,manufacturer[ManufacturerID],0))</f>
        <v>Aliqui</v>
      </c>
      <c r="N212">
        <f>1/COUNTIFS(tbl_sales[Manufacturer Name],tbl_sales[[#This Row],[Manufacturer Name]])</f>
        <v>4.7169811320754715E-3</v>
      </c>
    </row>
    <row r="213" spans="1:14" x14ac:dyDescent="0.25">
      <c r="A213">
        <v>1022</v>
      </c>
      <c r="B213" s="2">
        <v>42078</v>
      </c>
      <c r="C213" s="2" t="str">
        <f>TEXT(tbl_sales[[#This Row],[Date]],"mmmm")</f>
        <v>March</v>
      </c>
      <c r="D213" t="s">
        <v>1577</v>
      </c>
      <c r="E213">
        <v>1</v>
      </c>
      <c r="F213" s="3">
        <v>1889.37</v>
      </c>
      <c r="G213" t="s">
        <v>20</v>
      </c>
      <c r="H213" t="str">
        <f>INDEX(product[Product Name],MATCH(A213,product[ProductID],0))</f>
        <v>Natura YY-23</v>
      </c>
      <c r="I213" t="str">
        <f>INDEX(product[Category],MATCH($A213,product[ProductID],0))</f>
        <v>Youth</v>
      </c>
      <c r="J213" t="str">
        <f>INDEX(product[Segment],MATCH($A213,product[ProductID],0))</f>
        <v>Youth</v>
      </c>
      <c r="K213">
        <f>INDEX(product[ManufacturerID],MATCH($A213,product[ProductID],0))</f>
        <v>8</v>
      </c>
      <c r="L213" t="str">
        <f>INDEX(location[State],MATCH(D213,location[Zip],0))</f>
        <v>British Columbia</v>
      </c>
      <c r="M213" t="str">
        <f>INDEX(manufacturer[Manufacturer Name],MATCH(K213,manufacturer[ManufacturerID],0))</f>
        <v>Natura</v>
      </c>
      <c r="N213">
        <f>1/COUNTIFS(tbl_sales[Manufacturer Name],tbl_sales[[#This Row],[Manufacturer Name]])</f>
        <v>3.952569169960474E-3</v>
      </c>
    </row>
    <row r="214" spans="1:14" x14ac:dyDescent="0.25">
      <c r="A214">
        <v>1183</v>
      </c>
      <c r="B214" s="2">
        <v>42078</v>
      </c>
      <c r="C214" s="2" t="str">
        <f>TEXT(tbl_sales[[#This Row],[Date]],"mmmm")</f>
        <v>March</v>
      </c>
      <c r="D214" t="s">
        <v>1383</v>
      </c>
      <c r="E214">
        <v>1</v>
      </c>
      <c r="F214" s="3">
        <v>7433.37</v>
      </c>
      <c r="G214" t="s">
        <v>20</v>
      </c>
      <c r="H214" t="str">
        <f>INDEX(product[Product Name],MATCH(A214,product[ProductID],0))</f>
        <v>Pirum UE-19</v>
      </c>
      <c r="I214" t="str">
        <f>INDEX(product[Category],MATCH($A214,product[ProductID],0))</f>
        <v>Urban</v>
      </c>
      <c r="J214" t="str">
        <f>INDEX(product[Segment],MATCH($A214,product[ProductID],0))</f>
        <v>Extreme</v>
      </c>
      <c r="K214">
        <f>INDEX(product[ManufacturerID],MATCH($A214,product[ProductID],0))</f>
        <v>10</v>
      </c>
      <c r="L214" t="str">
        <f>INDEX(location[State],MATCH(D214,location[Zip],0))</f>
        <v>Alberta</v>
      </c>
      <c r="M214" t="str">
        <f>INDEX(manufacturer[Manufacturer Name],MATCH(K214,manufacturer[ManufacturerID],0))</f>
        <v>Pirum</v>
      </c>
      <c r="N214">
        <f>1/COUNTIFS(tbl_sales[Manufacturer Name],tbl_sales[[#This Row],[Manufacturer Name]])</f>
        <v>3.8022813688212928E-3</v>
      </c>
    </row>
    <row r="215" spans="1:14" x14ac:dyDescent="0.25">
      <c r="A215">
        <v>2055</v>
      </c>
      <c r="B215" s="2">
        <v>42078</v>
      </c>
      <c r="C215" s="2" t="str">
        <f>TEXT(tbl_sales[[#This Row],[Date]],"mmmm")</f>
        <v>March</v>
      </c>
      <c r="D215" t="s">
        <v>1569</v>
      </c>
      <c r="E215">
        <v>1</v>
      </c>
      <c r="F215" s="3">
        <v>7874.37</v>
      </c>
      <c r="G215" t="s">
        <v>20</v>
      </c>
      <c r="H215" t="str">
        <f>INDEX(product[Product Name],MATCH(A215,product[ProductID],0))</f>
        <v>Currus UE-15</v>
      </c>
      <c r="I215" t="str">
        <f>INDEX(product[Category],MATCH($A215,product[ProductID],0))</f>
        <v>Urban</v>
      </c>
      <c r="J215" t="str">
        <f>INDEX(product[Segment],MATCH($A215,product[ProductID],0))</f>
        <v>Extreme</v>
      </c>
      <c r="K215">
        <f>INDEX(product[ManufacturerID],MATCH($A215,product[ProductID],0))</f>
        <v>4</v>
      </c>
      <c r="L215" t="str">
        <f>INDEX(location[State],MATCH(D215,location[Zip],0))</f>
        <v>British Columbia</v>
      </c>
      <c r="M215" t="str">
        <f>INDEX(manufacturer[Manufacturer Name],MATCH(K215,manufacturer[ManufacturerID],0))</f>
        <v>Currus</v>
      </c>
      <c r="N215">
        <f>1/COUNTIFS(tbl_sales[Manufacturer Name],tbl_sales[[#This Row],[Manufacturer Name]])</f>
        <v>1.1764705882352941E-2</v>
      </c>
    </row>
    <row r="216" spans="1:14" x14ac:dyDescent="0.25">
      <c r="A216">
        <v>826</v>
      </c>
      <c r="B216" s="2">
        <v>42034</v>
      </c>
      <c r="C216" s="2" t="str">
        <f>TEXT(tbl_sales[[#This Row],[Date]],"mmmm")</f>
        <v>January</v>
      </c>
      <c r="D216" t="s">
        <v>1411</v>
      </c>
      <c r="E216">
        <v>1</v>
      </c>
      <c r="F216" s="3">
        <v>14426.37</v>
      </c>
      <c r="G216" t="s">
        <v>20</v>
      </c>
      <c r="H216" t="str">
        <f>INDEX(product[Product Name],MATCH(A216,product[ProductID],0))</f>
        <v>Natura UM-10</v>
      </c>
      <c r="I216" t="str">
        <f>INDEX(product[Category],MATCH($A216,product[ProductID],0))</f>
        <v>Urban</v>
      </c>
      <c r="J216" t="str">
        <f>INDEX(product[Segment],MATCH($A216,product[ProductID],0))</f>
        <v>Moderation</v>
      </c>
      <c r="K216">
        <f>INDEX(product[ManufacturerID],MATCH($A216,product[ProductID],0))</f>
        <v>8</v>
      </c>
      <c r="L216" t="str">
        <f>INDEX(location[State],MATCH(D216,location[Zip],0))</f>
        <v>Alberta</v>
      </c>
      <c r="M216" t="str">
        <f>INDEX(manufacturer[Manufacturer Name],MATCH(K216,manufacturer[ManufacturerID],0))</f>
        <v>Natura</v>
      </c>
      <c r="N216">
        <f>1/COUNTIFS(tbl_sales[Manufacturer Name],tbl_sales[[#This Row],[Manufacturer Name]])</f>
        <v>3.952569169960474E-3</v>
      </c>
    </row>
    <row r="217" spans="1:14" x14ac:dyDescent="0.25">
      <c r="A217">
        <v>978</v>
      </c>
      <c r="B217" s="2">
        <v>42034</v>
      </c>
      <c r="C217" s="2" t="str">
        <f>TEXT(tbl_sales[[#This Row],[Date]],"mmmm")</f>
        <v>January</v>
      </c>
      <c r="D217" t="s">
        <v>1401</v>
      </c>
      <c r="E217">
        <v>1</v>
      </c>
      <c r="F217" s="3">
        <v>9638.3700000000008</v>
      </c>
      <c r="G217" t="s">
        <v>20</v>
      </c>
      <c r="H217" t="str">
        <f>INDEX(product[Product Name],MATCH(A217,product[ProductID],0))</f>
        <v>Natura UC-41</v>
      </c>
      <c r="I217" t="str">
        <f>INDEX(product[Category],MATCH($A217,product[ProductID],0))</f>
        <v>Urban</v>
      </c>
      <c r="J217" t="str">
        <f>INDEX(product[Segment],MATCH($A217,product[ProductID],0))</f>
        <v>Convenience</v>
      </c>
      <c r="K217">
        <f>INDEX(product[ManufacturerID],MATCH($A217,product[ProductID],0))</f>
        <v>8</v>
      </c>
      <c r="L217" t="str">
        <f>INDEX(location[State],MATCH(D217,location[Zip],0))</f>
        <v>Alberta</v>
      </c>
      <c r="M217" t="str">
        <f>INDEX(manufacturer[Manufacturer Name],MATCH(K217,manufacturer[ManufacturerID],0))</f>
        <v>Natura</v>
      </c>
      <c r="N217">
        <f>1/COUNTIFS(tbl_sales[Manufacturer Name],tbl_sales[[#This Row],[Manufacturer Name]])</f>
        <v>3.952569169960474E-3</v>
      </c>
    </row>
    <row r="218" spans="1:14" x14ac:dyDescent="0.25">
      <c r="A218">
        <v>1883</v>
      </c>
      <c r="B218" s="2">
        <v>42034</v>
      </c>
      <c r="C218" s="2" t="str">
        <f>TEXT(tbl_sales[[#This Row],[Date]],"mmmm")</f>
        <v>January</v>
      </c>
      <c r="D218" t="s">
        <v>1400</v>
      </c>
      <c r="E218">
        <v>1</v>
      </c>
      <c r="F218" s="3">
        <v>9134.3700000000008</v>
      </c>
      <c r="G218" t="s">
        <v>20</v>
      </c>
      <c r="H218" t="str">
        <f>INDEX(product[Product Name],MATCH(A218,product[ProductID],0))</f>
        <v>Leo UC-02</v>
      </c>
      <c r="I218" t="str">
        <f>INDEX(product[Category],MATCH($A218,product[ProductID],0))</f>
        <v>Urban</v>
      </c>
      <c r="J218" t="str">
        <f>INDEX(product[Segment],MATCH($A218,product[ProductID],0))</f>
        <v>Convenience</v>
      </c>
      <c r="K218">
        <f>INDEX(product[ManufacturerID],MATCH($A218,product[ProductID],0))</f>
        <v>6</v>
      </c>
      <c r="L218" t="str">
        <f>INDEX(location[State],MATCH(D218,location[Zip],0))</f>
        <v>Alberta</v>
      </c>
      <c r="M218" t="str">
        <f>INDEX(manufacturer[Manufacturer Name],MATCH(K218,manufacturer[ManufacturerID],0))</f>
        <v>Leo</v>
      </c>
      <c r="N218">
        <f>1/COUNTIFS(tbl_sales[Manufacturer Name],tbl_sales[[#This Row],[Manufacturer Name]])</f>
        <v>8.3333333333333329E-2</v>
      </c>
    </row>
    <row r="219" spans="1:14" x14ac:dyDescent="0.25">
      <c r="A219">
        <v>407</v>
      </c>
      <c r="B219" s="2">
        <v>42043</v>
      </c>
      <c r="C219" s="2" t="str">
        <f>TEXT(tbl_sales[[#This Row],[Date]],"mmmm")</f>
        <v>February</v>
      </c>
      <c r="D219" t="s">
        <v>1576</v>
      </c>
      <c r="E219">
        <v>1</v>
      </c>
      <c r="F219" s="3">
        <v>20505.87</v>
      </c>
      <c r="G219" t="s">
        <v>20</v>
      </c>
      <c r="H219" t="str">
        <f>INDEX(product[Product Name],MATCH(A219,product[ProductID],0))</f>
        <v>Maximus UM-12</v>
      </c>
      <c r="I219" t="str">
        <f>INDEX(product[Category],MATCH($A219,product[ProductID],0))</f>
        <v>Urban</v>
      </c>
      <c r="J219" t="str">
        <f>INDEX(product[Segment],MATCH($A219,product[ProductID],0))</f>
        <v>Moderation</v>
      </c>
      <c r="K219">
        <f>INDEX(product[ManufacturerID],MATCH($A219,product[ProductID],0))</f>
        <v>7</v>
      </c>
      <c r="L219" t="str">
        <f>INDEX(location[State],MATCH(D219,location[Zip],0))</f>
        <v>British Columbia</v>
      </c>
      <c r="M219" t="str">
        <f>INDEX(manufacturer[Manufacturer Name],MATCH(K219,manufacturer[ManufacturerID],0))</f>
        <v>VanArsdel</v>
      </c>
      <c r="N219">
        <f>1/COUNTIFS(tbl_sales[Manufacturer Name],tbl_sales[[#This Row],[Manufacturer Name]])</f>
        <v>2.4570024570024569E-3</v>
      </c>
    </row>
    <row r="220" spans="1:14" x14ac:dyDescent="0.25">
      <c r="A220">
        <v>2055</v>
      </c>
      <c r="B220" s="2">
        <v>42043</v>
      </c>
      <c r="C220" s="2" t="str">
        <f>TEXT(tbl_sales[[#This Row],[Date]],"mmmm")</f>
        <v>February</v>
      </c>
      <c r="D220" t="s">
        <v>1560</v>
      </c>
      <c r="E220">
        <v>1</v>
      </c>
      <c r="F220" s="3">
        <v>7874.37</v>
      </c>
      <c r="G220" t="s">
        <v>20</v>
      </c>
      <c r="H220" t="str">
        <f>INDEX(product[Product Name],MATCH(A220,product[ProductID],0))</f>
        <v>Currus UE-15</v>
      </c>
      <c r="I220" t="str">
        <f>INDEX(product[Category],MATCH($A220,product[ProductID],0))</f>
        <v>Urban</v>
      </c>
      <c r="J220" t="str">
        <f>INDEX(product[Segment],MATCH($A220,product[ProductID],0))</f>
        <v>Extreme</v>
      </c>
      <c r="K220">
        <f>INDEX(product[ManufacturerID],MATCH($A220,product[ProductID],0))</f>
        <v>4</v>
      </c>
      <c r="L220" t="str">
        <f>INDEX(location[State],MATCH(D220,location[Zip],0))</f>
        <v>British Columbia</v>
      </c>
      <c r="M220" t="str">
        <f>INDEX(manufacturer[Manufacturer Name],MATCH(K220,manufacturer[ManufacturerID],0))</f>
        <v>Currus</v>
      </c>
      <c r="N220">
        <f>1/COUNTIFS(tbl_sales[Manufacturer Name],tbl_sales[[#This Row],[Manufacturer Name]])</f>
        <v>1.1764705882352941E-2</v>
      </c>
    </row>
    <row r="221" spans="1:14" x14ac:dyDescent="0.25">
      <c r="A221">
        <v>443</v>
      </c>
      <c r="B221" s="2">
        <v>42044</v>
      </c>
      <c r="C221" s="2" t="str">
        <f>TEXT(tbl_sales[[#This Row],[Date]],"mmmm")</f>
        <v>February</v>
      </c>
      <c r="D221" t="s">
        <v>1202</v>
      </c>
      <c r="E221">
        <v>1</v>
      </c>
      <c r="F221" s="3">
        <v>11084.85</v>
      </c>
      <c r="G221" t="s">
        <v>20</v>
      </c>
      <c r="H221" t="str">
        <f>INDEX(product[Product Name],MATCH(A221,product[ProductID],0))</f>
        <v>Maximus UM-48</v>
      </c>
      <c r="I221" t="str">
        <f>INDEX(product[Category],MATCH($A221,product[ProductID],0))</f>
        <v>Urban</v>
      </c>
      <c r="J221" t="str">
        <f>INDEX(product[Segment],MATCH($A221,product[ProductID],0))</f>
        <v>Moderation</v>
      </c>
      <c r="K221">
        <f>INDEX(product[ManufacturerID],MATCH($A221,product[ProductID],0))</f>
        <v>7</v>
      </c>
      <c r="L221" t="str">
        <f>INDEX(location[State],MATCH(D221,location[Zip],0))</f>
        <v>Manitoba</v>
      </c>
      <c r="M221" t="str">
        <f>INDEX(manufacturer[Manufacturer Name],MATCH(K221,manufacturer[ManufacturerID],0))</f>
        <v>VanArsdel</v>
      </c>
      <c r="N221">
        <f>1/COUNTIFS(tbl_sales[Manufacturer Name],tbl_sales[[#This Row],[Manufacturer Name]])</f>
        <v>2.4570024570024569E-3</v>
      </c>
    </row>
    <row r="222" spans="1:14" x14ac:dyDescent="0.25">
      <c r="A222">
        <v>2263</v>
      </c>
      <c r="B222" s="2">
        <v>42089</v>
      </c>
      <c r="C222" s="2" t="str">
        <f>TEXT(tbl_sales[[#This Row],[Date]],"mmmm")</f>
        <v>March</v>
      </c>
      <c r="D222" t="s">
        <v>1413</v>
      </c>
      <c r="E222">
        <v>1</v>
      </c>
      <c r="F222" s="3">
        <v>4220.37</v>
      </c>
      <c r="G222" t="s">
        <v>20</v>
      </c>
      <c r="H222" t="str">
        <f>INDEX(product[Product Name],MATCH(A222,product[ProductID],0))</f>
        <v>Aliqui RP-60</v>
      </c>
      <c r="I222" t="str">
        <f>INDEX(product[Category],MATCH($A222,product[ProductID],0))</f>
        <v>Rural</v>
      </c>
      <c r="J222" t="str">
        <f>INDEX(product[Segment],MATCH($A222,product[ProductID],0))</f>
        <v>Productivity</v>
      </c>
      <c r="K222">
        <f>INDEX(product[ManufacturerID],MATCH($A222,product[ProductID],0))</f>
        <v>2</v>
      </c>
      <c r="L222" t="str">
        <f>INDEX(location[State],MATCH(D222,location[Zip],0))</f>
        <v>Alberta</v>
      </c>
      <c r="M222" t="str">
        <f>INDEX(manufacturer[Manufacturer Name],MATCH(K222,manufacturer[ManufacturerID],0))</f>
        <v>Aliqui</v>
      </c>
      <c r="N222">
        <f>1/COUNTIFS(tbl_sales[Manufacturer Name],tbl_sales[[#This Row],[Manufacturer Name]])</f>
        <v>4.7169811320754715E-3</v>
      </c>
    </row>
    <row r="223" spans="1:14" x14ac:dyDescent="0.25">
      <c r="A223">
        <v>1009</v>
      </c>
      <c r="B223" s="2">
        <v>42073</v>
      </c>
      <c r="C223" s="2" t="str">
        <f>TEXT(tbl_sales[[#This Row],[Date]],"mmmm")</f>
        <v>March</v>
      </c>
      <c r="D223" t="s">
        <v>1600</v>
      </c>
      <c r="E223">
        <v>1</v>
      </c>
      <c r="F223" s="3">
        <v>1353.87</v>
      </c>
      <c r="G223" t="s">
        <v>20</v>
      </c>
      <c r="H223" t="str">
        <f>INDEX(product[Product Name],MATCH(A223,product[ProductID],0))</f>
        <v>Natura YY-10</v>
      </c>
      <c r="I223" t="str">
        <f>INDEX(product[Category],MATCH($A223,product[ProductID],0))</f>
        <v>Youth</v>
      </c>
      <c r="J223" t="str">
        <f>INDEX(product[Segment],MATCH($A223,product[ProductID],0))</f>
        <v>Youth</v>
      </c>
      <c r="K223">
        <f>INDEX(product[ManufacturerID],MATCH($A223,product[ProductID],0))</f>
        <v>8</v>
      </c>
      <c r="L223" t="str">
        <f>INDEX(location[State],MATCH(D223,location[Zip],0))</f>
        <v>British Columbia</v>
      </c>
      <c r="M223" t="str">
        <f>INDEX(manufacturer[Manufacturer Name],MATCH(K223,manufacturer[ManufacturerID],0))</f>
        <v>Natura</v>
      </c>
      <c r="N223">
        <f>1/COUNTIFS(tbl_sales[Manufacturer Name],tbl_sales[[#This Row],[Manufacturer Name]])</f>
        <v>3.952569169960474E-3</v>
      </c>
    </row>
    <row r="224" spans="1:14" x14ac:dyDescent="0.25">
      <c r="A224">
        <v>229</v>
      </c>
      <c r="B224" s="2">
        <v>42073</v>
      </c>
      <c r="C224" s="2" t="str">
        <f>TEXT(tbl_sales[[#This Row],[Date]],"mmmm")</f>
        <v>March</v>
      </c>
      <c r="D224" t="s">
        <v>1383</v>
      </c>
      <c r="E224">
        <v>1</v>
      </c>
      <c r="F224" s="3">
        <v>7241.85</v>
      </c>
      <c r="G224" t="s">
        <v>20</v>
      </c>
      <c r="H224" t="str">
        <f>INDEX(product[Product Name],MATCH(A224,product[ProductID],0))</f>
        <v>Fama UR-01</v>
      </c>
      <c r="I224" t="str">
        <f>INDEX(product[Category],MATCH($A224,product[ProductID],0))</f>
        <v>Urban</v>
      </c>
      <c r="J224" t="str">
        <f>INDEX(product[Segment],MATCH($A224,product[ProductID],0))</f>
        <v>Regular</v>
      </c>
      <c r="K224">
        <f>INDEX(product[ManufacturerID],MATCH($A224,product[ProductID],0))</f>
        <v>5</v>
      </c>
      <c r="L224" t="str">
        <f>INDEX(location[State],MATCH(D224,location[Zip],0))</f>
        <v>Alberta</v>
      </c>
      <c r="M224" t="str">
        <f>INDEX(manufacturer[Manufacturer Name],MATCH(K224,manufacturer[ManufacturerID],0))</f>
        <v>Fama</v>
      </c>
      <c r="N224">
        <f>1/COUNTIFS(tbl_sales[Manufacturer Name],tbl_sales[[#This Row],[Manufacturer Name]])</f>
        <v>7.1428571428571425E-2</v>
      </c>
    </row>
    <row r="225" spans="1:14" x14ac:dyDescent="0.25">
      <c r="A225">
        <v>1519</v>
      </c>
      <c r="B225" s="2">
        <v>42073</v>
      </c>
      <c r="C225" s="2" t="str">
        <f>TEXT(tbl_sales[[#This Row],[Date]],"mmmm")</f>
        <v>March</v>
      </c>
      <c r="D225" t="s">
        <v>1395</v>
      </c>
      <c r="E225">
        <v>1</v>
      </c>
      <c r="F225" s="3">
        <v>2707.74</v>
      </c>
      <c r="G225" t="s">
        <v>20</v>
      </c>
      <c r="H225" t="str">
        <f>INDEX(product[Product Name],MATCH(A225,product[ProductID],0))</f>
        <v>Quibus RP-11</v>
      </c>
      <c r="I225" t="str">
        <f>INDEX(product[Category],MATCH($A225,product[ProductID],0))</f>
        <v>Rural</v>
      </c>
      <c r="J225" t="str">
        <f>INDEX(product[Segment],MATCH($A225,product[ProductID],0))</f>
        <v>Productivity</v>
      </c>
      <c r="K225">
        <f>INDEX(product[ManufacturerID],MATCH($A225,product[ProductID],0))</f>
        <v>12</v>
      </c>
      <c r="L225" t="str">
        <f>INDEX(location[State],MATCH(D225,location[Zip],0))</f>
        <v>Alberta</v>
      </c>
      <c r="M225" t="str">
        <f>INDEX(manufacturer[Manufacturer Name],MATCH(K225,manufacturer[ManufacturerID],0))</f>
        <v>Quibus</v>
      </c>
      <c r="N225">
        <f>1/COUNTIFS(tbl_sales[Manufacturer Name],tbl_sales[[#This Row],[Manufacturer Name]])</f>
        <v>1.3333333333333334E-2</v>
      </c>
    </row>
    <row r="226" spans="1:14" x14ac:dyDescent="0.25">
      <c r="A226">
        <v>438</v>
      </c>
      <c r="B226" s="2">
        <v>42086</v>
      </c>
      <c r="C226" s="2" t="str">
        <f>TEXT(tbl_sales[[#This Row],[Date]],"mmmm")</f>
        <v>March</v>
      </c>
      <c r="D226" t="s">
        <v>1570</v>
      </c>
      <c r="E226">
        <v>1</v>
      </c>
      <c r="F226" s="3">
        <v>11969.37</v>
      </c>
      <c r="G226" t="s">
        <v>20</v>
      </c>
      <c r="H226" t="str">
        <f>INDEX(product[Product Name],MATCH(A226,product[ProductID],0))</f>
        <v>Maximus UM-43</v>
      </c>
      <c r="I226" t="str">
        <f>INDEX(product[Category],MATCH($A226,product[ProductID],0))</f>
        <v>Urban</v>
      </c>
      <c r="J226" t="str">
        <f>INDEX(product[Segment],MATCH($A226,product[ProductID],0))</f>
        <v>Moderation</v>
      </c>
      <c r="K226">
        <f>INDEX(product[ManufacturerID],MATCH($A226,product[ProductID],0))</f>
        <v>7</v>
      </c>
      <c r="L226" t="str">
        <f>INDEX(location[State],MATCH(D226,location[Zip],0))</f>
        <v>British Columbia</v>
      </c>
      <c r="M226" t="str">
        <f>INDEX(manufacturer[Manufacturer Name],MATCH(K226,manufacturer[ManufacturerID],0))</f>
        <v>VanArsdel</v>
      </c>
      <c r="N226">
        <f>1/COUNTIFS(tbl_sales[Manufacturer Name],tbl_sales[[#This Row],[Manufacturer Name]])</f>
        <v>2.4570024570024569E-3</v>
      </c>
    </row>
    <row r="227" spans="1:14" x14ac:dyDescent="0.25">
      <c r="A227">
        <v>457</v>
      </c>
      <c r="B227" s="2">
        <v>42086</v>
      </c>
      <c r="C227" s="2" t="str">
        <f>TEXT(tbl_sales[[#This Row],[Date]],"mmmm")</f>
        <v>March</v>
      </c>
      <c r="D227" t="s">
        <v>1384</v>
      </c>
      <c r="E227">
        <v>1</v>
      </c>
      <c r="F227" s="3">
        <v>11969.37</v>
      </c>
      <c r="G227" t="s">
        <v>20</v>
      </c>
      <c r="H227" t="str">
        <f>INDEX(product[Product Name],MATCH(A227,product[ProductID],0))</f>
        <v>Maximus UM-62</v>
      </c>
      <c r="I227" t="str">
        <f>INDEX(product[Category],MATCH($A227,product[ProductID],0))</f>
        <v>Urban</v>
      </c>
      <c r="J227" t="str">
        <f>INDEX(product[Segment],MATCH($A227,product[ProductID],0))</f>
        <v>Moderation</v>
      </c>
      <c r="K227">
        <f>INDEX(product[ManufacturerID],MATCH($A227,product[ProductID],0))</f>
        <v>7</v>
      </c>
      <c r="L227" t="str">
        <f>INDEX(location[State],MATCH(D227,location[Zip],0))</f>
        <v>Alberta</v>
      </c>
      <c r="M227" t="str">
        <f>INDEX(manufacturer[Manufacturer Name],MATCH(K227,manufacturer[ManufacturerID],0))</f>
        <v>VanArsdel</v>
      </c>
      <c r="N227">
        <f>1/COUNTIFS(tbl_sales[Manufacturer Name],tbl_sales[[#This Row],[Manufacturer Name]])</f>
        <v>2.4570024570024569E-3</v>
      </c>
    </row>
    <row r="228" spans="1:14" x14ac:dyDescent="0.25">
      <c r="A228">
        <v>487</v>
      </c>
      <c r="B228" s="2">
        <v>42086</v>
      </c>
      <c r="C228" s="2" t="str">
        <f>TEXT(tbl_sales[[#This Row],[Date]],"mmmm")</f>
        <v>March</v>
      </c>
      <c r="D228" t="s">
        <v>1400</v>
      </c>
      <c r="E228">
        <v>1</v>
      </c>
      <c r="F228" s="3">
        <v>13229.37</v>
      </c>
      <c r="G228" t="s">
        <v>20</v>
      </c>
      <c r="H228" t="str">
        <f>INDEX(product[Product Name],MATCH(A228,product[ProductID],0))</f>
        <v>Maximus UM-92</v>
      </c>
      <c r="I228" t="str">
        <f>INDEX(product[Category],MATCH($A228,product[ProductID],0))</f>
        <v>Urban</v>
      </c>
      <c r="J228" t="str">
        <f>INDEX(product[Segment],MATCH($A228,product[ProductID],0))</f>
        <v>Moderation</v>
      </c>
      <c r="K228">
        <f>INDEX(product[ManufacturerID],MATCH($A228,product[ProductID],0))</f>
        <v>7</v>
      </c>
      <c r="L228" t="str">
        <f>INDEX(location[State],MATCH(D228,location[Zip],0))</f>
        <v>Alberta</v>
      </c>
      <c r="M228" t="str">
        <f>INDEX(manufacturer[Manufacturer Name],MATCH(K228,manufacturer[ManufacturerID],0))</f>
        <v>VanArsdel</v>
      </c>
      <c r="N228">
        <f>1/COUNTIFS(tbl_sales[Manufacturer Name],tbl_sales[[#This Row],[Manufacturer Name]])</f>
        <v>2.4570024570024569E-3</v>
      </c>
    </row>
    <row r="229" spans="1:14" x14ac:dyDescent="0.25">
      <c r="A229">
        <v>332</v>
      </c>
      <c r="B229" s="2">
        <v>42097</v>
      </c>
      <c r="C229" s="2" t="str">
        <f>TEXT(tbl_sales[[#This Row],[Date]],"mmmm")</f>
        <v>April</v>
      </c>
      <c r="D229" t="s">
        <v>1556</v>
      </c>
      <c r="E229">
        <v>1</v>
      </c>
      <c r="F229" s="3">
        <v>11336.85</v>
      </c>
      <c r="G229" t="s">
        <v>20</v>
      </c>
      <c r="H229" t="str">
        <f>INDEX(product[Product Name],MATCH(A229,product[ProductID],0))</f>
        <v>Fama UE-53</v>
      </c>
      <c r="I229" t="str">
        <f>INDEX(product[Category],MATCH($A229,product[ProductID],0))</f>
        <v>Urban</v>
      </c>
      <c r="J229" t="str">
        <f>INDEX(product[Segment],MATCH($A229,product[ProductID],0))</f>
        <v>Extreme</v>
      </c>
      <c r="K229">
        <f>INDEX(product[ManufacturerID],MATCH($A229,product[ProductID],0))</f>
        <v>5</v>
      </c>
      <c r="L229" t="str">
        <f>INDEX(location[State],MATCH(D229,location[Zip],0))</f>
        <v>British Columbia</v>
      </c>
      <c r="M229" t="str">
        <f>INDEX(manufacturer[Manufacturer Name],MATCH(K229,manufacturer[ManufacturerID],0))</f>
        <v>Fama</v>
      </c>
      <c r="N229">
        <f>1/COUNTIFS(tbl_sales[Manufacturer Name],tbl_sales[[#This Row],[Manufacturer Name]])</f>
        <v>7.1428571428571425E-2</v>
      </c>
    </row>
    <row r="230" spans="1:14" x14ac:dyDescent="0.25">
      <c r="A230">
        <v>585</v>
      </c>
      <c r="B230" s="2">
        <v>42097</v>
      </c>
      <c r="C230" s="2" t="str">
        <f>TEXT(tbl_sales[[#This Row],[Date]],"mmmm")</f>
        <v>April</v>
      </c>
      <c r="D230" t="s">
        <v>1570</v>
      </c>
      <c r="E230">
        <v>1</v>
      </c>
      <c r="F230" s="3">
        <v>5039.37</v>
      </c>
      <c r="G230" t="s">
        <v>20</v>
      </c>
      <c r="H230" t="str">
        <f>INDEX(product[Product Name],MATCH(A230,product[ProductID],0))</f>
        <v>Maximus UC-50</v>
      </c>
      <c r="I230" t="str">
        <f>INDEX(product[Category],MATCH($A230,product[ProductID],0))</f>
        <v>Urban</v>
      </c>
      <c r="J230" t="str">
        <f>INDEX(product[Segment],MATCH($A230,product[ProductID],0))</f>
        <v>Convenience</v>
      </c>
      <c r="K230">
        <f>INDEX(product[ManufacturerID],MATCH($A230,product[ProductID],0))</f>
        <v>7</v>
      </c>
      <c r="L230" t="str">
        <f>INDEX(location[State],MATCH(D230,location[Zip],0))</f>
        <v>British Columbia</v>
      </c>
      <c r="M230" t="str">
        <f>INDEX(manufacturer[Manufacturer Name],MATCH(K230,manufacturer[ManufacturerID],0))</f>
        <v>VanArsdel</v>
      </c>
      <c r="N230">
        <f>1/COUNTIFS(tbl_sales[Manufacturer Name],tbl_sales[[#This Row],[Manufacturer Name]])</f>
        <v>2.4570024570024569E-3</v>
      </c>
    </row>
    <row r="231" spans="1:14" x14ac:dyDescent="0.25">
      <c r="A231">
        <v>359</v>
      </c>
      <c r="B231" s="2">
        <v>42097</v>
      </c>
      <c r="C231" s="2" t="str">
        <f>TEXT(tbl_sales[[#This Row],[Date]],"mmmm")</f>
        <v>April</v>
      </c>
      <c r="D231" t="s">
        <v>1350</v>
      </c>
      <c r="E231">
        <v>1</v>
      </c>
      <c r="F231" s="3">
        <v>13730.85</v>
      </c>
      <c r="G231" t="s">
        <v>20</v>
      </c>
      <c r="H231" t="str">
        <f>INDEX(product[Product Name],MATCH(A231,product[ProductID],0))</f>
        <v>Fama UE-80</v>
      </c>
      <c r="I231" t="str">
        <f>INDEX(product[Category],MATCH($A231,product[ProductID],0))</f>
        <v>Urban</v>
      </c>
      <c r="J231" t="str">
        <f>INDEX(product[Segment],MATCH($A231,product[ProductID],0))</f>
        <v>Extreme</v>
      </c>
      <c r="K231">
        <f>INDEX(product[ManufacturerID],MATCH($A231,product[ProductID],0))</f>
        <v>5</v>
      </c>
      <c r="L231" t="str">
        <f>INDEX(location[State],MATCH(D231,location[Zip],0))</f>
        <v>Alberta</v>
      </c>
      <c r="M231" t="str">
        <f>INDEX(manufacturer[Manufacturer Name],MATCH(K231,manufacturer[ManufacturerID],0))</f>
        <v>Fama</v>
      </c>
      <c r="N231">
        <f>1/COUNTIFS(tbl_sales[Manufacturer Name],tbl_sales[[#This Row],[Manufacturer Name]])</f>
        <v>7.1428571428571425E-2</v>
      </c>
    </row>
    <row r="232" spans="1:14" x14ac:dyDescent="0.25">
      <c r="A232">
        <v>1172</v>
      </c>
      <c r="B232" s="2">
        <v>42099</v>
      </c>
      <c r="C232" s="2" t="str">
        <f>TEXT(tbl_sales[[#This Row],[Date]],"mmmm")</f>
        <v>April</v>
      </c>
      <c r="D232" t="s">
        <v>1384</v>
      </c>
      <c r="E232">
        <v>1</v>
      </c>
      <c r="F232" s="3">
        <v>5921.37</v>
      </c>
      <c r="G232" t="s">
        <v>20</v>
      </c>
      <c r="H232" t="str">
        <f>INDEX(product[Product Name],MATCH(A232,product[ProductID],0))</f>
        <v>Pirum UE-08</v>
      </c>
      <c r="I232" t="str">
        <f>INDEX(product[Category],MATCH($A232,product[ProductID],0))</f>
        <v>Urban</v>
      </c>
      <c r="J232" t="str">
        <f>INDEX(product[Segment],MATCH($A232,product[ProductID],0))</f>
        <v>Extreme</v>
      </c>
      <c r="K232">
        <f>INDEX(product[ManufacturerID],MATCH($A232,product[ProductID],0))</f>
        <v>10</v>
      </c>
      <c r="L232" t="str">
        <f>INDEX(location[State],MATCH(D232,location[Zip],0))</f>
        <v>Alberta</v>
      </c>
      <c r="M232" t="str">
        <f>INDEX(manufacturer[Manufacturer Name],MATCH(K232,manufacturer[ManufacturerID],0))</f>
        <v>Pirum</v>
      </c>
      <c r="N232">
        <f>1/COUNTIFS(tbl_sales[Manufacturer Name],tbl_sales[[#This Row],[Manufacturer Name]])</f>
        <v>3.8022813688212928E-3</v>
      </c>
    </row>
    <row r="233" spans="1:14" x14ac:dyDescent="0.25">
      <c r="A233">
        <v>1529</v>
      </c>
      <c r="B233" s="2">
        <v>42103</v>
      </c>
      <c r="C233" s="2" t="str">
        <f>TEXT(tbl_sales[[#This Row],[Date]],"mmmm")</f>
        <v>April</v>
      </c>
      <c r="D233" t="s">
        <v>973</v>
      </c>
      <c r="E233">
        <v>1</v>
      </c>
      <c r="F233" s="3">
        <v>5038.74</v>
      </c>
      <c r="G233" t="s">
        <v>20</v>
      </c>
      <c r="H233" t="str">
        <f>INDEX(product[Product Name],MATCH(A233,product[ProductID],0))</f>
        <v>Quibus RP-21</v>
      </c>
      <c r="I233" t="str">
        <f>INDEX(product[Category],MATCH($A233,product[ProductID],0))</f>
        <v>Rural</v>
      </c>
      <c r="J233" t="str">
        <f>INDEX(product[Segment],MATCH($A233,product[ProductID],0))</f>
        <v>Productivity</v>
      </c>
      <c r="K233">
        <f>INDEX(product[ManufacturerID],MATCH($A233,product[ProductID],0))</f>
        <v>12</v>
      </c>
      <c r="L233" t="str">
        <f>INDEX(location[State],MATCH(D233,location[Zip],0))</f>
        <v>Ontario</v>
      </c>
      <c r="M233" t="str">
        <f>INDEX(manufacturer[Manufacturer Name],MATCH(K233,manufacturer[ManufacturerID],0))</f>
        <v>Quibus</v>
      </c>
      <c r="N233">
        <f>1/COUNTIFS(tbl_sales[Manufacturer Name],tbl_sales[[#This Row],[Manufacturer Name]])</f>
        <v>1.3333333333333334E-2</v>
      </c>
    </row>
    <row r="234" spans="1:14" x14ac:dyDescent="0.25">
      <c r="A234">
        <v>674</v>
      </c>
      <c r="B234" s="2">
        <v>42040</v>
      </c>
      <c r="C234" s="2" t="str">
        <f>TEXT(tbl_sales[[#This Row],[Date]],"mmmm")</f>
        <v>February</v>
      </c>
      <c r="D234" t="s">
        <v>1219</v>
      </c>
      <c r="E234">
        <v>1</v>
      </c>
      <c r="F234" s="3">
        <v>8189.37</v>
      </c>
      <c r="G234" t="s">
        <v>20</v>
      </c>
      <c r="H234" t="str">
        <f>INDEX(product[Product Name],MATCH(A234,product[ProductID],0))</f>
        <v>Maximus UC-39</v>
      </c>
      <c r="I234" t="str">
        <f>INDEX(product[Category],MATCH($A234,product[ProductID],0))</f>
        <v>Urban</v>
      </c>
      <c r="J234" t="str">
        <f>INDEX(product[Segment],MATCH($A234,product[ProductID],0))</f>
        <v>Convenience</v>
      </c>
      <c r="K234">
        <f>INDEX(product[ManufacturerID],MATCH($A234,product[ProductID],0))</f>
        <v>7</v>
      </c>
      <c r="L234" t="str">
        <f>INDEX(location[State],MATCH(D234,location[Zip],0))</f>
        <v>Manitoba</v>
      </c>
      <c r="M234" t="str">
        <f>INDEX(manufacturer[Manufacturer Name],MATCH(K234,manufacturer[ManufacturerID],0))</f>
        <v>VanArsdel</v>
      </c>
      <c r="N234">
        <f>1/COUNTIFS(tbl_sales[Manufacturer Name],tbl_sales[[#This Row],[Manufacturer Name]])</f>
        <v>2.4570024570024569E-3</v>
      </c>
    </row>
    <row r="235" spans="1:14" x14ac:dyDescent="0.25">
      <c r="A235">
        <v>2225</v>
      </c>
      <c r="B235" s="2">
        <v>42080</v>
      </c>
      <c r="C235" s="2" t="str">
        <f>TEXT(tbl_sales[[#This Row],[Date]],"mmmm")</f>
        <v>March</v>
      </c>
      <c r="D235" t="s">
        <v>839</v>
      </c>
      <c r="E235">
        <v>1</v>
      </c>
      <c r="F235" s="3">
        <v>723.87</v>
      </c>
      <c r="G235" t="s">
        <v>20</v>
      </c>
      <c r="H235" t="str">
        <f>INDEX(product[Product Name],MATCH(A235,product[ProductID],0))</f>
        <v>Aliqui RP-22</v>
      </c>
      <c r="I235" t="str">
        <f>INDEX(product[Category],MATCH($A235,product[ProductID],0))</f>
        <v>Rural</v>
      </c>
      <c r="J235" t="str">
        <f>INDEX(product[Segment],MATCH($A235,product[ProductID],0))</f>
        <v>Productivity</v>
      </c>
      <c r="K235">
        <f>INDEX(product[ManufacturerID],MATCH($A235,product[ProductID],0))</f>
        <v>2</v>
      </c>
      <c r="L235" t="str">
        <f>INDEX(location[State],MATCH(D235,location[Zip],0))</f>
        <v>Ontario</v>
      </c>
      <c r="M235" t="str">
        <f>INDEX(manufacturer[Manufacturer Name],MATCH(K235,manufacturer[ManufacturerID],0))</f>
        <v>Aliqui</v>
      </c>
      <c r="N235">
        <f>1/COUNTIFS(tbl_sales[Manufacturer Name],tbl_sales[[#This Row],[Manufacturer Name]])</f>
        <v>4.7169811320754715E-3</v>
      </c>
    </row>
    <row r="236" spans="1:14" x14ac:dyDescent="0.25">
      <c r="A236">
        <v>945</v>
      </c>
      <c r="B236" s="2">
        <v>42080</v>
      </c>
      <c r="C236" s="2" t="str">
        <f>TEXT(tbl_sales[[#This Row],[Date]],"mmmm")</f>
        <v>March</v>
      </c>
      <c r="D236" t="s">
        <v>838</v>
      </c>
      <c r="E236">
        <v>1</v>
      </c>
      <c r="F236" s="3">
        <v>8189.37</v>
      </c>
      <c r="G236" t="s">
        <v>20</v>
      </c>
      <c r="H236" t="str">
        <f>INDEX(product[Product Name],MATCH(A236,product[ProductID],0))</f>
        <v>Natura UC-08</v>
      </c>
      <c r="I236" t="str">
        <f>INDEX(product[Category],MATCH($A236,product[ProductID],0))</f>
        <v>Urban</v>
      </c>
      <c r="J236" t="str">
        <f>INDEX(product[Segment],MATCH($A236,product[ProductID],0))</f>
        <v>Convenience</v>
      </c>
      <c r="K236">
        <f>INDEX(product[ManufacturerID],MATCH($A236,product[ProductID],0))</f>
        <v>8</v>
      </c>
      <c r="L236" t="str">
        <f>INDEX(location[State],MATCH(D236,location[Zip],0))</f>
        <v>Ontario</v>
      </c>
      <c r="M236" t="str">
        <f>INDEX(manufacturer[Manufacturer Name],MATCH(K236,manufacturer[ManufacturerID],0))</f>
        <v>Natura</v>
      </c>
      <c r="N236">
        <f>1/COUNTIFS(tbl_sales[Manufacturer Name],tbl_sales[[#This Row],[Manufacturer Name]])</f>
        <v>3.952569169960474E-3</v>
      </c>
    </row>
    <row r="237" spans="1:14" x14ac:dyDescent="0.25">
      <c r="A237">
        <v>438</v>
      </c>
      <c r="B237" s="2">
        <v>42056</v>
      </c>
      <c r="C237" s="2" t="str">
        <f>TEXT(tbl_sales[[#This Row],[Date]],"mmmm")</f>
        <v>February</v>
      </c>
      <c r="D237" t="s">
        <v>687</v>
      </c>
      <c r="E237">
        <v>1</v>
      </c>
      <c r="F237" s="3">
        <v>11969.37</v>
      </c>
      <c r="G237" t="s">
        <v>20</v>
      </c>
      <c r="H237" t="str">
        <f>INDEX(product[Product Name],MATCH(A237,product[ProductID],0))</f>
        <v>Maximus UM-43</v>
      </c>
      <c r="I237" t="str">
        <f>INDEX(product[Category],MATCH($A237,product[ProductID],0))</f>
        <v>Urban</v>
      </c>
      <c r="J237" t="str">
        <f>INDEX(product[Segment],MATCH($A237,product[ProductID],0))</f>
        <v>Moderation</v>
      </c>
      <c r="K237">
        <f>INDEX(product[ManufacturerID],MATCH($A237,product[ProductID],0))</f>
        <v>7</v>
      </c>
      <c r="L237" t="str">
        <f>INDEX(location[State],MATCH(D237,location[Zip],0))</f>
        <v>Ontario</v>
      </c>
      <c r="M237" t="str">
        <f>INDEX(manufacturer[Manufacturer Name],MATCH(K237,manufacturer[ManufacturerID],0))</f>
        <v>VanArsdel</v>
      </c>
      <c r="N237">
        <f>1/COUNTIFS(tbl_sales[Manufacturer Name],tbl_sales[[#This Row],[Manufacturer Name]])</f>
        <v>2.4570024570024569E-3</v>
      </c>
    </row>
    <row r="238" spans="1:14" x14ac:dyDescent="0.25">
      <c r="A238">
        <v>585</v>
      </c>
      <c r="B238" s="2">
        <v>42056</v>
      </c>
      <c r="C238" s="2" t="str">
        <f>TEXT(tbl_sales[[#This Row],[Date]],"mmmm")</f>
        <v>February</v>
      </c>
      <c r="D238" t="s">
        <v>840</v>
      </c>
      <c r="E238">
        <v>1</v>
      </c>
      <c r="F238" s="3">
        <v>5039.37</v>
      </c>
      <c r="G238" t="s">
        <v>20</v>
      </c>
      <c r="H238" t="str">
        <f>INDEX(product[Product Name],MATCH(A238,product[ProductID],0))</f>
        <v>Maximus UC-50</v>
      </c>
      <c r="I238" t="str">
        <f>INDEX(product[Category],MATCH($A238,product[ProductID],0))</f>
        <v>Urban</v>
      </c>
      <c r="J238" t="str">
        <f>INDEX(product[Segment],MATCH($A238,product[ProductID],0))</f>
        <v>Convenience</v>
      </c>
      <c r="K238">
        <f>INDEX(product[ManufacturerID],MATCH($A238,product[ProductID],0))</f>
        <v>7</v>
      </c>
      <c r="L238" t="str">
        <f>INDEX(location[State],MATCH(D238,location[Zip],0))</f>
        <v>Ontario</v>
      </c>
      <c r="M238" t="str">
        <f>INDEX(manufacturer[Manufacturer Name],MATCH(K238,manufacturer[ManufacturerID],0))</f>
        <v>VanArsdel</v>
      </c>
      <c r="N238">
        <f>1/COUNTIFS(tbl_sales[Manufacturer Name],tbl_sales[[#This Row],[Manufacturer Name]])</f>
        <v>2.4570024570024569E-3</v>
      </c>
    </row>
    <row r="239" spans="1:14" x14ac:dyDescent="0.25">
      <c r="A239">
        <v>438</v>
      </c>
      <c r="B239" s="2">
        <v>42057</v>
      </c>
      <c r="C239" s="2" t="str">
        <f>TEXT(tbl_sales[[#This Row],[Date]],"mmmm")</f>
        <v>February</v>
      </c>
      <c r="D239" t="s">
        <v>1230</v>
      </c>
      <c r="E239">
        <v>1</v>
      </c>
      <c r="F239" s="3">
        <v>11969.37</v>
      </c>
      <c r="G239" t="s">
        <v>20</v>
      </c>
      <c r="H239" t="str">
        <f>INDEX(product[Product Name],MATCH(A239,product[ProductID],0))</f>
        <v>Maximus UM-43</v>
      </c>
      <c r="I239" t="str">
        <f>INDEX(product[Category],MATCH($A239,product[ProductID],0))</f>
        <v>Urban</v>
      </c>
      <c r="J239" t="str">
        <f>INDEX(product[Segment],MATCH($A239,product[ProductID],0))</f>
        <v>Moderation</v>
      </c>
      <c r="K239">
        <f>INDEX(product[ManufacturerID],MATCH($A239,product[ProductID],0))</f>
        <v>7</v>
      </c>
      <c r="L239" t="str">
        <f>INDEX(location[State],MATCH(D239,location[Zip],0))</f>
        <v>Manitoba</v>
      </c>
      <c r="M239" t="str">
        <f>INDEX(manufacturer[Manufacturer Name],MATCH(K239,manufacturer[ManufacturerID],0))</f>
        <v>VanArsdel</v>
      </c>
      <c r="N239">
        <f>1/COUNTIFS(tbl_sales[Manufacturer Name],tbl_sales[[#This Row],[Manufacturer Name]])</f>
        <v>2.4570024570024569E-3</v>
      </c>
    </row>
    <row r="240" spans="1:14" x14ac:dyDescent="0.25">
      <c r="A240">
        <v>556</v>
      </c>
      <c r="B240" s="2">
        <v>42057</v>
      </c>
      <c r="C240" s="2" t="str">
        <f>TEXT(tbl_sales[[#This Row],[Date]],"mmmm")</f>
        <v>February</v>
      </c>
      <c r="D240" t="s">
        <v>1229</v>
      </c>
      <c r="E240">
        <v>1</v>
      </c>
      <c r="F240" s="3">
        <v>10268.370000000001</v>
      </c>
      <c r="G240" t="s">
        <v>20</v>
      </c>
      <c r="H240" t="str">
        <f>INDEX(product[Product Name],MATCH(A240,product[ProductID],0))</f>
        <v>Maximus UC-21</v>
      </c>
      <c r="I240" t="str">
        <f>INDEX(product[Category],MATCH($A240,product[ProductID],0))</f>
        <v>Urban</v>
      </c>
      <c r="J240" t="str">
        <f>INDEX(product[Segment],MATCH($A240,product[ProductID],0))</f>
        <v>Convenience</v>
      </c>
      <c r="K240">
        <f>INDEX(product[ManufacturerID],MATCH($A240,product[ProductID],0))</f>
        <v>7</v>
      </c>
      <c r="L240" t="str">
        <f>INDEX(location[State],MATCH(D240,location[Zip],0))</f>
        <v>Manitoba</v>
      </c>
      <c r="M240" t="str">
        <f>INDEX(manufacturer[Manufacturer Name],MATCH(K240,manufacturer[ManufacturerID],0))</f>
        <v>VanArsdel</v>
      </c>
      <c r="N240">
        <f>1/COUNTIFS(tbl_sales[Manufacturer Name],tbl_sales[[#This Row],[Manufacturer Name]])</f>
        <v>2.4570024570024569E-3</v>
      </c>
    </row>
    <row r="241" spans="1:14" x14ac:dyDescent="0.25">
      <c r="A241">
        <v>1472</v>
      </c>
      <c r="B241" s="2">
        <v>42058</v>
      </c>
      <c r="C241" s="2" t="str">
        <f>TEXT(tbl_sales[[#This Row],[Date]],"mmmm")</f>
        <v>February</v>
      </c>
      <c r="D241" t="s">
        <v>1229</v>
      </c>
      <c r="E241">
        <v>1</v>
      </c>
      <c r="F241" s="3">
        <v>3526.74</v>
      </c>
      <c r="G241" t="s">
        <v>20</v>
      </c>
      <c r="H241" t="str">
        <f>INDEX(product[Product Name],MATCH(A241,product[ProductID],0))</f>
        <v>Quibus RP-64</v>
      </c>
      <c r="I241" t="str">
        <f>INDEX(product[Category],MATCH($A241,product[ProductID],0))</f>
        <v>Rural</v>
      </c>
      <c r="J241" t="str">
        <f>INDEX(product[Segment],MATCH($A241,product[ProductID],0))</f>
        <v>Productivity</v>
      </c>
      <c r="K241">
        <f>INDEX(product[ManufacturerID],MATCH($A241,product[ProductID],0))</f>
        <v>12</v>
      </c>
      <c r="L241" t="str">
        <f>INDEX(location[State],MATCH(D241,location[Zip],0))</f>
        <v>Manitoba</v>
      </c>
      <c r="M241" t="str">
        <f>INDEX(manufacturer[Manufacturer Name],MATCH(K241,manufacturer[ManufacturerID],0))</f>
        <v>Quibus</v>
      </c>
      <c r="N241">
        <f>1/COUNTIFS(tbl_sales[Manufacturer Name],tbl_sales[[#This Row],[Manufacturer Name]])</f>
        <v>1.3333333333333334E-2</v>
      </c>
    </row>
    <row r="242" spans="1:14" x14ac:dyDescent="0.25">
      <c r="A242">
        <v>2379</v>
      </c>
      <c r="B242" s="2">
        <v>42058</v>
      </c>
      <c r="C242" s="2" t="str">
        <f>TEXT(tbl_sales[[#This Row],[Date]],"mmmm")</f>
        <v>February</v>
      </c>
      <c r="D242" t="s">
        <v>394</v>
      </c>
      <c r="E242">
        <v>1</v>
      </c>
      <c r="F242" s="3">
        <v>2330.37</v>
      </c>
      <c r="G242" t="s">
        <v>20</v>
      </c>
      <c r="H242" t="str">
        <f>INDEX(product[Product Name],MATCH(A242,product[ProductID],0))</f>
        <v>Aliqui UC-27</v>
      </c>
      <c r="I242" t="str">
        <f>INDEX(product[Category],MATCH($A242,product[ProductID],0))</f>
        <v>Urban</v>
      </c>
      <c r="J242" t="str">
        <f>INDEX(product[Segment],MATCH($A242,product[ProductID],0))</f>
        <v>Convenience</v>
      </c>
      <c r="K242">
        <f>INDEX(product[ManufacturerID],MATCH($A242,product[ProductID],0))</f>
        <v>2</v>
      </c>
      <c r="L242" t="str">
        <f>INDEX(location[State],MATCH(D242,location[Zip],0))</f>
        <v>Quebec</v>
      </c>
      <c r="M242" t="str">
        <f>INDEX(manufacturer[Manufacturer Name],MATCH(K242,manufacturer[ManufacturerID],0))</f>
        <v>Aliqui</v>
      </c>
      <c r="N242">
        <f>1/COUNTIFS(tbl_sales[Manufacturer Name],tbl_sales[[#This Row],[Manufacturer Name]])</f>
        <v>4.7169811320754715E-3</v>
      </c>
    </row>
    <row r="243" spans="1:14" x14ac:dyDescent="0.25">
      <c r="A243">
        <v>963</v>
      </c>
      <c r="B243" s="2">
        <v>42094</v>
      </c>
      <c r="C243" s="2" t="str">
        <f>TEXT(tbl_sales[[#This Row],[Date]],"mmmm")</f>
        <v>March</v>
      </c>
      <c r="D243" t="s">
        <v>1216</v>
      </c>
      <c r="E243">
        <v>1</v>
      </c>
      <c r="F243" s="3">
        <v>5039.37</v>
      </c>
      <c r="G243" t="s">
        <v>20</v>
      </c>
      <c r="H243" t="str">
        <f>INDEX(product[Product Name],MATCH(A243,product[ProductID],0))</f>
        <v>Natura UC-26</v>
      </c>
      <c r="I243" t="str">
        <f>INDEX(product[Category],MATCH($A243,product[ProductID],0))</f>
        <v>Urban</v>
      </c>
      <c r="J243" t="str">
        <f>INDEX(product[Segment],MATCH($A243,product[ProductID],0))</f>
        <v>Convenience</v>
      </c>
      <c r="K243">
        <f>INDEX(product[ManufacturerID],MATCH($A243,product[ProductID],0))</f>
        <v>8</v>
      </c>
      <c r="L243" t="str">
        <f>INDEX(location[State],MATCH(D243,location[Zip],0))</f>
        <v>Manitoba</v>
      </c>
      <c r="M243" t="str">
        <f>INDEX(manufacturer[Manufacturer Name],MATCH(K243,manufacturer[ManufacturerID],0))</f>
        <v>Natura</v>
      </c>
      <c r="N243">
        <f>1/COUNTIFS(tbl_sales[Manufacturer Name],tbl_sales[[#This Row],[Manufacturer Name]])</f>
        <v>3.952569169960474E-3</v>
      </c>
    </row>
    <row r="244" spans="1:14" x14ac:dyDescent="0.25">
      <c r="A244">
        <v>993</v>
      </c>
      <c r="B244" s="2">
        <v>42094</v>
      </c>
      <c r="C244" s="2" t="str">
        <f>TEXT(tbl_sales[[#This Row],[Date]],"mmmm")</f>
        <v>March</v>
      </c>
      <c r="D244" t="s">
        <v>1212</v>
      </c>
      <c r="E244">
        <v>1</v>
      </c>
      <c r="F244" s="3">
        <v>4598.37</v>
      </c>
      <c r="G244" t="s">
        <v>20</v>
      </c>
      <c r="H244" t="str">
        <f>INDEX(product[Product Name],MATCH(A244,product[ProductID],0))</f>
        <v>Natura UC-56</v>
      </c>
      <c r="I244" t="str">
        <f>INDEX(product[Category],MATCH($A244,product[ProductID],0))</f>
        <v>Urban</v>
      </c>
      <c r="J244" t="str">
        <f>INDEX(product[Segment],MATCH($A244,product[ProductID],0))</f>
        <v>Convenience</v>
      </c>
      <c r="K244">
        <f>INDEX(product[ManufacturerID],MATCH($A244,product[ProductID],0))</f>
        <v>8</v>
      </c>
      <c r="L244" t="str">
        <f>INDEX(location[State],MATCH(D244,location[Zip],0))</f>
        <v>Manitoba</v>
      </c>
      <c r="M244" t="str">
        <f>INDEX(manufacturer[Manufacturer Name],MATCH(K244,manufacturer[ManufacturerID],0))</f>
        <v>Natura</v>
      </c>
      <c r="N244">
        <f>1/COUNTIFS(tbl_sales[Manufacturer Name],tbl_sales[[#This Row],[Manufacturer Name]])</f>
        <v>3.952569169960474E-3</v>
      </c>
    </row>
    <row r="245" spans="1:14" x14ac:dyDescent="0.25">
      <c r="A245">
        <v>1223</v>
      </c>
      <c r="B245" s="2">
        <v>42094</v>
      </c>
      <c r="C245" s="2" t="str">
        <f>TEXT(tbl_sales[[#This Row],[Date]],"mmmm")</f>
        <v>March</v>
      </c>
      <c r="D245" t="s">
        <v>391</v>
      </c>
      <c r="E245">
        <v>1</v>
      </c>
      <c r="F245" s="3">
        <v>4787.37</v>
      </c>
      <c r="G245" t="s">
        <v>20</v>
      </c>
      <c r="H245" t="str">
        <f>INDEX(product[Product Name],MATCH(A245,product[ProductID],0))</f>
        <v>Pirum UC-25</v>
      </c>
      <c r="I245" t="str">
        <f>INDEX(product[Category],MATCH($A245,product[ProductID],0))</f>
        <v>Urban</v>
      </c>
      <c r="J245" t="str">
        <f>INDEX(product[Segment],MATCH($A245,product[ProductID],0))</f>
        <v>Convenience</v>
      </c>
      <c r="K245">
        <f>INDEX(product[ManufacturerID],MATCH($A245,product[ProductID],0))</f>
        <v>10</v>
      </c>
      <c r="L245" t="str">
        <f>INDEX(location[State],MATCH(D245,location[Zip],0))</f>
        <v>Quebec</v>
      </c>
      <c r="M245" t="str">
        <f>INDEX(manufacturer[Manufacturer Name],MATCH(K245,manufacturer[ManufacturerID],0))</f>
        <v>Pirum</v>
      </c>
      <c r="N245">
        <f>1/COUNTIFS(tbl_sales[Manufacturer Name],tbl_sales[[#This Row],[Manufacturer Name]])</f>
        <v>3.8022813688212928E-3</v>
      </c>
    </row>
    <row r="246" spans="1:14" x14ac:dyDescent="0.25">
      <c r="A246">
        <v>2061</v>
      </c>
      <c r="B246" s="2">
        <v>42009</v>
      </c>
      <c r="C246" s="2" t="str">
        <f>TEXT(tbl_sales[[#This Row],[Date]],"mmmm")</f>
        <v>January</v>
      </c>
      <c r="D246" t="s">
        <v>839</v>
      </c>
      <c r="E246">
        <v>1</v>
      </c>
      <c r="F246" s="3">
        <v>4409.37</v>
      </c>
      <c r="G246" t="s">
        <v>20</v>
      </c>
      <c r="H246" t="str">
        <f>INDEX(product[Product Name],MATCH(A246,product[ProductID],0))</f>
        <v>Currus UE-21</v>
      </c>
      <c r="I246" t="str">
        <f>INDEX(product[Category],MATCH($A246,product[ProductID],0))</f>
        <v>Urban</v>
      </c>
      <c r="J246" t="str">
        <f>INDEX(product[Segment],MATCH($A246,product[ProductID],0))</f>
        <v>Extreme</v>
      </c>
      <c r="K246">
        <f>INDEX(product[ManufacturerID],MATCH($A246,product[ProductID],0))</f>
        <v>4</v>
      </c>
      <c r="L246" t="str">
        <f>INDEX(location[State],MATCH(D246,location[Zip],0))</f>
        <v>Ontario</v>
      </c>
      <c r="M246" t="str">
        <f>INDEX(manufacturer[Manufacturer Name],MATCH(K246,manufacturer[ManufacturerID],0))</f>
        <v>Currus</v>
      </c>
      <c r="N246">
        <f>1/COUNTIFS(tbl_sales[Manufacturer Name],tbl_sales[[#This Row],[Manufacturer Name]])</f>
        <v>1.1764705882352941E-2</v>
      </c>
    </row>
    <row r="247" spans="1:14" x14ac:dyDescent="0.25">
      <c r="A247">
        <v>1114</v>
      </c>
      <c r="B247" s="2">
        <v>42009</v>
      </c>
      <c r="C247" s="2" t="str">
        <f>TEXT(tbl_sales[[#This Row],[Date]],"mmmm")</f>
        <v>January</v>
      </c>
      <c r="D247" t="s">
        <v>1215</v>
      </c>
      <c r="E247">
        <v>1</v>
      </c>
      <c r="F247" s="3">
        <v>2424.87</v>
      </c>
      <c r="G247" t="s">
        <v>20</v>
      </c>
      <c r="H247" t="str">
        <f>INDEX(product[Product Name],MATCH(A247,product[ProductID],0))</f>
        <v>Pirum RS-02</v>
      </c>
      <c r="I247" t="str">
        <f>INDEX(product[Category],MATCH($A247,product[ProductID],0))</f>
        <v>Rural</v>
      </c>
      <c r="J247" t="str">
        <f>INDEX(product[Segment],MATCH($A247,product[ProductID],0))</f>
        <v>Select</v>
      </c>
      <c r="K247">
        <f>INDEX(product[ManufacturerID],MATCH($A247,product[ProductID],0))</f>
        <v>10</v>
      </c>
      <c r="L247" t="str">
        <f>INDEX(location[State],MATCH(D247,location[Zip],0))</f>
        <v>Manitoba</v>
      </c>
      <c r="M247" t="str">
        <f>INDEX(manufacturer[Manufacturer Name],MATCH(K247,manufacturer[ManufacturerID],0))</f>
        <v>Pirum</v>
      </c>
      <c r="N247">
        <f>1/COUNTIFS(tbl_sales[Manufacturer Name],tbl_sales[[#This Row],[Manufacturer Name]])</f>
        <v>3.8022813688212928E-3</v>
      </c>
    </row>
    <row r="248" spans="1:14" x14ac:dyDescent="0.25">
      <c r="A248">
        <v>1180</v>
      </c>
      <c r="B248" s="2">
        <v>42010</v>
      </c>
      <c r="C248" s="2" t="str">
        <f>TEXT(tbl_sales[[#This Row],[Date]],"mmmm")</f>
        <v>January</v>
      </c>
      <c r="D248" t="s">
        <v>1214</v>
      </c>
      <c r="E248">
        <v>1</v>
      </c>
      <c r="F248" s="3">
        <v>6299.37</v>
      </c>
      <c r="G248" t="s">
        <v>20</v>
      </c>
      <c r="H248" t="str">
        <f>INDEX(product[Product Name],MATCH(A248,product[ProductID],0))</f>
        <v>Pirum UE-16</v>
      </c>
      <c r="I248" t="str">
        <f>INDEX(product[Category],MATCH($A248,product[ProductID],0))</f>
        <v>Urban</v>
      </c>
      <c r="J248" t="str">
        <f>INDEX(product[Segment],MATCH($A248,product[ProductID],0))</f>
        <v>Extreme</v>
      </c>
      <c r="K248">
        <f>INDEX(product[ManufacturerID],MATCH($A248,product[ProductID],0))</f>
        <v>10</v>
      </c>
      <c r="L248" t="str">
        <f>INDEX(location[State],MATCH(D248,location[Zip],0))</f>
        <v>Manitoba</v>
      </c>
      <c r="M248" t="str">
        <f>INDEX(manufacturer[Manufacturer Name],MATCH(K248,manufacturer[ManufacturerID],0))</f>
        <v>Pirum</v>
      </c>
      <c r="N248">
        <f>1/COUNTIFS(tbl_sales[Manufacturer Name],tbl_sales[[#This Row],[Manufacturer Name]])</f>
        <v>3.8022813688212928E-3</v>
      </c>
    </row>
    <row r="249" spans="1:14" x14ac:dyDescent="0.25">
      <c r="A249">
        <v>12</v>
      </c>
      <c r="B249" s="2">
        <v>42010</v>
      </c>
      <c r="C249" s="2" t="str">
        <f>TEXT(tbl_sales[[#This Row],[Date]],"mmmm")</f>
        <v>January</v>
      </c>
      <c r="D249" t="s">
        <v>838</v>
      </c>
      <c r="E249">
        <v>1</v>
      </c>
      <c r="F249" s="3">
        <v>5480.37</v>
      </c>
      <c r="G249" t="s">
        <v>20</v>
      </c>
      <c r="H249" t="str">
        <f>INDEX(product[Product Name],MATCH(A249,product[ProductID],0))</f>
        <v>Abbas MA-12</v>
      </c>
      <c r="I249" t="str">
        <f>INDEX(product[Category],MATCH($A249,product[ProductID],0))</f>
        <v>Mix</v>
      </c>
      <c r="J249" t="str">
        <f>INDEX(product[Segment],MATCH($A249,product[ProductID],0))</f>
        <v>All Season</v>
      </c>
      <c r="K249">
        <f>INDEX(product[ManufacturerID],MATCH($A249,product[ProductID],0))</f>
        <v>1</v>
      </c>
      <c r="L249" t="str">
        <f>INDEX(location[State],MATCH(D249,location[Zip],0))</f>
        <v>Ontario</v>
      </c>
      <c r="M249" t="str">
        <f>INDEX(manufacturer[Manufacturer Name],MATCH(K249,manufacturer[ManufacturerID],0))</f>
        <v>Abbas</v>
      </c>
      <c r="N249">
        <f>1/COUNTIFS(tbl_sales[Manufacturer Name],tbl_sales[[#This Row],[Manufacturer Name]])</f>
        <v>0.04</v>
      </c>
    </row>
    <row r="250" spans="1:14" x14ac:dyDescent="0.25">
      <c r="A250">
        <v>1124</v>
      </c>
      <c r="B250" s="2">
        <v>42058</v>
      </c>
      <c r="C250" s="2" t="str">
        <f>TEXT(tbl_sales[[#This Row],[Date]],"mmmm")</f>
        <v>February</v>
      </c>
      <c r="D250" t="s">
        <v>840</v>
      </c>
      <c r="E250">
        <v>1</v>
      </c>
      <c r="F250" s="3">
        <v>8315.3700000000008</v>
      </c>
      <c r="G250" t="s">
        <v>20</v>
      </c>
      <c r="H250" t="str">
        <f>INDEX(product[Product Name],MATCH(A250,product[ProductID],0))</f>
        <v>Pirum UM-01</v>
      </c>
      <c r="I250" t="str">
        <f>INDEX(product[Category],MATCH($A250,product[ProductID],0))</f>
        <v>Urban</v>
      </c>
      <c r="J250" t="str">
        <f>INDEX(product[Segment],MATCH($A250,product[ProductID],0))</f>
        <v>Moderation</v>
      </c>
      <c r="K250">
        <f>INDEX(product[ManufacturerID],MATCH($A250,product[ProductID],0))</f>
        <v>10</v>
      </c>
      <c r="L250" t="str">
        <f>INDEX(location[State],MATCH(D250,location[Zip],0))</f>
        <v>Ontario</v>
      </c>
      <c r="M250" t="str">
        <f>INDEX(manufacturer[Manufacturer Name],MATCH(K250,manufacturer[ManufacturerID],0))</f>
        <v>Pirum</v>
      </c>
      <c r="N250">
        <f>1/COUNTIFS(tbl_sales[Manufacturer Name],tbl_sales[[#This Row],[Manufacturer Name]])</f>
        <v>3.8022813688212928E-3</v>
      </c>
    </row>
    <row r="251" spans="1:14" x14ac:dyDescent="0.25">
      <c r="A251">
        <v>407</v>
      </c>
      <c r="B251" s="2">
        <v>42058</v>
      </c>
      <c r="C251" s="2" t="str">
        <f>TEXT(tbl_sales[[#This Row],[Date]],"mmmm")</f>
        <v>February</v>
      </c>
      <c r="D251" t="s">
        <v>394</v>
      </c>
      <c r="E251">
        <v>1</v>
      </c>
      <c r="F251" s="3">
        <v>20505.87</v>
      </c>
      <c r="G251" t="s">
        <v>20</v>
      </c>
      <c r="H251" t="str">
        <f>INDEX(product[Product Name],MATCH(A251,product[ProductID],0))</f>
        <v>Maximus UM-12</v>
      </c>
      <c r="I251" t="str">
        <f>INDEX(product[Category],MATCH($A251,product[ProductID],0))</f>
        <v>Urban</v>
      </c>
      <c r="J251" t="str">
        <f>INDEX(product[Segment],MATCH($A251,product[ProductID],0))</f>
        <v>Moderation</v>
      </c>
      <c r="K251">
        <f>INDEX(product[ManufacturerID],MATCH($A251,product[ProductID],0))</f>
        <v>7</v>
      </c>
      <c r="L251" t="str">
        <f>INDEX(location[State],MATCH(D251,location[Zip],0))</f>
        <v>Quebec</v>
      </c>
      <c r="M251" t="str">
        <f>INDEX(manufacturer[Manufacturer Name],MATCH(K251,manufacturer[ManufacturerID],0))</f>
        <v>VanArsdel</v>
      </c>
      <c r="N251">
        <f>1/COUNTIFS(tbl_sales[Manufacturer Name],tbl_sales[[#This Row],[Manufacturer Name]])</f>
        <v>2.4570024570024569E-3</v>
      </c>
    </row>
    <row r="252" spans="1:14" x14ac:dyDescent="0.25">
      <c r="A252">
        <v>487</v>
      </c>
      <c r="B252" s="2">
        <v>42058</v>
      </c>
      <c r="C252" s="2" t="str">
        <f>TEXT(tbl_sales[[#This Row],[Date]],"mmmm")</f>
        <v>February</v>
      </c>
      <c r="D252" t="s">
        <v>832</v>
      </c>
      <c r="E252">
        <v>1</v>
      </c>
      <c r="F252" s="3">
        <v>13229.37</v>
      </c>
      <c r="G252" t="s">
        <v>20</v>
      </c>
      <c r="H252" t="str">
        <f>INDEX(product[Product Name],MATCH(A252,product[ProductID],0))</f>
        <v>Maximus UM-92</v>
      </c>
      <c r="I252" t="str">
        <f>INDEX(product[Category],MATCH($A252,product[ProductID],0))</f>
        <v>Urban</v>
      </c>
      <c r="J252" t="str">
        <f>INDEX(product[Segment],MATCH($A252,product[ProductID],0))</f>
        <v>Moderation</v>
      </c>
      <c r="K252">
        <f>INDEX(product[ManufacturerID],MATCH($A252,product[ProductID],0))</f>
        <v>7</v>
      </c>
      <c r="L252" t="str">
        <f>INDEX(location[State],MATCH(D252,location[Zip],0))</f>
        <v>Ontario</v>
      </c>
      <c r="M252" t="str">
        <f>INDEX(manufacturer[Manufacturer Name],MATCH(K252,manufacturer[ManufacturerID],0))</f>
        <v>VanArsdel</v>
      </c>
      <c r="N252">
        <f>1/COUNTIFS(tbl_sales[Manufacturer Name],tbl_sales[[#This Row],[Manufacturer Name]])</f>
        <v>2.4570024570024569E-3</v>
      </c>
    </row>
    <row r="253" spans="1:14" x14ac:dyDescent="0.25">
      <c r="A253">
        <v>1471</v>
      </c>
      <c r="B253" s="2">
        <v>42058</v>
      </c>
      <c r="C253" s="2" t="str">
        <f>TEXT(tbl_sales[[#This Row],[Date]],"mmmm")</f>
        <v>February</v>
      </c>
      <c r="D253" t="s">
        <v>1229</v>
      </c>
      <c r="E253">
        <v>1</v>
      </c>
      <c r="F253" s="3">
        <v>3526.74</v>
      </c>
      <c r="G253" t="s">
        <v>20</v>
      </c>
      <c r="H253" t="str">
        <f>INDEX(product[Product Name],MATCH(A253,product[ProductID],0))</f>
        <v>Quibus RP-63</v>
      </c>
      <c r="I253" t="str">
        <f>INDEX(product[Category],MATCH($A253,product[ProductID],0))</f>
        <v>Rural</v>
      </c>
      <c r="J253" t="str">
        <f>INDEX(product[Segment],MATCH($A253,product[ProductID],0))</f>
        <v>Productivity</v>
      </c>
      <c r="K253">
        <f>INDEX(product[ManufacturerID],MATCH($A253,product[ProductID],0))</f>
        <v>12</v>
      </c>
      <c r="L253" t="str">
        <f>INDEX(location[State],MATCH(D253,location[Zip],0))</f>
        <v>Manitoba</v>
      </c>
      <c r="M253" t="str">
        <f>INDEX(manufacturer[Manufacturer Name],MATCH(K253,manufacturer[ManufacturerID],0))</f>
        <v>Quibus</v>
      </c>
      <c r="N253">
        <f>1/COUNTIFS(tbl_sales[Manufacturer Name],tbl_sales[[#This Row],[Manufacturer Name]])</f>
        <v>1.3333333333333334E-2</v>
      </c>
    </row>
    <row r="254" spans="1:14" x14ac:dyDescent="0.25">
      <c r="A254">
        <v>826</v>
      </c>
      <c r="B254" s="2">
        <v>42058</v>
      </c>
      <c r="C254" s="2" t="str">
        <f>TEXT(tbl_sales[[#This Row],[Date]],"mmmm")</f>
        <v>February</v>
      </c>
      <c r="D254" t="s">
        <v>1229</v>
      </c>
      <c r="E254">
        <v>1</v>
      </c>
      <c r="F254" s="3">
        <v>14426.37</v>
      </c>
      <c r="G254" t="s">
        <v>20</v>
      </c>
      <c r="H254" t="str">
        <f>INDEX(product[Product Name],MATCH(A254,product[ProductID],0))</f>
        <v>Natura UM-10</v>
      </c>
      <c r="I254" t="str">
        <f>INDEX(product[Category],MATCH($A254,product[ProductID],0))</f>
        <v>Urban</v>
      </c>
      <c r="J254" t="str">
        <f>INDEX(product[Segment],MATCH($A254,product[ProductID],0))</f>
        <v>Moderation</v>
      </c>
      <c r="K254">
        <f>INDEX(product[ManufacturerID],MATCH($A254,product[ProductID],0))</f>
        <v>8</v>
      </c>
      <c r="L254" t="str">
        <f>INDEX(location[State],MATCH(D254,location[Zip],0))</f>
        <v>Manitoba</v>
      </c>
      <c r="M254" t="str">
        <f>INDEX(manufacturer[Manufacturer Name],MATCH(K254,manufacturer[ManufacturerID],0))</f>
        <v>Natura</v>
      </c>
      <c r="N254">
        <f>1/COUNTIFS(tbl_sales[Manufacturer Name],tbl_sales[[#This Row],[Manufacturer Name]])</f>
        <v>3.952569169960474E-3</v>
      </c>
    </row>
    <row r="255" spans="1:14" x14ac:dyDescent="0.25">
      <c r="A255">
        <v>202</v>
      </c>
      <c r="B255" s="2">
        <v>42094</v>
      </c>
      <c r="C255" s="2" t="str">
        <f>TEXT(tbl_sales[[#This Row],[Date]],"mmmm")</f>
        <v>March</v>
      </c>
      <c r="D255" t="s">
        <v>839</v>
      </c>
      <c r="E255">
        <v>1</v>
      </c>
      <c r="F255" s="3">
        <v>15749.37</v>
      </c>
      <c r="G255" t="s">
        <v>20</v>
      </c>
      <c r="H255" t="str">
        <f>INDEX(product[Product Name],MATCH(A255,product[ProductID],0))</f>
        <v>Barba UM-04</v>
      </c>
      <c r="I255" t="str">
        <f>INDEX(product[Category],MATCH($A255,product[ProductID],0))</f>
        <v>Urban</v>
      </c>
      <c r="J255" t="str">
        <f>INDEX(product[Segment],MATCH($A255,product[ProductID],0))</f>
        <v>Moderation</v>
      </c>
      <c r="K255">
        <f>INDEX(product[ManufacturerID],MATCH($A255,product[ProductID],0))</f>
        <v>3</v>
      </c>
      <c r="L255" t="str">
        <f>INDEX(location[State],MATCH(D255,location[Zip],0))</f>
        <v>Ontario</v>
      </c>
      <c r="M255" t="str">
        <f>INDEX(manufacturer[Manufacturer Name],MATCH(K255,manufacturer[ManufacturerID],0))</f>
        <v>Barba</v>
      </c>
      <c r="N255">
        <f>1/COUNTIFS(tbl_sales[Manufacturer Name],tbl_sales[[#This Row],[Manufacturer Name]])</f>
        <v>0.1111111111111111</v>
      </c>
    </row>
    <row r="256" spans="1:14" x14ac:dyDescent="0.25">
      <c r="A256">
        <v>487</v>
      </c>
      <c r="B256" s="2">
        <v>42094</v>
      </c>
      <c r="C256" s="2" t="str">
        <f>TEXT(tbl_sales[[#This Row],[Date]],"mmmm")</f>
        <v>March</v>
      </c>
      <c r="D256" t="s">
        <v>834</v>
      </c>
      <c r="E256">
        <v>1</v>
      </c>
      <c r="F256" s="3">
        <v>13229.37</v>
      </c>
      <c r="G256" t="s">
        <v>20</v>
      </c>
      <c r="H256" t="str">
        <f>INDEX(product[Product Name],MATCH(A256,product[ProductID],0))</f>
        <v>Maximus UM-92</v>
      </c>
      <c r="I256" t="str">
        <f>INDEX(product[Category],MATCH($A256,product[ProductID],0))</f>
        <v>Urban</v>
      </c>
      <c r="J256" t="str">
        <f>INDEX(product[Segment],MATCH($A256,product[ProductID],0))</f>
        <v>Moderation</v>
      </c>
      <c r="K256">
        <f>INDEX(product[ManufacturerID],MATCH($A256,product[ProductID],0))</f>
        <v>7</v>
      </c>
      <c r="L256" t="str">
        <f>INDEX(location[State],MATCH(D256,location[Zip],0))</f>
        <v>Ontario</v>
      </c>
      <c r="M256" t="str">
        <f>INDEX(manufacturer[Manufacturer Name],MATCH(K256,manufacturer[ManufacturerID],0))</f>
        <v>VanArsdel</v>
      </c>
      <c r="N256">
        <f>1/COUNTIFS(tbl_sales[Manufacturer Name],tbl_sales[[#This Row],[Manufacturer Name]])</f>
        <v>2.4570024570024569E-3</v>
      </c>
    </row>
    <row r="257" spans="1:14" x14ac:dyDescent="0.25">
      <c r="A257">
        <v>1086</v>
      </c>
      <c r="B257" s="2">
        <v>42094</v>
      </c>
      <c r="C257" s="2" t="str">
        <f>TEXT(tbl_sales[[#This Row],[Date]],"mmmm")</f>
        <v>March</v>
      </c>
      <c r="D257" t="s">
        <v>1219</v>
      </c>
      <c r="E257">
        <v>1</v>
      </c>
      <c r="F257" s="3">
        <v>1164.8699999999999</v>
      </c>
      <c r="G257" t="s">
        <v>20</v>
      </c>
      <c r="H257" t="str">
        <f>INDEX(product[Product Name],MATCH(A257,product[ProductID],0))</f>
        <v>Pirum RP-32</v>
      </c>
      <c r="I257" t="str">
        <f>INDEX(product[Category],MATCH($A257,product[ProductID],0))</f>
        <v>Rural</v>
      </c>
      <c r="J257" t="str">
        <f>INDEX(product[Segment],MATCH($A257,product[ProductID],0))</f>
        <v>Productivity</v>
      </c>
      <c r="K257">
        <f>INDEX(product[ManufacturerID],MATCH($A257,product[ProductID],0))</f>
        <v>10</v>
      </c>
      <c r="L257" t="str">
        <f>INDEX(location[State],MATCH(D257,location[Zip],0))</f>
        <v>Manitoba</v>
      </c>
      <c r="M257" t="str">
        <f>INDEX(manufacturer[Manufacturer Name],MATCH(K257,manufacturer[ManufacturerID],0))</f>
        <v>Pirum</v>
      </c>
      <c r="N257">
        <f>1/COUNTIFS(tbl_sales[Manufacturer Name],tbl_sales[[#This Row],[Manufacturer Name]])</f>
        <v>3.8022813688212928E-3</v>
      </c>
    </row>
    <row r="258" spans="1:14" x14ac:dyDescent="0.25">
      <c r="A258">
        <v>2054</v>
      </c>
      <c r="B258" s="2">
        <v>42094</v>
      </c>
      <c r="C258" s="2" t="str">
        <f>TEXT(tbl_sales[[#This Row],[Date]],"mmmm")</f>
        <v>March</v>
      </c>
      <c r="D258" t="s">
        <v>838</v>
      </c>
      <c r="E258">
        <v>1</v>
      </c>
      <c r="F258" s="3">
        <v>7685.37</v>
      </c>
      <c r="G258" t="s">
        <v>20</v>
      </c>
      <c r="H258" t="str">
        <f>INDEX(product[Product Name],MATCH(A258,product[ProductID],0))</f>
        <v>Currus UE-14</v>
      </c>
      <c r="I258" t="str">
        <f>INDEX(product[Category],MATCH($A258,product[ProductID],0))</f>
        <v>Urban</v>
      </c>
      <c r="J258" t="str">
        <f>INDEX(product[Segment],MATCH($A258,product[ProductID],0))</f>
        <v>Extreme</v>
      </c>
      <c r="K258">
        <f>INDEX(product[ManufacturerID],MATCH($A258,product[ProductID],0))</f>
        <v>4</v>
      </c>
      <c r="L258" t="str">
        <f>INDEX(location[State],MATCH(D258,location[Zip],0))</f>
        <v>Ontario</v>
      </c>
      <c r="M258" t="str">
        <f>INDEX(manufacturer[Manufacturer Name],MATCH(K258,manufacturer[ManufacturerID],0))</f>
        <v>Currus</v>
      </c>
      <c r="N258">
        <f>1/COUNTIFS(tbl_sales[Manufacturer Name],tbl_sales[[#This Row],[Manufacturer Name]])</f>
        <v>1.1764705882352941E-2</v>
      </c>
    </row>
    <row r="259" spans="1:14" x14ac:dyDescent="0.25">
      <c r="A259">
        <v>2055</v>
      </c>
      <c r="B259" s="2">
        <v>42103</v>
      </c>
      <c r="C259" s="2" t="str">
        <f>TEXT(tbl_sales[[#This Row],[Date]],"mmmm")</f>
        <v>April</v>
      </c>
      <c r="D259" t="s">
        <v>839</v>
      </c>
      <c r="E259">
        <v>1</v>
      </c>
      <c r="F259" s="3">
        <v>7874.37</v>
      </c>
      <c r="G259" t="s">
        <v>20</v>
      </c>
      <c r="H259" t="str">
        <f>INDEX(product[Product Name],MATCH(A259,product[ProductID],0))</f>
        <v>Currus UE-15</v>
      </c>
      <c r="I259" t="str">
        <f>INDEX(product[Category],MATCH($A259,product[ProductID],0))</f>
        <v>Urban</v>
      </c>
      <c r="J259" t="str">
        <f>INDEX(product[Segment],MATCH($A259,product[ProductID],0))</f>
        <v>Extreme</v>
      </c>
      <c r="K259">
        <f>INDEX(product[ManufacturerID],MATCH($A259,product[ProductID],0))</f>
        <v>4</v>
      </c>
      <c r="L259" t="str">
        <f>INDEX(location[State],MATCH(D259,location[Zip],0))</f>
        <v>Ontario</v>
      </c>
      <c r="M259" t="str">
        <f>INDEX(manufacturer[Manufacturer Name],MATCH(K259,manufacturer[ManufacturerID],0))</f>
        <v>Currus</v>
      </c>
      <c r="N259">
        <f>1/COUNTIFS(tbl_sales[Manufacturer Name],tbl_sales[[#This Row],[Manufacturer Name]])</f>
        <v>1.1764705882352941E-2</v>
      </c>
    </row>
    <row r="260" spans="1:14" x14ac:dyDescent="0.25">
      <c r="A260">
        <v>1348</v>
      </c>
      <c r="B260" s="2">
        <v>42106</v>
      </c>
      <c r="C260" s="2" t="str">
        <f>TEXT(tbl_sales[[#This Row],[Date]],"mmmm")</f>
        <v>April</v>
      </c>
      <c r="D260" t="s">
        <v>705</v>
      </c>
      <c r="E260">
        <v>1</v>
      </c>
      <c r="F260" s="3">
        <v>4156.74</v>
      </c>
      <c r="G260" t="s">
        <v>20</v>
      </c>
      <c r="H260" t="str">
        <f>INDEX(product[Product Name],MATCH(A260,product[ProductID],0))</f>
        <v>Quibus RP-40</v>
      </c>
      <c r="I260" t="str">
        <f>INDEX(product[Category],MATCH($A260,product[ProductID],0))</f>
        <v>Rural</v>
      </c>
      <c r="J260" t="str">
        <f>INDEX(product[Segment],MATCH($A260,product[ProductID],0))</f>
        <v>Productivity</v>
      </c>
      <c r="K260">
        <f>INDEX(product[ManufacturerID],MATCH($A260,product[ProductID],0))</f>
        <v>12</v>
      </c>
      <c r="L260" t="str">
        <f>INDEX(location[State],MATCH(D260,location[Zip],0))</f>
        <v>Ontario</v>
      </c>
      <c r="M260" t="str">
        <f>INDEX(manufacturer[Manufacturer Name],MATCH(K260,manufacturer[ManufacturerID],0))</f>
        <v>Quibus</v>
      </c>
      <c r="N260">
        <f>1/COUNTIFS(tbl_sales[Manufacturer Name],tbl_sales[[#This Row],[Manufacturer Name]])</f>
        <v>1.3333333333333334E-2</v>
      </c>
    </row>
    <row r="261" spans="1:14" x14ac:dyDescent="0.25">
      <c r="A261">
        <v>1114</v>
      </c>
      <c r="B261" s="2">
        <v>42011</v>
      </c>
      <c r="C261" s="2" t="str">
        <f>TEXT(tbl_sales[[#This Row],[Date]],"mmmm")</f>
        <v>January</v>
      </c>
      <c r="D261" t="s">
        <v>960</v>
      </c>
      <c r="E261">
        <v>1</v>
      </c>
      <c r="F261" s="3">
        <v>2424.87</v>
      </c>
      <c r="G261" t="s">
        <v>20</v>
      </c>
      <c r="H261" t="str">
        <f>INDEX(product[Product Name],MATCH(A261,product[ProductID],0))</f>
        <v>Pirum RS-02</v>
      </c>
      <c r="I261" t="str">
        <f>INDEX(product[Category],MATCH($A261,product[ProductID],0))</f>
        <v>Rural</v>
      </c>
      <c r="J261" t="str">
        <f>INDEX(product[Segment],MATCH($A261,product[ProductID],0))</f>
        <v>Select</v>
      </c>
      <c r="K261">
        <f>INDEX(product[ManufacturerID],MATCH($A261,product[ProductID],0))</f>
        <v>10</v>
      </c>
      <c r="L261" t="str">
        <f>INDEX(location[State],MATCH(D261,location[Zip],0))</f>
        <v>Ontario</v>
      </c>
      <c r="M261" t="str">
        <f>INDEX(manufacturer[Manufacturer Name],MATCH(K261,manufacturer[ManufacturerID],0))</f>
        <v>Pirum</v>
      </c>
      <c r="N261">
        <f>1/COUNTIFS(tbl_sales[Manufacturer Name],tbl_sales[[#This Row],[Manufacturer Name]])</f>
        <v>3.8022813688212928E-3</v>
      </c>
    </row>
    <row r="262" spans="1:14" x14ac:dyDescent="0.25">
      <c r="A262">
        <v>2215</v>
      </c>
      <c r="B262" s="2">
        <v>42062</v>
      </c>
      <c r="C262" s="2" t="str">
        <f>TEXT(tbl_sales[[#This Row],[Date]],"mmmm")</f>
        <v>February</v>
      </c>
      <c r="D262" t="s">
        <v>838</v>
      </c>
      <c r="E262">
        <v>1</v>
      </c>
      <c r="F262" s="3">
        <v>4535.37</v>
      </c>
      <c r="G262" t="s">
        <v>20</v>
      </c>
      <c r="H262" t="str">
        <f>INDEX(product[Product Name],MATCH(A262,product[ProductID],0))</f>
        <v>Aliqui RP-12</v>
      </c>
      <c r="I262" t="str">
        <f>INDEX(product[Category],MATCH($A262,product[ProductID],0))</f>
        <v>Rural</v>
      </c>
      <c r="J262" t="str">
        <f>INDEX(product[Segment],MATCH($A262,product[ProductID],0))</f>
        <v>Productivity</v>
      </c>
      <c r="K262">
        <f>INDEX(product[ManufacturerID],MATCH($A262,product[ProductID],0))</f>
        <v>2</v>
      </c>
      <c r="L262" t="str">
        <f>INDEX(location[State],MATCH(D262,location[Zip],0))</f>
        <v>Ontario</v>
      </c>
      <c r="M262" t="str">
        <f>INDEX(manufacturer[Manufacturer Name],MATCH(K262,manufacturer[ManufacturerID],0))</f>
        <v>Aliqui</v>
      </c>
      <c r="N262">
        <f>1/COUNTIFS(tbl_sales[Manufacturer Name],tbl_sales[[#This Row],[Manufacturer Name]])</f>
        <v>4.7169811320754715E-3</v>
      </c>
    </row>
    <row r="263" spans="1:14" x14ac:dyDescent="0.25">
      <c r="A263">
        <v>2214</v>
      </c>
      <c r="B263" s="2">
        <v>42062</v>
      </c>
      <c r="C263" s="2" t="str">
        <f>TEXT(tbl_sales[[#This Row],[Date]],"mmmm")</f>
        <v>February</v>
      </c>
      <c r="D263" t="s">
        <v>838</v>
      </c>
      <c r="E263">
        <v>1</v>
      </c>
      <c r="F263" s="3">
        <v>4535.37</v>
      </c>
      <c r="G263" t="s">
        <v>20</v>
      </c>
      <c r="H263" t="str">
        <f>INDEX(product[Product Name],MATCH(A263,product[ProductID],0))</f>
        <v>Aliqui RP-11</v>
      </c>
      <c r="I263" t="str">
        <f>INDEX(product[Category],MATCH($A263,product[ProductID],0))</f>
        <v>Rural</v>
      </c>
      <c r="J263" t="str">
        <f>INDEX(product[Segment],MATCH($A263,product[ProductID],0))</f>
        <v>Productivity</v>
      </c>
      <c r="K263">
        <f>INDEX(product[ManufacturerID],MATCH($A263,product[ProductID],0))</f>
        <v>2</v>
      </c>
      <c r="L263" t="str">
        <f>INDEX(location[State],MATCH(D263,location[Zip],0))</f>
        <v>Ontario</v>
      </c>
      <c r="M263" t="str">
        <f>INDEX(manufacturer[Manufacturer Name],MATCH(K263,manufacturer[ManufacturerID],0))</f>
        <v>Aliqui</v>
      </c>
      <c r="N263">
        <f>1/COUNTIFS(tbl_sales[Manufacturer Name],tbl_sales[[#This Row],[Manufacturer Name]])</f>
        <v>4.7169811320754715E-3</v>
      </c>
    </row>
    <row r="264" spans="1:14" x14ac:dyDescent="0.25">
      <c r="A264">
        <v>2367</v>
      </c>
      <c r="B264" s="2">
        <v>42062</v>
      </c>
      <c r="C264" s="2" t="str">
        <f>TEXT(tbl_sales[[#This Row],[Date]],"mmmm")</f>
        <v>February</v>
      </c>
      <c r="D264" t="s">
        <v>391</v>
      </c>
      <c r="E264">
        <v>1</v>
      </c>
      <c r="F264" s="3">
        <v>5663.7</v>
      </c>
      <c r="G264" t="s">
        <v>20</v>
      </c>
      <c r="H264" t="str">
        <f>INDEX(product[Product Name],MATCH(A264,product[ProductID],0))</f>
        <v>Aliqui UC-15</v>
      </c>
      <c r="I264" t="str">
        <f>INDEX(product[Category],MATCH($A264,product[ProductID],0))</f>
        <v>Urban</v>
      </c>
      <c r="J264" t="str">
        <f>INDEX(product[Segment],MATCH($A264,product[ProductID],0))</f>
        <v>Convenience</v>
      </c>
      <c r="K264">
        <f>INDEX(product[ManufacturerID],MATCH($A264,product[ProductID],0))</f>
        <v>2</v>
      </c>
      <c r="L264" t="str">
        <f>INDEX(location[State],MATCH(D264,location[Zip],0))</f>
        <v>Quebec</v>
      </c>
      <c r="M264" t="str">
        <f>INDEX(manufacturer[Manufacturer Name],MATCH(K264,manufacturer[ManufacturerID],0))</f>
        <v>Aliqui</v>
      </c>
      <c r="N264">
        <f>1/COUNTIFS(tbl_sales[Manufacturer Name],tbl_sales[[#This Row],[Manufacturer Name]])</f>
        <v>4.7169811320754715E-3</v>
      </c>
    </row>
    <row r="265" spans="1:14" x14ac:dyDescent="0.25">
      <c r="A265">
        <v>2395</v>
      </c>
      <c r="B265" s="2">
        <v>42062</v>
      </c>
      <c r="C265" s="2" t="str">
        <f>TEXT(tbl_sales[[#This Row],[Date]],"mmmm")</f>
        <v>February</v>
      </c>
      <c r="D265" t="s">
        <v>984</v>
      </c>
      <c r="E265">
        <v>1</v>
      </c>
      <c r="F265" s="3">
        <v>1889.37</v>
      </c>
      <c r="G265" t="s">
        <v>20</v>
      </c>
      <c r="H265" t="str">
        <f>INDEX(product[Product Name],MATCH(A265,product[ProductID],0))</f>
        <v>Aliqui YY-04</v>
      </c>
      <c r="I265" t="str">
        <f>INDEX(product[Category],MATCH($A265,product[ProductID],0))</f>
        <v>Youth</v>
      </c>
      <c r="J265" t="str">
        <f>INDEX(product[Segment],MATCH($A265,product[ProductID],0))</f>
        <v>Youth</v>
      </c>
      <c r="K265">
        <f>INDEX(product[ManufacturerID],MATCH($A265,product[ProductID],0))</f>
        <v>2</v>
      </c>
      <c r="L265" t="str">
        <f>INDEX(location[State],MATCH(D265,location[Zip],0))</f>
        <v>Ontario</v>
      </c>
      <c r="M265" t="str">
        <f>INDEX(manufacturer[Manufacturer Name],MATCH(K265,manufacturer[ManufacturerID],0))</f>
        <v>Aliqui</v>
      </c>
      <c r="N265">
        <f>1/COUNTIFS(tbl_sales[Manufacturer Name],tbl_sales[[#This Row],[Manufacturer Name]])</f>
        <v>4.7169811320754715E-3</v>
      </c>
    </row>
    <row r="266" spans="1:14" x14ac:dyDescent="0.25">
      <c r="A266">
        <v>2284</v>
      </c>
      <c r="B266" s="2">
        <v>42029</v>
      </c>
      <c r="C266" s="2" t="str">
        <f>TEXT(tbl_sales[[#This Row],[Date]],"mmmm")</f>
        <v>January</v>
      </c>
      <c r="D266" t="s">
        <v>687</v>
      </c>
      <c r="E266">
        <v>1</v>
      </c>
      <c r="F266" s="3">
        <v>4157.37</v>
      </c>
      <c r="G266" t="s">
        <v>20</v>
      </c>
      <c r="H266" t="str">
        <f>INDEX(product[Product Name],MATCH(A266,product[ProductID],0))</f>
        <v>Aliqui RS-17</v>
      </c>
      <c r="I266" t="str">
        <f>INDEX(product[Category],MATCH($A266,product[ProductID],0))</f>
        <v>Rural</v>
      </c>
      <c r="J266" t="str">
        <f>INDEX(product[Segment],MATCH($A266,product[ProductID],0))</f>
        <v>Select</v>
      </c>
      <c r="K266">
        <f>INDEX(product[ManufacturerID],MATCH($A266,product[ProductID],0))</f>
        <v>2</v>
      </c>
      <c r="L266" t="str">
        <f>INDEX(location[State],MATCH(D266,location[Zip],0))</f>
        <v>Ontario</v>
      </c>
      <c r="M266" t="str">
        <f>INDEX(manufacturer[Manufacturer Name],MATCH(K266,manufacturer[ManufacturerID],0))</f>
        <v>Aliqui</v>
      </c>
      <c r="N266">
        <f>1/COUNTIFS(tbl_sales[Manufacturer Name],tbl_sales[[#This Row],[Manufacturer Name]])</f>
        <v>4.7169811320754715E-3</v>
      </c>
    </row>
    <row r="267" spans="1:14" x14ac:dyDescent="0.25">
      <c r="A267">
        <v>2186</v>
      </c>
      <c r="B267" s="2">
        <v>42030</v>
      </c>
      <c r="C267" s="2" t="str">
        <f>TEXT(tbl_sales[[#This Row],[Date]],"mmmm")</f>
        <v>January</v>
      </c>
      <c r="D267" t="s">
        <v>969</v>
      </c>
      <c r="E267">
        <v>1</v>
      </c>
      <c r="F267" s="3">
        <v>5606.37</v>
      </c>
      <c r="G267" t="s">
        <v>20</v>
      </c>
      <c r="H267" t="str">
        <f>INDEX(product[Product Name],MATCH(A267,product[ProductID],0))</f>
        <v>Victoria UC-16</v>
      </c>
      <c r="I267" t="str">
        <f>INDEX(product[Category],MATCH($A267,product[ProductID],0))</f>
        <v>Urban</v>
      </c>
      <c r="J267" t="str">
        <f>INDEX(product[Segment],MATCH($A267,product[ProductID],0))</f>
        <v>Convenience</v>
      </c>
      <c r="K267">
        <f>INDEX(product[ManufacturerID],MATCH($A267,product[ProductID],0))</f>
        <v>14</v>
      </c>
      <c r="L267" t="str">
        <f>INDEX(location[State],MATCH(D267,location[Zip],0))</f>
        <v>Ontario</v>
      </c>
      <c r="M267" t="str">
        <f>INDEX(manufacturer[Manufacturer Name],MATCH(K267,manufacturer[ManufacturerID],0))</f>
        <v>Victoria</v>
      </c>
      <c r="N267">
        <f>1/COUNTIFS(tbl_sales[Manufacturer Name],tbl_sales[[#This Row],[Manufacturer Name]])</f>
        <v>6.25E-2</v>
      </c>
    </row>
    <row r="268" spans="1:14" x14ac:dyDescent="0.25">
      <c r="A268">
        <v>735</v>
      </c>
      <c r="B268" s="2">
        <v>42030</v>
      </c>
      <c r="C268" s="2" t="str">
        <f>TEXT(tbl_sales[[#This Row],[Date]],"mmmm")</f>
        <v>January</v>
      </c>
      <c r="D268" t="s">
        <v>1212</v>
      </c>
      <c r="E268">
        <v>1</v>
      </c>
      <c r="F268" s="3">
        <v>4724.37</v>
      </c>
      <c r="G268" t="s">
        <v>20</v>
      </c>
      <c r="H268" t="str">
        <f>INDEX(product[Product Name],MATCH(A268,product[ProductID],0))</f>
        <v>Natura RP-23</v>
      </c>
      <c r="I268" t="str">
        <f>INDEX(product[Category],MATCH($A268,product[ProductID],0))</f>
        <v>Rural</v>
      </c>
      <c r="J268" t="str">
        <f>INDEX(product[Segment],MATCH($A268,product[ProductID],0))</f>
        <v>Productivity</v>
      </c>
      <c r="K268">
        <f>INDEX(product[ManufacturerID],MATCH($A268,product[ProductID],0))</f>
        <v>8</v>
      </c>
      <c r="L268" t="str">
        <f>INDEX(location[State],MATCH(D268,location[Zip],0))</f>
        <v>Manitoba</v>
      </c>
      <c r="M268" t="str">
        <f>INDEX(manufacturer[Manufacturer Name],MATCH(K268,manufacturer[ManufacturerID],0))</f>
        <v>Natura</v>
      </c>
      <c r="N268">
        <f>1/COUNTIFS(tbl_sales[Manufacturer Name],tbl_sales[[#This Row],[Manufacturer Name]])</f>
        <v>3.952569169960474E-3</v>
      </c>
    </row>
    <row r="269" spans="1:14" x14ac:dyDescent="0.25">
      <c r="A269">
        <v>736</v>
      </c>
      <c r="B269" s="2">
        <v>42030</v>
      </c>
      <c r="C269" s="2" t="str">
        <f>TEXT(tbl_sales[[#This Row],[Date]],"mmmm")</f>
        <v>January</v>
      </c>
      <c r="D269" t="s">
        <v>1212</v>
      </c>
      <c r="E269">
        <v>1</v>
      </c>
      <c r="F269" s="3">
        <v>4724.37</v>
      </c>
      <c r="G269" t="s">
        <v>20</v>
      </c>
      <c r="H269" t="str">
        <f>INDEX(product[Product Name],MATCH(A269,product[ProductID],0))</f>
        <v>Natura RP-24</v>
      </c>
      <c r="I269" t="str">
        <f>INDEX(product[Category],MATCH($A269,product[ProductID],0))</f>
        <v>Rural</v>
      </c>
      <c r="J269" t="str">
        <f>INDEX(product[Segment],MATCH($A269,product[ProductID],0))</f>
        <v>Productivity</v>
      </c>
      <c r="K269">
        <f>INDEX(product[ManufacturerID],MATCH($A269,product[ProductID],0))</f>
        <v>8</v>
      </c>
      <c r="L269" t="str">
        <f>INDEX(location[State],MATCH(D269,location[Zip],0))</f>
        <v>Manitoba</v>
      </c>
      <c r="M269" t="str">
        <f>INDEX(manufacturer[Manufacturer Name],MATCH(K269,manufacturer[ManufacturerID],0))</f>
        <v>Natura</v>
      </c>
      <c r="N269">
        <f>1/COUNTIFS(tbl_sales[Manufacturer Name],tbl_sales[[#This Row],[Manufacturer Name]])</f>
        <v>3.952569169960474E-3</v>
      </c>
    </row>
    <row r="270" spans="1:14" x14ac:dyDescent="0.25">
      <c r="A270">
        <v>1350</v>
      </c>
      <c r="B270" s="2">
        <v>42155</v>
      </c>
      <c r="C270" s="2" t="str">
        <f>TEXT(tbl_sales[[#This Row],[Date]],"mmmm")</f>
        <v>May</v>
      </c>
      <c r="D270" t="s">
        <v>1230</v>
      </c>
      <c r="E270">
        <v>2</v>
      </c>
      <c r="F270" s="3">
        <v>10077.48</v>
      </c>
      <c r="G270" t="s">
        <v>20</v>
      </c>
      <c r="H270" t="str">
        <f>INDEX(product[Product Name],MATCH(A270,product[ProductID],0))</f>
        <v>Quibus RP-42</v>
      </c>
      <c r="I270" t="str">
        <f>INDEX(product[Category],MATCH($A270,product[ProductID],0))</f>
        <v>Rural</v>
      </c>
      <c r="J270" t="str">
        <f>INDEX(product[Segment],MATCH($A270,product[ProductID],0))</f>
        <v>Productivity</v>
      </c>
      <c r="K270">
        <f>INDEX(product[ManufacturerID],MATCH($A270,product[ProductID],0))</f>
        <v>12</v>
      </c>
      <c r="L270" t="str">
        <f>INDEX(location[State],MATCH(D270,location[Zip],0))</f>
        <v>Manitoba</v>
      </c>
      <c r="M270" t="str">
        <f>INDEX(manufacturer[Manufacturer Name],MATCH(K270,manufacturer[ManufacturerID],0))</f>
        <v>Quibus</v>
      </c>
      <c r="N270">
        <f>1/COUNTIFS(tbl_sales[Manufacturer Name],tbl_sales[[#This Row],[Manufacturer Name]])</f>
        <v>1.3333333333333334E-2</v>
      </c>
    </row>
    <row r="271" spans="1:14" x14ac:dyDescent="0.25">
      <c r="A271">
        <v>1496</v>
      </c>
      <c r="B271" s="2">
        <v>42155</v>
      </c>
      <c r="C271" s="2" t="str">
        <f>TEXT(tbl_sales[[#This Row],[Date]],"mmmm")</f>
        <v>May</v>
      </c>
      <c r="D271" t="s">
        <v>957</v>
      </c>
      <c r="E271">
        <v>1</v>
      </c>
      <c r="F271" s="3">
        <v>4408.74</v>
      </c>
      <c r="G271" t="s">
        <v>20</v>
      </c>
      <c r="H271" t="str">
        <f>INDEX(product[Product Name],MATCH(A271,product[ProductID],0))</f>
        <v>Quibus RP-88</v>
      </c>
      <c r="I271" t="str">
        <f>INDEX(product[Category],MATCH($A271,product[ProductID],0))</f>
        <v>Rural</v>
      </c>
      <c r="J271" t="str">
        <f>INDEX(product[Segment],MATCH($A271,product[ProductID],0))</f>
        <v>Productivity</v>
      </c>
      <c r="K271">
        <f>INDEX(product[ManufacturerID],MATCH($A271,product[ProductID],0))</f>
        <v>12</v>
      </c>
      <c r="L271" t="str">
        <f>INDEX(location[State],MATCH(D271,location[Zip],0))</f>
        <v>Ontario</v>
      </c>
      <c r="M271" t="str">
        <f>INDEX(manufacturer[Manufacturer Name],MATCH(K271,manufacturer[ManufacturerID],0))</f>
        <v>Quibus</v>
      </c>
      <c r="N271">
        <f>1/COUNTIFS(tbl_sales[Manufacturer Name],tbl_sales[[#This Row],[Manufacturer Name]])</f>
        <v>1.3333333333333334E-2</v>
      </c>
    </row>
    <row r="272" spans="1:14" x14ac:dyDescent="0.25">
      <c r="A272">
        <v>1529</v>
      </c>
      <c r="B272" s="2">
        <v>42155</v>
      </c>
      <c r="C272" s="2" t="str">
        <f>TEXT(tbl_sales[[#This Row],[Date]],"mmmm")</f>
        <v>May</v>
      </c>
      <c r="D272" t="s">
        <v>1220</v>
      </c>
      <c r="E272">
        <v>1</v>
      </c>
      <c r="F272" s="3">
        <v>4282.74</v>
      </c>
      <c r="G272" t="s">
        <v>20</v>
      </c>
      <c r="H272" t="str">
        <f>INDEX(product[Product Name],MATCH(A272,product[ProductID],0))</f>
        <v>Quibus RP-21</v>
      </c>
      <c r="I272" t="str">
        <f>INDEX(product[Category],MATCH($A272,product[ProductID],0))</f>
        <v>Rural</v>
      </c>
      <c r="J272" t="str">
        <f>INDEX(product[Segment],MATCH($A272,product[ProductID],0))</f>
        <v>Productivity</v>
      </c>
      <c r="K272">
        <f>INDEX(product[ManufacturerID],MATCH($A272,product[ProductID],0))</f>
        <v>12</v>
      </c>
      <c r="L272" t="str">
        <f>INDEX(location[State],MATCH(D272,location[Zip],0))</f>
        <v>Manitoba</v>
      </c>
      <c r="M272" t="str">
        <f>INDEX(manufacturer[Manufacturer Name],MATCH(K272,manufacturer[ManufacturerID],0))</f>
        <v>Quibus</v>
      </c>
      <c r="N272">
        <f>1/COUNTIFS(tbl_sales[Manufacturer Name],tbl_sales[[#This Row],[Manufacturer Name]])</f>
        <v>1.3333333333333334E-2</v>
      </c>
    </row>
    <row r="273" spans="1:14" x14ac:dyDescent="0.25">
      <c r="A273">
        <v>1703</v>
      </c>
      <c r="B273" s="2">
        <v>42155</v>
      </c>
      <c r="C273" s="2" t="str">
        <f>TEXT(tbl_sales[[#This Row],[Date]],"mmmm")</f>
        <v>May</v>
      </c>
      <c r="D273" t="s">
        <v>680</v>
      </c>
      <c r="E273">
        <v>1</v>
      </c>
      <c r="F273" s="3">
        <v>1290.8699999999999</v>
      </c>
      <c r="G273" t="s">
        <v>20</v>
      </c>
      <c r="H273" t="str">
        <f>INDEX(product[Product Name],MATCH(A273,product[ProductID],0))</f>
        <v>Salvus YY-14</v>
      </c>
      <c r="I273" t="str">
        <f>INDEX(product[Category],MATCH($A273,product[ProductID],0))</f>
        <v>Youth</v>
      </c>
      <c r="J273" t="str">
        <f>INDEX(product[Segment],MATCH($A273,product[ProductID],0))</f>
        <v>Youth</v>
      </c>
      <c r="K273">
        <f>INDEX(product[ManufacturerID],MATCH($A273,product[ProductID],0))</f>
        <v>13</v>
      </c>
      <c r="L273" t="str">
        <f>INDEX(location[State],MATCH(D273,location[Zip],0))</f>
        <v>Ontario</v>
      </c>
      <c r="M273" t="str">
        <f>INDEX(manufacturer[Manufacturer Name],MATCH(K273,manufacturer[ManufacturerID],0))</f>
        <v>Salvus</v>
      </c>
      <c r="N273">
        <f>1/COUNTIFS(tbl_sales[Manufacturer Name],tbl_sales[[#This Row],[Manufacturer Name]])</f>
        <v>4.3478260869565216E-2</v>
      </c>
    </row>
    <row r="274" spans="1:14" x14ac:dyDescent="0.25">
      <c r="A274">
        <v>1343</v>
      </c>
      <c r="B274" s="2">
        <v>42155</v>
      </c>
      <c r="C274" s="2" t="str">
        <f>TEXT(tbl_sales[[#This Row],[Date]],"mmmm")</f>
        <v>May</v>
      </c>
      <c r="D274" t="s">
        <v>957</v>
      </c>
      <c r="E274">
        <v>1</v>
      </c>
      <c r="F274" s="3">
        <v>3778.74</v>
      </c>
      <c r="G274" t="s">
        <v>20</v>
      </c>
      <c r="H274" t="str">
        <f>INDEX(product[Product Name],MATCH(A274,product[ProductID],0))</f>
        <v>Quibus RP-35</v>
      </c>
      <c r="I274" t="str">
        <f>INDEX(product[Category],MATCH($A274,product[ProductID],0))</f>
        <v>Rural</v>
      </c>
      <c r="J274" t="str">
        <f>INDEX(product[Segment],MATCH($A274,product[ProductID],0))</f>
        <v>Productivity</v>
      </c>
      <c r="K274">
        <f>INDEX(product[ManufacturerID],MATCH($A274,product[ProductID],0))</f>
        <v>12</v>
      </c>
      <c r="L274" t="str">
        <f>INDEX(location[State],MATCH(D274,location[Zip],0))</f>
        <v>Ontario</v>
      </c>
      <c r="M274" t="str">
        <f>INDEX(manufacturer[Manufacturer Name],MATCH(K274,manufacturer[ManufacturerID],0))</f>
        <v>Quibus</v>
      </c>
      <c r="N274">
        <f>1/COUNTIFS(tbl_sales[Manufacturer Name],tbl_sales[[#This Row],[Manufacturer Name]])</f>
        <v>1.3333333333333334E-2</v>
      </c>
    </row>
    <row r="275" spans="1:14" x14ac:dyDescent="0.25">
      <c r="A275">
        <v>1363</v>
      </c>
      <c r="B275" s="2">
        <v>42155</v>
      </c>
      <c r="C275" s="2" t="str">
        <f>TEXT(tbl_sales[[#This Row],[Date]],"mmmm")</f>
        <v>May</v>
      </c>
      <c r="D275" t="s">
        <v>1228</v>
      </c>
      <c r="E275">
        <v>1</v>
      </c>
      <c r="F275" s="3">
        <v>2455.7399999999998</v>
      </c>
      <c r="G275" t="s">
        <v>20</v>
      </c>
      <c r="H275" t="str">
        <f>INDEX(product[Product Name],MATCH(A275,product[ProductID],0))</f>
        <v>Quibus RP-55</v>
      </c>
      <c r="I275" t="str">
        <f>INDEX(product[Category],MATCH($A275,product[ProductID],0))</f>
        <v>Rural</v>
      </c>
      <c r="J275" t="str">
        <f>INDEX(product[Segment],MATCH($A275,product[ProductID],0))</f>
        <v>Productivity</v>
      </c>
      <c r="K275">
        <f>INDEX(product[ManufacturerID],MATCH($A275,product[ProductID],0))</f>
        <v>12</v>
      </c>
      <c r="L275" t="str">
        <f>INDEX(location[State],MATCH(D275,location[Zip],0))</f>
        <v>Manitoba</v>
      </c>
      <c r="M275" t="str">
        <f>INDEX(manufacturer[Manufacturer Name],MATCH(K275,manufacturer[ManufacturerID],0))</f>
        <v>Quibus</v>
      </c>
      <c r="N275">
        <f>1/COUNTIFS(tbl_sales[Manufacturer Name],tbl_sales[[#This Row],[Manufacturer Name]])</f>
        <v>1.3333333333333334E-2</v>
      </c>
    </row>
    <row r="276" spans="1:14" x14ac:dyDescent="0.25">
      <c r="A276">
        <v>438</v>
      </c>
      <c r="B276" s="2">
        <v>42155</v>
      </c>
      <c r="C276" s="2" t="str">
        <f>TEXT(tbl_sales[[#This Row],[Date]],"mmmm")</f>
        <v>May</v>
      </c>
      <c r="D276" t="s">
        <v>1220</v>
      </c>
      <c r="E276">
        <v>1</v>
      </c>
      <c r="F276" s="3">
        <v>11969.37</v>
      </c>
      <c r="G276" t="s">
        <v>20</v>
      </c>
      <c r="H276" t="str">
        <f>INDEX(product[Product Name],MATCH(A276,product[ProductID],0))</f>
        <v>Maximus UM-43</v>
      </c>
      <c r="I276" t="str">
        <f>INDEX(product[Category],MATCH($A276,product[ProductID],0))</f>
        <v>Urban</v>
      </c>
      <c r="J276" t="str">
        <f>INDEX(product[Segment],MATCH($A276,product[ProductID],0))</f>
        <v>Moderation</v>
      </c>
      <c r="K276">
        <f>INDEX(product[ManufacturerID],MATCH($A276,product[ProductID],0))</f>
        <v>7</v>
      </c>
      <c r="L276" t="str">
        <f>INDEX(location[State],MATCH(D276,location[Zip],0))</f>
        <v>Manitoba</v>
      </c>
      <c r="M276" t="str">
        <f>INDEX(manufacturer[Manufacturer Name],MATCH(K276,manufacturer[ManufacturerID],0))</f>
        <v>VanArsdel</v>
      </c>
      <c r="N276">
        <f>1/COUNTIFS(tbl_sales[Manufacturer Name],tbl_sales[[#This Row],[Manufacturer Name]])</f>
        <v>2.4570024570024569E-3</v>
      </c>
    </row>
    <row r="277" spans="1:14" x14ac:dyDescent="0.25">
      <c r="A277">
        <v>1823</v>
      </c>
      <c r="B277" s="2">
        <v>42156</v>
      </c>
      <c r="C277" s="2" t="str">
        <f>TEXT(tbl_sales[[#This Row],[Date]],"mmmm")</f>
        <v>June</v>
      </c>
      <c r="D277" t="s">
        <v>839</v>
      </c>
      <c r="E277">
        <v>1</v>
      </c>
      <c r="F277" s="3">
        <v>5480.37</v>
      </c>
      <c r="G277" t="s">
        <v>20</v>
      </c>
      <c r="H277" t="str">
        <f>INDEX(product[Product Name],MATCH(A277,product[ProductID],0))</f>
        <v>Pomum YY-18</v>
      </c>
      <c r="I277" t="str">
        <f>INDEX(product[Category],MATCH($A277,product[ProductID],0))</f>
        <v>Youth</v>
      </c>
      <c r="J277" t="str">
        <f>INDEX(product[Segment],MATCH($A277,product[ProductID],0))</f>
        <v>Youth</v>
      </c>
      <c r="K277">
        <f>INDEX(product[ManufacturerID],MATCH($A277,product[ProductID],0))</f>
        <v>11</v>
      </c>
      <c r="L277" t="str">
        <f>INDEX(location[State],MATCH(D277,location[Zip],0))</f>
        <v>Ontario</v>
      </c>
      <c r="M277" t="str">
        <f>INDEX(manufacturer[Manufacturer Name],MATCH(K277,manufacturer[ManufacturerID],0))</f>
        <v>Pomum</v>
      </c>
      <c r="N277">
        <f>1/COUNTIFS(tbl_sales[Manufacturer Name],tbl_sales[[#This Row],[Manufacturer Name]])</f>
        <v>5.5555555555555552E-2</v>
      </c>
    </row>
    <row r="278" spans="1:14" x14ac:dyDescent="0.25">
      <c r="A278">
        <v>1172</v>
      </c>
      <c r="B278" s="2">
        <v>42117</v>
      </c>
      <c r="C278" s="2" t="str">
        <f>TEXT(tbl_sales[[#This Row],[Date]],"mmmm")</f>
        <v>April</v>
      </c>
      <c r="D278" t="s">
        <v>994</v>
      </c>
      <c r="E278">
        <v>1</v>
      </c>
      <c r="F278" s="3">
        <v>5732.37</v>
      </c>
      <c r="G278" t="s">
        <v>20</v>
      </c>
      <c r="H278" t="str">
        <f>INDEX(product[Product Name],MATCH(A278,product[ProductID],0))</f>
        <v>Pirum UE-08</v>
      </c>
      <c r="I278" t="str">
        <f>INDEX(product[Category],MATCH($A278,product[ProductID],0))</f>
        <v>Urban</v>
      </c>
      <c r="J278" t="str">
        <f>INDEX(product[Segment],MATCH($A278,product[ProductID],0))</f>
        <v>Extreme</v>
      </c>
      <c r="K278">
        <f>INDEX(product[ManufacturerID],MATCH($A278,product[ProductID],0))</f>
        <v>10</v>
      </c>
      <c r="L278" t="str">
        <f>INDEX(location[State],MATCH(D278,location[Zip],0))</f>
        <v>Ontario</v>
      </c>
      <c r="M278" t="str">
        <f>INDEX(manufacturer[Manufacturer Name],MATCH(K278,manufacturer[ManufacturerID],0))</f>
        <v>Pirum</v>
      </c>
      <c r="N278">
        <f>1/COUNTIFS(tbl_sales[Manufacturer Name],tbl_sales[[#This Row],[Manufacturer Name]])</f>
        <v>3.8022813688212928E-3</v>
      </c>
    </row>
    <row r="279" spans="1:14" x14ac:dyDescent="0.25">
      <c r="A279">
        <v>1223</v>
      </c>
      <c r="B279" s="2">
        <v>42117</v>
      </c>
      <c r="C279" s="2" t="str">
        <f>TEXT(tbl_sales[[#This Row],[Date]],"mmmm")</f>
        <v>April</v>
      </c>
      <c r="D279" t="s">
        <v>973</v>
      </c>
      <c r="E279">
        <v>1</v>
      </c>
      <c r="F279" s="3">
        <v>4787.37</v>
      </c>
      <c r="G279" t="s">
        <v>20</v>
      </c>
      <c r="H279" t="str">
        <f>INDEX(product[Product Name],MATCH(A279,product[ProductID],0))</f>
        <v>Pirum UC-25</v>
      </c>
      <c r="I279" t="str">
        <f>INDEX(product[Category],MATCH($A279,product[ProductID],0))</f>
        <v>Urban</v>
      </c>
      <c r="J279" t="str">
        <f>INDEX(product[Segment],MATCH($A279,product[ProductID],0))</f>
        <v>Convenience</v>
      </c>
      <c r="K279">
        <f>INDEX(product[ManufacturerID],MATCH($A279,product[ProductID],0))</f>
        <v>10</v>
      </c>
      <c r="L279" t="str">
        <f>INDEX(location[State],MATCH(D279,location[Zip],0))</f>
        <v>Ontario</v>
      </c>
      <c r="M279" t="str">
        <f>INDEX(manufacturer[Manufacturer Name],MATCH(K279,manufacturer[ManufacturerID],0))</f>
        <v>Pirum</v>
      </c>
      <c r="N279">
        <f>1/COUNTIFS(tbl_sales[Manufacturer Name],tbl_sales[[#This Row],[Manufacturer Name]])</f>
        <v>3.8022813688212928E-3</v>
      </c>
    </row>
    <row r="280" spans="1:14" x14ac:dyDescent="0.25">
      <c r="A280">
        <v>676</v>
      </c>
      <c r="B280" s="2">
        <v>42117</v>
      </c>
      <c r="C280" s="2" t="str">
        <f>TEXT(tbl_sales[[#This Row],[Date]],"mmmm")</f>
        <v>April</v>
      </c>
      <c r="D280" t="s">
        <v>838</v>
      </c>
      <c r="E280">
        <v>1</v>
      </c>
      <c r="F280" s="3">
        <v>9134.3700000000008</v>
      </c>
      <c r="G280" t="s">
        <v>20</v>
      </c>
      <c r="H280" t="str">
        <f>INDEX(product[Product Name],MATCH(A280,product[ProductID],0))</f>
        <v>Maximus UC-41</v>
      </c>
      <c r="I280" t="str">
        <f>INDEX(product[Category],MATCH($A280,product[ProductID],0))</f>
        <v>Urban</v>
      </c>
      <c r="J280" t="str">
        <f>INDEX(product[Segment],MATCH($A280,product[ProductID],0))</f>
        <v>Convenience</v>
      </c>
      <c r="K280">
        <f>INDEX(product[ManufacturerID],MATCH($A280,product[ProductID],0))</f>
        <v>7</v>
      </c>
      <c r="L280" t="str">
        <f>INDEX(location[State],MATCH(D280,location[Zip],0))</f>
        <v>Ontario</v>
      </c>
      <c r="M280" t="str">
        <f>INDEX(manufacturer[Manufacturer Name],MATCH(K280,manufacturer[ManufacturerID],0))</f>
        <v>VanArsdel</v>
      </c>
      <c r="N280">
        <f>1/COUNTIFS(tbl_sales[Manufacturer Name],tbl_sales[[#This Row],[Manufacturer Name]])</f>
        <v>2.4570024570024569E-3</v>
      </c>
    </row>
    <row r="281" spans="1:14" x14ac:dyDescent="0.25">
      <c r="A281">
        <v>1175</v>
      </c>
      <c r="B281" s="2">
        <v>42117</v>
      </c>
      <c r="C281" s="2" t="str">
        <f>TEXT(tbl_sales[[#This Row],[Date]],"mmmm")</f>
        <v>April</v>
      </c>
      <c r="D281" t="s">
        <v>693</v>
      </c>
      <c r="E281">
        <v>1</v>
      </c>
      <c r="F281" s="3">
        <v>7622.37</v>
      </c>
      <c r="G281" t="s">
        <v>20</v>
      </c>
      <c r="H281" t="str">
        <f>INDEX(product[Product Name],MATCH(A281,product[ProductID],0))</f>
        <v>Pirum UE-11</v>
      </c>
      <c r="I281" t="str">
        <f>INDEX(product[Category],MATCH($A281,product[ProductID],0))</f>
        <v>Urban</v>
      </c>
      <c r="J281" t="str">
        <f>INDEX(product[Segment],MATCH($A281,product[ProductID],0))</f>
        <v>Extreme</v>
      </c>
      <c r="K281">
        <f>INDEX(product[ManufacturerID],MATCH($A281,product[ProductID],0))</f>
        <v>10</v>
      </c>
      <c r="L281" t="str">
        <f>INDEX(location[State],MATCH(D281,location[Zip],0))</f>
        <v>Ontario</v>
      </c>
      <c r="M281" t="str">
        <f>INDEX(manufacturer[Manufacturer Name],MATCH(K281,manufacturer[ManufacturerID],0))</f>
        <v>Pirum</v>
      </c>
      <c r="N281">
        <f>1/COUNTIFS(tbl_sales[Manufacturer Name],tbl_sales[[#This Row],[Manufacturer Name]])</f>
        <v>3.8022813688212928E-3</v>
      </c>
    </row>
    <row r="282" spans="1:14" x14ac:dyDescent="0.25">
      <c r="A282">
        <v>405</v>
      </c>
      <c r="B282" s="2">
        <v>42117</v>
      </c>
      <c r="C282" s="2" t="str">
        <f>TEXT(tbl_sales[[#This Row],[Date]],"mmmm")</f>
        <v>April</v>
      </c>
      <c r="D282" t="s">
        <v>984</v>
      </c>
      <c r="E282">
        <v>1</v>
      </c>
      <c r="F282" s="3">
        <v>22994.37</v>
      </c>
      <c r="G282" t="s">
        <v>20</v>
      </c>
      <c r="H282" t="str">
        <f>INDEX(product[Product Name],MATCH(A282,product[ProductID],0))</f>
        <v>Maximus UM-10</v>
      </c>
      <c r="I282" t="str">
        <f>INDEX(product[Category],MATCH($A282,product[ProductID],0))</f>
        <v>Urban</v>
      </c>
      <c r="J282" t="str">
        <f>INDEX(product[Segment],MATCH($A282,product[ProductID],0))</f>
        <v>Moderation</v>
      </c>
      <c r="K282">
        <f>INDEX(product[ManufacturerID],MATCH($A282,product[ProductID],0))</f>
        <v>7</v>
      </c>
      <c r="L282" t="str">
        <f>INDEX(location[State],MATCH(D282,location[Zip],0))</f>
        <v>Ontario</v>
      </c>
      <c r="M282" t="str">
        <f>INDEX(manufacturer[Manufacturer Name],MATCH(K282,manufacturer[ManufacturerID],0))</f>
        <v>VanArsdel</v>
      </c>
      <c r="N282">
        <f>1/COUNTIFS(tbl_sales[Manufacturer Name],tbl_sales[[#This Row],[Manufacturer Name]])</f>
        <v>2.4570024570024569E-3</v>
      </c>
    </row>
    <row r="283" spans="1:14" x14ac:dyDescent="0.25">
      <c r="A283">
        <v>438</v>
      </c>
      <c r="B283" s="2">
        <v>42156</v>
      </c>
      <c r="C283" s="2" t="str">
        <f>TEXT(tbl_sales[[#This Row],[Date]],"mmmm")</f>
        <v>June</v>
      </c>
      <c r="D283" t="s">
        <v>953</v>
      </c>
      <c r="E283">
        <v>1</v>
      </c>
      <c r="F283" s="3">
        <v>11969.37</v>
      </c>
      <c r="G283" t="s">
        <v>20</v>
      </c>
      <c r="H283" t="str">
        <f>INDEX(product[Product Name],MATCH(A283,product[ProductID],0))</f>
        <v>Maximus UM-43</v>
      </c>
      <c r="I283" t="str">
        <f>INDEX(product[Category],MATCH($A283,product[ProductID],0))</f>
        <v>Urban</v>
      </c>
      <c r="J283" t="str">
        <f>INDEX(product[Segment],MATCH($A283,product[ProductID],0))</f>
        <v>Moderation</v>
      </c>
      <c r="K283">
        <f>INDEX(product[ManufacturerID],MATCH($A283,product[ProductID],0))</f>
        <v>7</v>
      </c>
      <c r="L283" t="str">
        <f>INDEX(location[State],MATCH(D283,location[Zip],0))</f>
        <v>Ontario</v>
      </c>
      <c r="M283" t="str">
        <f>INDEX(manufacturer[Manufacturer Name],MATCH(K283,manufacturer[ManufacturerID],0))</f>
        <v>VanArsdel</v>
      </c>
      <c r="N283">
        <f>1/COUNTIFS(tbl_sales[Manufacturer Name],tbl_sales[[#This Row],[Manufacturer Name]])</f>
        <v>2.4570024570024569E-3</v>
      </c>
    </row>
    <row r="284" spans="1:14" x14ac:dyDescent="0.25">
      <c r="A284">
        <v>1852</v>
      </c>
      <c r="B284" s="2">
        <v>42156</v>
      </c>
      <c r="C284" s="2" t="str">
        <f>TEXT(tbl_sales[[#This Row],[Date]],"mmmm")</f>
        <v>June</v>
      </c>
      <c r="D284" t="s">
        <v>838</v>
      </c>
      <c r="E284">
        <v>1</v>
      </c>
      <c r="F284" s="3">
        <v>2078.37</v>
      </c>
      <c r="G284" t="s">
        <v>20</v>
      </c>
      <c r="H284" t="str">
        <f>INDEX(product[Product Name],MATCH(A284,product[ProductID],0))</f>
        <v>Pomum YY-47</v>
      </c>
      <c r="I284" t="str">
        <f>INDEX(product[Category],MATCH($A284,product[ProductID],0))</f>
        <v>Youth</v>
      </c>
      <c r="J284" t="str">
        <f>INDEX(product[Segment],MATCH($A284,product[ProductID],0))</f>
        <v>Youth</v>
      </c>
      <c r="K284">
        <f>INDEX(product[ManufacturerID],MATCH($A284,product[ProductID],0))</f>
        <v>11</v>
      </c>
      <c r="L284" t="str">
        <f>INDEX(location[State],MATCH(D284,location[Zip],0))</f>
        <v>Ontario</v>
      </c>
      <c r="M284" t="str">
        <f>INDEX(manufacturer[Manufacturer Name],MATCH(K284,manufacturer[ManufacturerID],0))</f>
        <v>Pomum</v>
      </c>
      <c r="N284">
        <f>1/COUNTIFS(tbl_sales[Manufacturer Name],tbl_sales[[#This Row],[Manufacturer Name]])</f>
        <v>5.5555555555555552E-2</v>
      </c>
    </row>
    <row r="285" spans="1:14" x14ac:dyDescent="0.25">
      <c r="A285">
        <v>761</v>
      </c>
      <c r="B285" s="2">
        <v>42157</v>
      </c>
      <c r="C285" s="2" t="str">
        <f>TEXT(tbl_sales[[#This Row],[Date]],"mmmm")</f>
        <v>June</v>
      </c>
      <c r="D285" t="s">
        <v>1220</v>
      </c>
      <c r="E285">
        <v>1</v>
      </c>
      <c r="F285" s="3">
        <v>2330.37</v>
      </c>
      <c r="G285" t="s">
        <v>20</v>
      </c>
      <c r="H285" t="str">
        <f>INDEX(product[Product Name],MATCH(A285,product[ProductID],0))</f>
        <v>Natura RP-49</v>
      </c>
      <c r="I285" t="str">
        <f>INDEX(product[Category],MATCH($A285,product[ProductID],0))</f>
        <v>Rural</v>
      </c>
      <c r="J285" t="str">
        <f>INDEX(product[Segment],MATCH($A285,product[ProductID],0))</f>
        <v>Productivity</v>
      </c>
      <c r="K285">
        <f>INDEX(product[ManufacturerID],MATCH($A285,product[ProductID],0))</f>
        <v>8</v>
      </c>
      <c r="L285" t="str">
        <f>INDEX(location[State],MATCH(D285,location[Zip],0))</f>
        <v>Manitoba</v>
      </c>
      <c r="M285" t="str">
        <f>INDEX(manufacturer[Manufacturer Name],MATCH(K285,manufacturer[ManufacturerID],0))</f>
        <v>Natura</v>
      </c>
      <c r="N285">
        <f>1/COUNTIFS(tbl_sales[Manufacturer Name],tbl_sales[[#This Row],[Manufacturer Name]])</f>
        <v>3.952569169960474E-3</v>
      </c>
    </row>
    <row r="286" spans="1:14" x14ac:dyDescent="0.25">
      <c r="A286">
        <v>762</v>
      </c>
      <c r="B286" s="2">
        <v>42157</v>
      </c>
      <c r="C286" s="2" t="str">
        <f>TEXT(tbl_sales[[#This Row],[Date]],"mmmm")</f>
        <v>June</v>
      </c>
      <c r="D286" t="s">
        <v>1220</v>
      </c>
      <c r="E286">
        <v>1</v>
      </c>
      <c r="F286" s="3">
        <v>2330.37</v>
      </c>
      <c r="G286" t="s">
        <v>20</v>
      </c>
      <c r="H286" t="str">
        <f>INDEX(product[Product Name],MATCH(A286,product[ProductID],0))</f>
        <v>Natura RP-50</v>
      </c>
      <c r="I286" t="str">
        <f>INDEX(product[Category],MATCH($A286,product[ProductID],0))</f>
        <v>Rural</v>
      </c>
      <c r="J286" t="str">
        <f>INDEX(product[Segment],MATCH($A286,product[ProductID],0))</f>
        <v>Productivity</v>
      </c>
      <c r="K286">
        <f>INDEX(product[ManufacturerID],MATCH($A286,product[ProductID],0))</f>
        <v>8</v>
      </c>
      <c r="L286" t="str">
        <f>INDEX(location[State],MATCH(D286,location[Zip],0))</f>
        <v>Manitoba</v>
      </c>
      <c r="M286" t="str">
        <f>INDEX(manufacturer[Manufacturer Name],MATCH(K286,manufacturer[ManufacturerID],0))</f>
        <v>Natura</v>
      </c>
      <c r="N286">
        <f>1/COUNTIFS(tbl_sales[Manufacturer Name],tbl_sales[[#This Row],[Manufacturer Name]])</f>
        <v>3.952569169960474E-3</v>
      </c>
    </row>
    <row r="287" spans="1:14" x14ac:dyDescent="0.25">
      <c r="A287">
        <v>548</v>
      </c>
      <c r="B287" s="2">
        <v>42118</v>
      </c>
      <c r="C287" s="2" t="str">
        <f>TEXT(tbl_sales[[#This Row],[Date]],"mmmm")</f>
        <v>April</v>
      </c>
      <c r="D287" t="s">
        <v>969</v>
      </c>
      <c r="E287">
        <v>1</v>
      </c>
      <c r="F287" s="3">
        <v>6236.37</v>
      </c>
      <c r="G287" t="s">
        <v>20</v>
      </c>
      <c r="H287" t="str">
        <f>INDEX(product[Product Name],MATCH(A287,product[ProductID],0))</f>
        <v>Maximus UC-13</v>
      </c>
      <c r="I287" t="str">
        <f>INDEX(product[Category],MATCH($A287,product[ProductID],0))</f>
        <v>Urban</v>
      </c>
      <c r="J287" t="str">
        <f>INDEX(product[Segment],MATCH($A287,product[ProductID],0))</f>
        <v>Convenience</v>
      </c>
      <c r="K287">
        <f>INDEX(product[ManufacturerID],MATCH($A287,product[ProductID],0))</f>
        <v>7</v>
      </c>
      <c r="L287" t="str">
        <f>INDEX(location[State],MATCH(D287,location[Zip],0))</f>
        <v>Ontario</v>
      </c>
      <c r="M287" t="str">
        <f>INDEX(manufacturer[Manufacturer Name],MATCH(K287,manufacturer[ManufacturerID],0))</f>
        <v>VanArsdel</v>
      </c>
      <c r="N287">
        <f>1/COUNTIFS(tbl_sales[Manufacturer Name],tbl_sales[[#This Row],[Manufacturer Name]])</f>
        <v>2.4570024570024569E-3</v>
      </c>
    </row>
    <row r="288" spans="1:14" x14ac:dyDescent="0.25">
      <c r="A288">
        <v>407</v>
      </c>
      <c r="B288" s="2">
        <v>42118</v>
      </c>
      <c r="C288" s="2" t="str">
        <f>TEXT(tbl_sales[[#This Row],[Date]],"mmmm")</f>
        <v>April</v>
      </c>
      <c r="D288" t="s">
        <v>973</v>
      </c>
      <c r="E288">
        <v>1</v>
      </c>
      <c r="F288" s="3">
        <v>20505.87</v>
      </c>
      <c r="G288" t="s">
        <v>20</v>
      </c>
      <c r="H288" t="str">
        <f>INDEX(product[Product Name],MATCH(A288,product[ProductID],0))</f>
        <v>Maximus UM-12</v>
      </c>
      <c r="I288" t="str">
        <f>INDEX(product[Category],MATCH($A288,product[ProductID],0))</f>
        <v>Urban</v>
      </c>
      <c r="J288" t="str">
        <f>INDEX(product[Segment],MATCH($A288,product[ProductID],0))</f>
        <v>Moderation</v>
      </c>
      <c r="K288">
        <f>INDEX(product[ManufacturerID],MATCH($A288,product[ProductID],0))</f>
        <v>7</v>
      </c>
      <c r="L288" t="str">
        <f>INDEX(location[State],MATCH(D288,location[Zip],0))</f>
        <v>Ontario</v>
      </c>
      <c r="M288" t="str">
        <f>INDEX(manufacturer[Manufacturer Name],MATCH(K288,manufacturer[ManufacturerID],0))</f>
        <v>VanArsdel</v>
      </c>
      <c r="N288">
        <f>1/COUNTIFS(tbl_sales[Manufacturer Name],tbl_sales[[#This Row],[Manufacturer Name]])</f>
        <v>2.4570024570024569E-3</v>
      </c>
    </row>
    <row r="289" spans="1:14" x14ac:dyDescent="0.25">
      <c r="A289">
        <v>907</v>
      </c>
      <c r="B289" s="2">
        <v>42054</v>
      </c>
      <c r="C289" s="2" t="str">
        <f>TEXT(tbl_sales[[#This Row],[Date]],"mmmm")</f>
        <v>February</v>
      </c>
      <c r="D289" t="s">
        <v>840</v>
      </c>
      <c r="E289">
        <v>1</v>
      </c>
      <c r="F289" s="3">
        <v>7307.37</v>
      </c>
      <c r="G289" t="s">
        <v>20</v>
      </c>
      <c r="H289" t="str">
        <f>INDEX(product[Product Name],MATCH(A289,product[ProductID],0))</f>
        <v>Natura UE-16</v>
      </c>
      <c r="I289" t="str">
        <f>INDEX(product[Category],MATCH($A289,product[ProductID],0))</f>
        <v>Urban</v>
      </c>
      <c r="J289" t="str">
        <f>INDEX(product[Segment],MATCH($A289,product[ProductID],0))</f>
        <v>Extreme</v>
      </c>
      <c r="K289">
        <f>INDEX(product[ManufacturerID],MATCH($A289,product[ProductID],0))</f>
        <v>8</v>
      </c>
      <c r="L289" t="str">
        <f>INDEX(location[State],MATCH(D289,location[Zip],0))</f>
        <v>Ontario</v>
      </c>
      <c r="M289" t="str">
        <f>INDEX(manufacturer[Manufacturer Name],MATCH(K289,manufacturer[ManufacturerID],0))</f>
        <v>Natura</v>
      </c>
      <c r="N289">
        <f>1/COUNTIFS(tbl_sales[Manufacturer Name],tbl_sales[[#This Row],[Manufacturer Name]])</f>
        <v>3.952569169960474E-3</v>
      </c>
    </row>
    <row r="290" spans="1:14" x14ac:dyDescent="0.25">
      <c r="A290">
        <v>183</v>
      </c>
      <c r="B290" s="2">
        <v>42054</v>
      </c>
      <c r="C290" s="2" t="str">
        <f>TEXT(tbl_sales[[#This Row],[Date]],"mmmm")</f>
        <v>February</v>
      </c>
      <c r="D290" t="s">
        <v>1219</v>
      </c>
      <c r="E290">
        <v>1</v>
      </c>
      <c r="F290" s="3">
        <v>8694</v>
      </c>
      <c r="G290" t="s">
        <v>20</v>
      </c>
      <c r="H290" t="str">
        <f>INDEX(product[Product Name],MATCH(A290,product[ProductID],0))</f>
        <v>Abbas UE-11</v>
      </c>
      <c r="I290" t="str">
        <f>INDEX(product[Category],MATCH($A290,product[ProductID],0))</f>
        <v>Urban</v>
      </c>
      <c r="J290" t="str">
        <f>INDEX(product[Segment],MATCH($A290,product[ProductID],0))</f>
        <v>Extreme</v>
      </c>
      <c r="K290">
        <f>INDEX(product[ManufacturerID],MATCH($A290,product[ProductID],0))</f>
        <v>1</v>
      </c>
      <c r="L290" t="str">
        <f>INDEX(location[State],MATCH(D290,location[Zip],0))</f>
        <v>Manitoba</v>
      </c>
      <c r="M290" t="str">
        <f>INDEX(manufacturer[Manufacturer Name],MATCH(K290,manufacturer[ManufacturerID],0))</f>
        <v>Abbas</v>
      </c>
      <c r="N290">
        <f>1/COUNTIFS(tbl_sales[Manufacturer Name],tbl_sales[[#This Row],[Manufacturer Name]])</f>
        <v>0.04</v>
      </c>
    </row>
    <row r="291" spans="1:14" x14ac:dyDescent="0.25">
      <c r="A291">
        <v>359</v>
      </c>
      <c r="B291" s="2">
        <v>42054</v>
      </c>
      <c r="C291" s="2" t="str">
        <f>TEXT(tbl_sales[[#This Row],[Date]],"mmmm")</f>
        <v>February</v>
      </c>
      <c r="D291" t="s">
        <v>992</v>
      </c>
      <c r="E291">
        <v>1</v>
      </c>
      <c r="F291" s="3">
        <v>13730.85</v>
      </c>
      <c r="G291" t="s">
        <v>20</v>
      </c>
      <c r="H291" t="str">
        <f>INDEX(product[Product Name],MATCH(A291,product[ProductID],0))</f>
        <v>Fama UE-80</v>
      </c>
      <c r="I291" t="str">
        <f>INDEX(product[Category],MATCH($A291,product[ProductID],0))</f>
        <v>Urban</v>
      </c>
      <c r="J291" t="str">
        <f>INDEX(product[Segment],MATCH($A291,product[ProductID],0))</f>
        <v>Extreme</v>
      </c>
      <c r="K291">
        <f>INDEX(product[ManufacturerID],MATCH($A291,product[ProductID],0))</f>
        <v>5</v>
      </c>
      <c r="L291" t="str">
        <f>INDEX(location[State],MATCH(D291,location[Zip],0))</f>
        <v>Ontario</v>
      </c>
      <c r="M291" t="str">
        <f>INDEX(manufacturer[Manufacturer Name],MATCH(K291,manufacturer[ManufacturerID],0))</f>
        <v>Fama</v>
      </c>
      <c r="N291">
        <f>1/COUNTIFS(tbl_sales[Manufacturer Name],tbl_sales[[#This Row],[Manufacturer Name]])</f>
        <v>7.1428571428571425E-2</v>
      </c>
    </row>
    <row r="292" spans="1:14" x14ac:dyDescent="0.25">
      <c r="A292">
        <v>1060</v>
      </c>
      <c r="B292" s="2">
        <v>42064</v>
      </c>
      <c r="C292" s="2" t="str">
        <f>TEXT(tbl_sales[[#This Row],[Date]],"mmmm")</f>
        <v>March</v>
      </c>
      <c r="D292" t="s">
        <v>945</v>
      </c>
      <c r="E292">
        <v>1</v>
      </c>
      <c r="F292" s="3">
        <v>1952.37</v>
      </c>
      <c r="G292" t="s">
        <v>20</v>
      </c>
      <c r="H292" t="str">
        <f>INDEX(product[Product Name],MATCH(A292,product[ProductID],0))</f>
        <v>Pirum RP-06</v>
      </c>
      <c r="I292" t="str">
        <f>INDEX(product[Category],MATCH($A292,product[ProductID],0))</f>
        <v>Rural</v>
      </c>
      <c r="J292" t="str">
        <f>INDEX(product[Segment],MATCH($A292,product[ProductID],0))</f>
        <v>Productivity</v>
      </c>
      <c r="K292">
        <f>INDEX(product[ManufacturerID],MATCH($A292,product[ProductID],0))</f>
        <v>10</v>
      </c>
      <c r="L292" t="str">
        <f>INDEX(location[State],MATCH(D292,location[Zip],0))</f>
        <v>Ontario</v>
      </c>
      <c r="M292" t="str">
        <f>INDEX(manufacturer[Manufacturer Name],MATCH(K292,manufacturer[ManufacturerID],0))</f>
        <v>Pirum</v>
      </c>
      <c r="N292">
        <f>1/COUNTIFS(tbl_sales[Manufacturer Name],tbl_sales[[#This Row],[Manufacturer Name]])</f>
        <v>3.8022813688212928E-3</v>
      </c>
    </row>
    <row r="293" spans="1:14" x14ac:dyDescent="0.25">
      <c r="A293">
        <v>1137</v>
      </c>
      <c r="B293" s="2">
        <v>42064</v>
      </c>
      <c r="C293" s="2" t="str">
        <f>TEXT(tbl_sales[[#This Row],[Date]],"mmmm")</f>
        <v>March</v>
      </c>
      <c r="D293" t="s">
        <v>687</v>
      </c>
      <c r="E293">
        <v>1</v>
      </c>
      <c r="F293" s="3">
        <v>8693.3700000000008</v>
      </c>
      <c r="G293" t="s">
        <v>20</v>
      </c>
      <c r="H293" t="str">
        <f>INDEX(product[Product Name],MATCH(A293,product[ProductID],0))</f>
        <v>Pirum UM-14</v>
      </c>
      <c r="I293" t="str">
        <f>INDEX(product[Category],MATCH($A293,product[ProductID],0))</f>
        <v>Urban</v>
      </c>
      <c r="J293" t="str">
        <f>INDEX(product[Segment],MATCH($A293,product[ProductID],0))</f>
        <v>Moderation</v>
      </c>
      <c r="K293">
        <f>INDEX(product[ManufacturerID],MATCH($A293,product[ProductID],0))</f>
        <v>10</v>
      </c>
      <c r="L293" t="str">
        <f>INDEX(location[State],MATCH(D293,location[Zip],0))</f>
        <v>Ontario</v>
      </c>
      <c r="M293" t="str">
        <f>INDEX(manufacturer[Manufacturer Name],MATCH(K293,manufacturer[ManufacturerID],0))</f>
        <v>Pirum</v>
      </c>
      <c r="N293">
        <f>1/COUNTIFS(tbl_sales[Manufacturer Name],tbl_sales[[#This Row],[Manufacturer Name]])</f>
        <v>3.8022813688212928E-3</v>
      </c>
    </row>
    <row r="294" spans="1:14" x14ac:dyDescent="0.25">
      <c r="A294">
        <v>1180</v>
      </c>
      <c r="B294" s="2">
        <v>42064</v>
      </c>
      <c r="C294" s="2" t="str">
        <f>TEXT(tbl_sales[[#This Row],[Date]],"mmmm")</f>
        <v>March</v>
      </c>
      <c r="D294" t="s">
        <v>685</v>
      </c>
      <c r="E294">
        <v>1</v>
      </c>
      <c r="F294" s="3">
        <v>6299.37</v>
      </c>
      <c r="G294" t="s">
        <v>20</v>
      </c>
      <c r="H294" t="str">
        <f>INDEX(product[Product Name],MATCH(A294,product[ProductID],0))</f>
        <v>Pirum UE-16</v>
      </c>
      <c r="I294" t="str">
        <f>INDEX(product[Category],MATCH($A294,product[ProductID],0))</f>
        <v>Urban</v>
      </c>
      <c r="J294" t="str">
        <f>INDEX(product[Segment],MATCH($A294,product[ProductID],0))</f>
        <v>Extreme</v>
      </c>
      <c r="K294">
        <f>INDEX(product[ManufacturerID],MATCH($A294,product[ProductID],0))</f>
        <v>10</v>
      </c>
      <c r="L294" t="str">
        <f>INDEX(location[State],MATCH(D294,location[Zip],0))</f>
        <v>Ontario</v>
      </c>
      <c r="M294" t="str">
        <f>INDEX(manufacturer[Manufacturer Name],MATCH(K294,manufacturer[ManufacturerID],0))</f>
        <v>Pirum</v>
      </c>
      <c r="N294">
        <f>1/COUNTIFS(tbl_sales[Manufacturer Name],tbl_sales[[#This Row],[Manufacturer Name]])</f>
        <v>3.8022813688212928E-3</v>
      </c>
    </row>
    <row r="295" spans="1:14" x14ac:dyDescent="0.25">
      <c r="A295">
        <v>2073</v>
      </c>
      <c r="B295" s="2">
        <v>42064</v>
      </c>
      <c r="C295" s="2" t="str">
        <f>TEXT(tbl_sales[[#This Row],[Date]],"mmmm")</f>
        <v>March</v>
      </c>
      <c r="D295" t="s">
        <v>836</v>
      </c>
      <c r="E295">
        <v>1</v>
      </c>
      <c r="F295" s="3">
        <v>4535.37</v>
      </c>
      <c r="G295" t="s">
        <v>20</v>
      </c>
      <c r="H295" t="str">
        <f>INDEX(product[Product Name],MATCH(A295,product[ProductID],0))</f>
        <v>Currus UC-08</v>
      </c>
      <c r="I295" t="str">
        <f>INDEX(product[Category],MATCH($A295,product[ProductID],0))</f>
        <v>Urban</v>
      </c>
      <c r="J295" t="str">
        <f>INDEX(product[Segment],MATCH($A295,product[ProductID],0))</f>
        <v>Convenience</v>
      </c>
      <c r="K295">
        <f>INDEX(product[ManufacturerID],MATCH($A295,product[ProductID],0))</f>
        <v>4</v>
      </c>
      <c r="L295" t="str">
        <f>INDEX(location[State],MATCH(D295,location[Zip],0))</f>
        <v>Ontario</v>
      </c>
      <c r="M295" t="str">
        <f>INDEX(manufacturer[Manufacturer Name],MATCH(K295,manufacturer[ManufacturerID],0))</f>
        <v>Currus</v>
      </c>
      <c r="N295">
        <f>1/COUNTIFS(tbl_sales[Manufacturer Name],tbl_sales[[#This Row],[Manufacturer Name]])</f>
        <v>1.1764705882352941E-2</v>
      </c>
    </row>
    <row r="296" spans="1:14" x14ac:dyDescent="0.25">
      <c r="A296">
        <v>556</v>
      </c>
      <c r="B296" s="2">
        <v>42065</v>
      </c>
      <c r="C296" s="2" t="str">
        <f>TEXT(tbl_sales[[#This Row],[Date]],"mmmm")</f>
        <v>March</v>
      </c>
      <c r="D296" t="s">
        <v>391</v>
      </c>
      <c r="E296">
        <v>1</v>
      </c>
      <c r="F296" s="3">
        <v>10268.370000000001</v>
      </c>
      <c r="G296" t="s">
        <v>20</v>
      </c>
      <c r="H296" t="str">
        <f>INDEX(product[Product Name],MATCH(A296,product[ProductID],0))</f>
        <v>Maximus UC-21</v>
      </c>
      <c r="I296" t="str">
        <f>INDEX(product[Category],MATCH($A296,product[ProductID],0))</f>
        <v>Urban</v>
      </c>
      <c r="J296" t="str">
        <f>INDEX(product[Segment],MATCH($A296,product[ProductID],0))</f>
        <v>Convenience</v>
      </c>
      <c r="K296">
        <f>INDEX(product[ManufacturerID],MATCH($A296,product[ProductID],0))</f>
        <v>7</v>
      </c>
      <c r="L296" t="str">
        <f>INDEX(location[State],MATCH(D296,location[Zip],0))</f>
        <v>Quebec</v>
      </c>
      <c r="M296" t="str">
        <f>INDEX(manufacturer[Manufacturer Name],MATCH(K296,manufacturer[ManufacturerID],0))</f>
        <v>VanArsdel</v>
      </c>
      <c r="N296">
        <f>1/COUNTIFS(tbl_sales[Manufacturer Name],tbl_sales[[#This Row],[Manufacturer Name]])</f>
        <v>2.4570024570024569E-3</v>
      </c>
    </row>
    <row r="297" spans="1:14" x14ac:dyDescent="0.25">
      <c r="A297">
        <v>1942</v>
      </c>
      <c r="B297" s="2">
        <v>42065</v>
      </c>
      <c r="C297" s="2" t="str">
        <f>TEXT(tbl_sales[[#This Row],[Date]],"mmmm")</f>
        <v>March</v>
      </c>
      <c r="D297" t="s">
        <v>1230</v>
      </c>
      <c r="E297">
        <v>1</v>
      </c>
      <c r="F297" s="3">
        <v>1448.37</v>
      </c>
      <c r="G297" t="s">
        <v>20</v>
      </c>
      <c r="H297" t="str">
        <f>INDEX(product[Product Name],MATCH(A297,product[ProductID],0))</f>
        <v>Currus RP-17</v>
      </c>
      <c r="I297" t="str">
        <f>INDEX(product[Category],MATCH($A297,product[ProductID],0))</f>
        <v>Rural</v>
      </c>
      <c r="J297" t="str">
        <f>INDEX(product[Segment],MATCH($A297,product[ProductID],0))</f>
        <v>Productivity</v>
      </c>
      <c r="K297">
        <f>INDEX(product[ManufacturerID],MATCH($A297,product[ProductID],0))</f>
        <v>4</v>
      </c>
      <c r="L297" t="str">
        <f>INDEX(location[State],MATCH(D297,location[Zip],0))</f>
        <v>Manitoba</v>
      </c>
      <c r="M297" t="str">
        <f>INDEX(manufacturer[Manufacturer Name],MATCH(K297,manufacturer[ManufacturerID],0))</f>
        <v>Currus</v>
      </c>
      <c r="N297">
        <f>1/COUNTIFS(tbl_sales[Manufacturer Name],tbl_sales[[#This Row],[Manufacturer Name]])</f>
        <v>1.1764705882352941E-2</v>
      </c>
    </row>
    <row r="298" spans="1:14" x14ac:dyDescent="0.25">
      <c r="A298">
        <v>559</v>
      </c>
      <c r="B298" s="2">
        <v>42065</v>
      </c>
      <c r="C298" s="2" t="str">
        <f>TEXT(tbl_sales[[#This Row],[Date]],"mmmm")</f>
        <v>March</v>
      </c>
      <c r="D298" t="s">
        <v>839</v>
      </c>
      <c r="E298">
        <v>1</v>
      </c>
      <c r="F298" s="3">
        <v>7559.37</v>
      </c>
      <c r="G298" t="s">
        <v>20</v>
      </c>
      <c r="H298" t="str">
        <f>INDEX(product[Product Name],MATCH(A298,product[ProductID],0))</f>
        <v>Maximus UC-24</v>
      </c>
      <c r="I298" t="str">
        <f>INDEX(product[Category],MATCH($A298,product[ProductID],0))</f>
        <v>Urban</v>
      </c>
      <c r="J298" t="str">
        <f>INDEX(product[Segment],MATCH($A298,product[ProductID],0))</f>
        <v>Convenience</v>
      </c>
      <c r="K298">
        <f>INDEX(product[ManufacturerID],MATCH($A298,product[ProductID],0))</f>
        <v>7</v>
      </c>
      <c r="L298" t="str">
        <f>INDEX(location[State],MATCH(D298,location[Zip],0))</f>
        <v>Ontario</v>
      </c>
      <c r="M298" t="str">
        <f>INDEX(manufacturer[Manufacturer Name],MATCH(K298,manufacturer[ManufacturerID],0))</f>
        <v>VanArsdel</v>
      </c>
      <c r="N298">
        <f>1/COUNTIFS(tbl_sales[Manufacturer Name],tbl_sales[[#This Row],[Manufacturer Name]])</f>
        <v>2.4570024570024569E-3</v>
      </c>
    </row>
    <row r="299" spans="1:14" x14ac:dyDescent="0.25">
      <c r="A299">
        <v>1995</v>
      </c>
      <c r="B299" s="2">
        <v>42065</v>
      </c>
      <c r="C299" s="2" t="str">
        <f>TEXT(tbl_sales[[#This Row],[Date]],"mmmm")</f>
        <v>March</v>
      </c>
      <c r="D299" t="s">
        <v>972</v>
      </c>
      <c r="E299">
        <v>1</v>
      </c>
      <c r="F299" s="3">
        <v>5354.37</v>
      </c>
      <c r="G299" t="s">
        <v>20</v>
      </c>
      <c r="H299" t="str">
        <f>INDEX(product[Product Name],MATCH(A299,product[ProductID],0))</f>
        <v>Currus UM-02</v>
      </c>
      <c r="I299" t="str">
        <f>INDEX(product[Category],MATCH($A299,product[ProductID],0))</f>
        <v>Urban</v>
      </c>
      <c r="J299" t="str">
        <f>INDEX(product[Segment],MATCH($A299,product[ProductID],0))</f>
        <v>Moderation</v>
      </c>
      <c r="K299">
        <f>INDEX(product[ManufacturerID],MATCH($A299,product[ProductID],0))</f>
        <v>4</v>
      </c>
      <c r="L299" t="str">
        <f>INDEX(location[State],MATCH(D299,location[Zip],0))</f>
        <v>Ontario</v>
      </c>
      <c r="M299" t="str">
        <f>INDEX(manufacturer[Manufacturer Name],MATCH(K299,manufacturer[ManufacturerID],0))</f>
        <v>Currus</v>
      </c>
      <c r="N299">
        <f>1/COUNTIFS(tbl_sales[Manufacturer Name],tbl_sales[[#This Row],[Manufacturer Name]])</f>
        <v>1.1764705882352941E-2</v>
      </c>
    </row>
    <row r="300" spans="1:14" x14ac:dyDescent="0.25">
      <c r="A300">
        <v>1943</v>
      </c>
      <c r="B300" s="2">
        <v>42065</v>
      </c>
      <c r="C300" s="2" t="str">
        <f>TEXT(tbl_sales[[#This Row],[Date]],"mmmm")</f>
        <v>March</v>
      </c>
      <c r="D300" t="s">
        <v>1230</v>
      </c>
      <c r="E300">
        <v>1</v>
      </c>
      <c r="F300" s="3">
        <v>1448.37</v>
      </c>
      <c r="G300" t="s">
        <v>20</v>
      </c>
      <c r="H300" t="str">
        <f>INDEX(product[Product Name],MATCH(A300,product[ProductID],0))</f>
        <v>Currus RP-18</v>
      </c>
      <c r="I300" t="str">
        <f>INDEX(product[Category],MATCH($A300,product[ProductID],0))</f>
        <v>Rural</v>
      </c>
      <c r="J300" t="str">
        <f>INDEX(product[Segment],MATCH($A300,product[ProductID],0))</f>
        <v>Productivity</v>
      </c>
      <c r="K300">
        <f>INDEX(product[ManufacturerID],MATCH($A300,product[ProductID],0))</f>
        <v>4</v>
      </c>
      <c r="L300" t="str">
        <f>INDEX(location[State],MATCH(D300,location[Zip],0))</f>
        <v>Manitoba</v>
      </c>
      <c r="M300" t="str">
        <f>INDEX(manufacturer[Manufacturer Name],MATCH(K300,manufacturer[ManufacturerID],0))</f>
        <v>Currus</v>
      </c>
      <c r="N300">
        <f>1/COUNTIFS(tbl_sales[Manufacturer Name],tbl_sales[[#This Row],[Manufacturer Name]])</f>
        <v>1.1764705882352941E-2</v>
      </c>
    </row>
    <row r="301" spans="1:14" x14ac:dyDescent="0.25">
      <c r="A301">
        <v>1466</v>
      </c>
      <c r="B301" s="2">
        <v>42074</v>
      </c>
      <c r="C301" s="2" t="str">
        <f>TEXT(tbl_sales[[#This Row],[Date]],"mmmm")</f>
        <v>March</v>
      </c>
      <c r="D301" t="s">
        <v>954</v>
      </c>
      <c r="E301">
        <v>1</v>
      </c>
      <c r="F301" s="3">
        <v>2802.24</v>
      </c>
      <c r="G301" t="s">
        <v>20</v>
      </c>
      <c r="H301" t="str">
        <f>INDEX(product[Product Name],MATCH(A301,product[ProductID],0))</f>
        <v>Quibus RP-58</v>
      </c>
      <c r="I301" t="str">
        <f>INDEX(product[Category],MATCH($A301,product[ProductID],0))</f>
        <v>Rural</v>
      </c>
      <c r="J301" t="str">
        <f>INDEX(product[Segment],MATCH($A301,product[ProductID],0))</f>
        <v>Productivity</v>
      </c>
      <c r="K301">
        <f>INDEX(product[ManufacturerID],MATCH($A301,product[ProductID],0))</f>
        <v>12</v>
      </c>
      <c r="L301" t="str">
        <f>INDEX(location[State],MATCH(D301,location[Zip],0))</f>
        <v>Ontario</v>
      </c>
      <c r="M301" t="str">
        <f>INDEX(manufacturer[Manufacturer Name],MATCH(K301,manufacturer[ManufacturerID],0))</f>
        <v>Quibus</v>
      </c>
      <c r="N301">
        <f>1/COUNTIFS(tbl_sales[Manufacturer Name],tbl_sales[[#This Row],[Manufacturer Name]])</f>
        <v>1.3333333333333334E-2</v>
      </c>
    </row>
    <row r="302" spans="1:14" x14ac:dyDescent="0.25">
      <c r="A302">
        <v>478</v>
      </c>
      <c r="B302" s="2">
        <v>42074</v>
      </c>
      <c r="C302" s="2" t="str">
        <f>TEXT(tbl_sales[[#This Row],[Date]],"mmmm")</f>
        <v>March</v>
      </c>
      <c r="D302" t="s">
        <v>945</v>
      </c>
      <c r="E302">
        <v>1</v>
      </c>
      <c r="F302" s="3">
        <v>17009.37</v>
      </c>
      <c r="G302" t="s">
        <v>20</v>
      </c>
      <c r="H302" t="str">
        <f>INDEX(product[Product Name],MATCH(A302,product[ProductID],0))</f>
        <v>Maximus UM-83</v>
      </c>
      <c r="I302" t="str">
        <f>INDEX(product[Category],MATCH($A302,product[ProductID],0))</f>
        <v>Urban</v>
      </c>
      <c r="J302" t="str">
        <f>INDEX(product[Segment],MATCH($A302,product[ProductID],0))</f>
        <v>Moderation</v>
      </c>
      <c r="K302">
        <f>INDEX(product[ManufacturerID],MATCH($A302,product[ProductID],0))</f>
        <v>7</v>
      </c>
      <c r="L302" t="str">
        <f>INDEX(location[State],MATCH(D302,location[Zip],0))</f>
        <v>Ontario</v>
      </c>
      <c r="M302" t="str">
        <f>INDEX(manufacturer[Manufacturer Name],MATCH(K302,manufacturer[ManufacturerID],0))</f>
        <v>VanArsdel</v>
      </c>
      <c r="N302">
        <f>1/COUNTIFS(tbl_sales[Manufacturer Name],tbl_sales[[#This Row],[Manufacturer Name]])</f>
        <v>2.4570024570024569E-3</v>
      </c>
    </row>
    <row r="303" spans="1:14" x14ac:dyDescent="0.25">
      <c r="A303">
        <v>2388</v>
      </c>
      <c r="B303" s="2">
        <v>42074</v>
      </c>
      <c r="C303" s="2" t="str">
        <f>TEXT(tbl_sales[[#This Row],[Date]],"mmmm")</f>
        <v>March</v>
      </c>
      <c r="D303" t="s">
        <v>960</v>
      </c>
      <c r="E303">
        <v>1</v>
      </c>
      <c r="F303" s="3">
        <v>4157.37</v>
      </c>
      <c r="G303" t="s">
        <v>20</v>
      </c>
      <c r="H303" t="str">
        <f>INDEX(product[Product Name],MATCH(A303,product[ProductID],0))</f>
        <v>Aliqui UC-36</v>
      </c>
      <c r="I303" t="str">
        <f>INDEX(product[Category],MATCH($A303,product[ProductID],0))</f>
        <v>Urban</v>
      </c>
      <c r="J303" t="str">
        <f>INDEX(product[Segment],MATCH($A303,product[ProductID],0))</f>
        <v>Convenience</v>
      </c>
      <c r="K303">
        <f>INDEX(product[ManufacturerID],MATCH($A303,product[ProductID],0))</f>
        <v>2</v>
      </c>
      <c r="L303" t="str">
        <f>INDEX(location[State],MATCH(D303,location[Zip],0))</f>
        <v>Ontario</v>
      </c>
      <c r="M303" t="str">
        <f>INDEX(manufacturer[Manufacturer Name],MATCH(K303,manufacturer[ManufacturerID],0))</f>
        <v>Aliqui</v>
      </c>
      <c r="N303">
        <f>1/COUNTIFS(tbl_sales[Manufacturer Name],tbl_sales[[#This Row],[Manufacturer Name]])</f>
        <v>4.7169811320754715E-3</v>
      </c>
    </row>
    <row r="304" spans="1:14" x14ac:dyDescent="0.25">
      <c r="A304">
        <v>2219</v>
      </c>
      <c r="B304" s="2">
        <v>42074</v>
      </c>
      <c r="C304" s="2" t="str">
        <f>TEXT(tbl_sales[[#This Row],[Date]],"mmmm")</f>
        <v>March</v>
      </c>
      <c r="D304" t="s">
        <v>833</v>
      </c>
      <c r="E304">
        <v>1</v>
      </c>
      <c r="F304" s="3">
        <v>1763.37</v>
      </c>
      <c r="G304" t="s">
        <v>20</v>
      </c>
      <c r="H304" t="str">
        <f>INDEX(product[Product Name],MATCH(A304,product[ProductID],0))</f>
        <v>Aliqui RP-16</v>
      </c>
      <c r="I304" t="str">
        <f>INDEX(product[Category],MATCH($A304,product[ProductID],0))</f>
        <v>Rural</v>
      </c>
      <c r="J304" t="str">
        <f>INDEX(product[Segment],MATCH($A304,product[ProductID],0))</f>
        <v>Productivity</v>
      </c>
      <c r="K304">
        <f>INDEX(product[ManufacturerID],MATCH($A304,product[ProductID],0))</f>
        <v>2</v>
      </c>
      <c r="L304" t="str">
        <f>INDEX(location[State],MATCH(D304,location[Zip],0))</f>
        <v>Ontario</v>
      </c>
      <c r="M304" t="str">
        <f>INDEX(manufacturer[Manufacturer Name],MATCH(K304,manufacturer[ManufacturerID],0))</f>
        <v>Aliqui</v>
      </c>
      <c r="N304">
        <f>1/COUNTIFS(tbl_sales[Manufacturer Name],tbl_sales[[#This Row],[Manufacturer Name]])</f>
        <v>4.7169811320754715E-3</v>
      </c>
    </row>
    <row r="305" spans="1:14" x14ac:dyDescent="0.25">
      <c r="A305">
        <v>1226</v>
      </c>
      <c r="B305" s="2">
        <v>42075</v>
      </c>
      <c r="C305" s="2" t="str">
        <f>TEXT(tbl_sales[[#This Row],[Date]],"mmmm")</f>
        <v>March</v>
      </c>
      <c r="D305" t="s">
        <v>685</v>
      </c>
      <c r="E305">
        <v>1</v>
      </c>
      <c r="F305" s="3">
        <v>6866.37</v>
      </c>
      <c r="G305" t="s">
        <v>20</v>
      </c>
      <c r="H305" t="str">
        <f>INDEX(product[Product Name],MATCH(A305,product[ProductID],0))</f>
        <v>Pirum UC-28</v>
      </c>
      <c r="I305" t="str">
        <f>INDEX(product[Category],MATCH($A305,product[ProductID],0))</f>
        <v>Urban</v>
      </c>
      <c r="J305" t="str">
        <f>INDEX(product[Segment],MATCH($A305,product[ProductID],0))</f>
        <v>Convenience</v>
      </c>
      <c r="K305">
        <f>INDEX(product[ManufacturerID],MATCH($A305,product[ProductID],0))</f>
        <v>10</v>
      </c>
      <c r="L305" t="str">
        <f>INDEX(location[State],MATCH(D305,location[Zip],0))</f>
        <v>Ontario</v>
      </c>
      <c r="M305" t="str">
        <f>INDEX(manufacturer[Manufacturer Name],MATCH(K305,manufacturer[ManufacturerID],0))</f>
        <v>Pirum</v>
      </c>
      <c r="N305">
        <f>1/COUNTIFS(tbl_sales[Manufacturer Name],tbl_sales[[#This Row],[Manufacturer Name]])</f>
        <v>3.8022813688212928E-3</v>
      </c>
    </row>
    <row r="306" spans="1:14" x14ac:dyDescent="0.25">
      <c r="A306">
        <v>1137</v>
      </c>
      <c r="B306" s="2">
        <v>42075</v>
      </c>
      <c r="C306" s="2" t="str">
        <f>TEXT(tbl_sales[[#This Row],[Date]],"mmmm")</f>
        <v>March</v>
      </c>
      <c r="D306" t="s">
        <v>391</v>
      </c>
      <c r="E306">
        <v>1</v>
      </c>
      <c r="F306" s="3">
        <v>8945.3700000000008</v>
      </c>
      <c r="G306" t="s">
        <v>20</v>
      </c>
      <c r="H306" t="str">
        <f>INDEX(product[Product Name],MATCH(A306,product[ProductID],0))</f>
        <v>Pirum UM-14</v>
      </c>
      <c r="I306" t="str">
        <f>INDEX(product[Category],MATCH($A306,product[ProductID],0))</f>
        <v>Urban</v>
      </c>
      <c r="J306" t="str">
        <f>INDEX(product[Segment],MATCH($A306,product[ProductID],0))</f>
        <v>Moderation</v>
      </c>
      <c r="K306">
        <f>INDEX(product[ManufacturerID],MATCH($A306,product[ProductID],0))</f>
        <v>10</v>
      </c>
      <c r="L306" t="str">
        <f>INDEX(location[State],MATCH(D306,location[Zip],0))</f>
        <v>Quebec</v>
      </c>
      <c r="M306" t="str">
        <f>INDEX(manufacturer[Manufacturer Name],MATCH(K306,manufacturer[ManufacturerID],0))</f>
        <v>Pirum</v>
      </c>
      <c r="N306">
        <f>1/COUNTIFS(tbl_sales[Manufacturer Name],tbl_sales[[#This Row],[Manufacturer Name]])</f>
        <v>3.8022813688212928E-3</v>
      </c>
    </row>
    <row r="307" spans="1:14" x14ac:dyDescent="0.25">
      <c r="A307">
        <v>636</v>
      </c>
      <c r="B307" s="2">
        <v>42182</v>
      </c>
      <c r="C307" s="2" t="str">
        <f>TEXT(tbl_sales[[#This Row],[Date]],"mmmm")</f>
        <v>June</v>
      </c>
      <c r="D307" t="s">
        <v>429</v>
      </c>
      <c r="E307">
        <v>1</v>
      </c>
      <c r="F307" s="3">
        <v>10583.37</v>
      </c>
      <c r="G307" t="s">
        <v>20</v>
      </c>
      <c r="H307" t="str">
        <f>INDEX(product[Product Name],MATCH(A307,product[ProductID],0))</f>
        <v>Maximus UC-01</v>
      </c>
      <c r="I307" t="str">
        <f>INDEX(product[Category],MATCH($A307,product[ProductID],0))</f>
        <v>Urban</v>
      </c>
      <c r="J307" t="str">
        <f>INDEX(product[Segment],MATCH($A307,product[ProductID],0))</f>
        <v>Convenience</v>
      </c>
      <c r="K307">
        <f>INDEX(product[ManufacturerID],MATCH($A307,product[ProductID],0))</f>
        <v>7</v>
      </c>
      <c r="L307" t="str">
        <f>INDEX(location[State],MATCH(D307,location[Zip],0))</f>
        <v>Quebec</v>
      </c>
      <c r="M307" t="str">
        <f>INDEX(manufacturer[Manufacturer Name],MATCH(K307,manufacturer[ManufacturerID],0))</f>
        <v>VanArsdel</v>
      </c>
      <c r="N307">
        <f>1/COUNTIFS(tbl_sales[Manufacturer Name],tbl_sales[[#This Row],[Manufacturer Name]])</f>
        <v>2.4570024570024569E-3</v>
      </c>
    </row>
    <row r="308" spans="1:14" x14ac:dyDescent="0.25">
      <c r="A308">
        <v>487</v>
      </c>
      <c r="B308" s="2">
        <v>42182</v>
      </c>
      <c r="C308" s="2" t="str">
        <f>TEXT(tbl_sales[[#This Row],[Date]],"mmmm")</f>
        <v>June</v>
      </c>
      <c r="D308" t="s">
        <v>1230</v>
      </c>
      <c r="E308">
        <v>1</v>
      </c>
      <c r="F308" s="3">
        <v>13229.37</v>
      </c>
      <c r="G308" t="s">
        <v>20</v>
      </c>
      <c r="H308" t="str">
        <f>INDEX(product[Product Name],MATCH(A308,product[ProductID],0))</f>
        <v>Maximus UM-92</v>
      </c>
      <c r="I308" t="str">
        <f>INDEX(product[Category],MATCH($A308,product[ProductID],0))</f>
        <v>Urban</v>
      </c>
      <c r="J308" t="str">
        <f>INDEX(product[Segment],MATCH($A308,product[ProductID],0))</f>
        <v>Moderation</v>
      </c>
      <c r="K308">
        <f>INDEX(product[ManufacturerID],MATCH($A308,product[ProductID],0))</f>
        <v>7</v>
      </c>
      <c r="L308" t="str">
        <f>INDEX(location[State],MATCH(D308,location[Zip],0))</f>
        <v>Manitoba</v>
      </c>
      <c r="M308" t="str">
        <f>INDEX(manufacturer[Manufacturer Name],MATCH(K308,manufacturer[ManufacturerID],0))</f>
        <v>VanArsdel</v>
      </c>
      <c r="N308">
        <f>1/COUNTIFS(tbl_sales[Manufacturer Name],tbl_sales[[#This Row],[Manufacturer Name]])</f>
        <v>2.4570024570024569E-3</v>
      </c>
    </row>
    <row r="309" spans="1:14" x14ac:dyDescent="0.25">
      <c r="A309">
        <v>1722</v>
      </c>
      <c r="B309" s="2">
        <v>42185</v>
      </c>
      <c r="C309" s="2" t="str">
        <f>TEXT(tbl_sales[[#This Row],[Date]],"mmmm")</f>
        <v>June</v>
      </c>
      <c r="D309" t="s">
        <v>984</v>
      </c>
      <c r="E309">
        <v>1</v>
      </c>
      <c r="F309" s="3">
        <v>1038.8699999999999</v>
      </c>
      <c r="G309" t="s">
        <v>20</v>
      </c>
      <c r="H309" t="str">
        <f>INDEX(product[Product Name],MATCH(A309,product[ProductID],0))</f>
        <v>Salvus YY-33</v>
      </c>
      <c r="I309" t="str">
        <f>INDEX(product[Category],MATCH($A309,product[ProductID],0))</f>
        <v>Youth</v>
      </c>
      <c r="J309" t="str">
        <f>INDEX(product[Segment],MATCH($A309,product[ProductID],0))</f>
        <v>Youth</v>
      </c>
      <c r="K309">
        <f>INDEX(product[ManufacturerID],MATCH($A309,product[ProductID],0))</f>
        <v>13</v>
      </c>
      <c r="L309" t="str">
        <f>INDEX(location[State],MATCH(D309,location[Zip],0))</f>
        <v>Ontario</v>
      </c>
      <c r="M309" t="str">
        <f>INDEX(manufacturer[Manufacturer Name],MATCH(K309,manufacturer[ManufacturerID],0))</f>
        <v>Salvus</v>
      </c>
      <c r="N309">
        <f>1/COUNTIFS(tbl_sales[Manufacturer Name],tbl_sales[[#This Row],[Manufacturer Name]])</f>
        <v>4.3478260869565216E-2</v>
      </c>
    </row>
    <row r="310" spans="1:14" x14ac:dyDescent="0.25">
      <c r="A310">
        <v>1304</v>
      </c>
      <c r="B310" s="2">
        <v>42113</v>
      </c>
      <c r="C310" s="2" t="str">
        <f>TEXT(tbl_sales[[#This Row],[Date]],"mmmm")</f>
        <v>April</v>
      </c>
      <c r="D310" t="s">
        <v>972</v>
      </c>
      <c r="E310">
        <v>1</v>
      </c>
      <c r="F310" s="3">
        <v>4787.37</v>
      </c>
      <c r="G310" t="s">
        <v>20</v>
      </c>
      <c r="H310" t="str">
        <f>INDEX(product[Product Name],MATCH(A310,product[ProductID],0))</f>
        <v>Quibus MA-40</v>
      </c>
      <c r="I310" t="str">
        <f>INDEX(product[Category],MATCH($A310,product[ProductID],0))</f>
        <v>Mix</v>
      </c>
      <c r="J310" t="str">
        <f>INDEX(product[Segment],MATCH($A310,product[ProductID],0))</f>
        <v>All Season</v>
      </c>
      <c r="K310">
        <f>INDEX(product[ManufacturerID],MATCH($A310,product[ProductID],0))</f>
        <v>12</v>
      </c>
      <c r="L310" t="str">
        <f>INDEX(location[State],MATCH(D310,location[Zip],0))</f>
        <v>Ontario</v>
      </c>
      <c r="M310" t="str">
        <f>INDEX(manufacturer[Manufacturer Name],MATCH(K310,manufacturer[ManufacturerID],0))</f>
        <v>Quibus</v>
      </c>
      <c r="N310">
        <f>1/COUNTIFS(tbl_sales[Manufacturer Name],tbl_sales[[#This Row],[Manufacturer Name]])</f>
        <v>1.3333333333333334E-2</v>
      </c>
    </row>
    <row r="311" spans="1:14" x14ac:dyDescent="0.25">
      <c r="A311">
        <v>1171</v>
      </c>
      <c r="B311" s="2">
        <v>42113</v>
      </c>
      <c r="C311" s="2" t="str">
        <f>TEXT(tbl_sales[[#This Row],[Date]],"mmmm")</f>
        <v>April</v>
      </c>
      <c r="D311" t="s">
        <v>960</v>
      </c>
      <c r="E311">
        <v>1</v>
      </c>
      <c r="F311" s="3">
        <v>4283.37</v>
      </c>
      <c r="G311" t="s">
        <v>20</v>
      </c>
      <c r="H311" t="str">
        <f>INDEX(product[Product Name],MATCH(A311,product[ProductID],0))</f>
        <v>Pirum UE-07</v>
      </c>
      <c r="I311" t="str">
        <f>INDEX(product[Category],MATCH($A311,product[ProductID],0))</f>
        <v>Urban</v>
      </c>
      <c r="J311" t="str">
        <f>INDEX(product[Segment],MATCH($A311,product[ProductID],0))</f>
        <v>Extreme</v>
      </c>
      <c r="K311">
        <f>INDEX(product[ManufacturerID],MATCH($A311,product[ProductID],0))</f>
        <v>10</v>
      </c>
      <c r="L311" t="str">
        <f>INDEX(location[State],MATCH(D311,location[Zip],0))</f>
        <v>Ontario</v>
      </c>
      <c r="M311" t="str">
        <f>INDEX(manufacturer[Manufacturer Name],MATCH(K311,manufacturer[ManufacturerID],0))</f>
        <v>Pirum</v>
      </c>
      <c r="N311">
        <f>1/COUNTIFS(tbl_sales[Manufacturer Name],tbl_sales[[#This Row],[Manufacturer Name]])</f>
        <v>3.8022813688212928E-3</v>
      </c>
    </row>
    <row r="312" spans="1:14" x14ac:dyDescent="0.25">
      <c r="A312">
        <v>1180</v>
      </c>
      <c r="B312" s="2">
        <v>42113</v>
      </c>
      <c r="C312" s="2" t="str">
        <f>TEXT(tbl_sales[[#This Row],[Date]],"mmmm")</f>
        <v>April</v>
      </c>
      <c r="D312" t="s">
        <v>962</v>
      </c>
      <c r="E312">
        <v>1</v>
      </c>
      <c r="F312" s="3">
        <v>6173.37</v>
      </c>
      <c r="G312" t="s">
        <v>20</v>
      </c>
      <c r="H312" t="str">
        <f>INDEX(product[Product Name],MATCH(A312,product[ProductID],0))</f>
        <v>Pirum UE-16</v>
      </c>
      <c r="I312" t="str">
        <f>INDEX(product[Category],MATCH($A312,product[ProductID],0))</f>
        <v>Urban</v>
      </c>
      <c r="J312" t="str">
        <f>INDEX(product[Segment],MATCH($A312,product[ProductID],0))</f>
        <v>Extreme</v>
      </c>
      <c r="K312">
        <f>INDEX(product[ManufacturerID],MATCH($A312,product[ProductID],0))</f>
        <v>10</v>
      </c>
      <c r="L312" t="str">
        <f>INDEX(location[State],MATCH(D312,location[Zip],0))</f>
        <v>Ontario</v>
      </c>
      <c r="M312" t="str">
        <f>INDEX(manufacturer[Manufacturer Name],MATCH(K312,manufacturer[ManufacturerID],0))</f>
        <v>Pirum</v>
      </c>
      <c r="N312">
        <f>1/COUNTIFS(tbl_sales[Manufacturer Name],tbl_sales[[#This Row],[Manufacturer Name]])</f>
        <v>3.8022813688212928E-3</v>
      </c>
    </row>
    <row r="313" spans="1:14" x14ac:dyDescent="0.25">
      <c r="A313">
        <v>1987</v>
      </c>
      <c r="B313" s="2">
        <v>42113</v>
      </c>
      <c r="C313" s="2" t="str">
        <f>TEXT(tbl_sales[[#This Row],[Date]],"mmmm")</f>
        <v>April</v>
      </c>
      <c r="D313" t="s">
        <v>983</v>
      </c>
      <c r="E313">
        <v>1</v>
      </c>
      <c r="F313" s="3">
        <v>2204.37</v>
      </c>
      <c r="G313" t="s">
        <v>20</v>
      </c>
      <c r="H313" t="str">
        <f>INDEX(product[Product Name],MATCH(A313,product[ProductID],0))</f>
        <v>Currus RS-06</v>
      </c>
      <c r="I313" t="str">
        <f>INDEX(product[Category],MATCH($A313,product[ProductID],0))</f>
        <v>Rural</v>
      </c>
      <c r="J313" t="str">
        <f>INDEX(product[Segment],MATCH($A313,product[ProductID],0))</f>
        <v>Select</v>
      </c>
      <c r="K313">
        <f>INDEX(product[ManufacturerID],MATCH($A313,product[ProductID],0))</f>
        <v>4</v>
      </c>
      <c r="L313" t="str">
        <f>INDEX(location[State],MATCH(D313,location[Zip],0))</f>
        <v>Ontario</v>
      </c>
      <c r="M313" t="str">
        <f>INDEX(manufacturer[Manufacturer Name],MATCH(K313,manufacturer[ManufacturerID],0))</f>
        <v>Currus</v>
      </c>
      <c r="N313">
        <f>1/COUNTIFS(tbl_sales[Manufacturer Name],tbl_sales[[#This Row],[Manufacturer Name]])</f>
        <v>1.1764705882352941E-2</v>
      </c>
    </row>
    <row r="314" spans="1:14" x14ac:dyDescent="0.25">
      <c r="A314">
        <v>433</v>
      </c>
      <c r="B314" s="2">
        <v>42114</v>
      </c>
      <c r="C314" s="2" t="str">
        <f>TEXT(tbl_sales[[#This Row],[Date]],"mmmm")</f>
        <v>April</v>
      </c>
      <c r="D314" t="s">
        <v>945</v>
      </c>
      <c r="E314">
        <v>1</v>
      </c>
      <c r="F314" s="3">
        <v>11969.37</v>
      </c>
      <c r="G314" t="s">
        <v>20</v>
      </c>
      <c r="H314" t="str">
        <f>INDEX(product[Product Name],MATCH(A314,product[ProductID],0))</f>
        <v>Maximus UM-38</v>
      </c>
      <c r="I314" t="str">
        <f>INDEX(product[Category],MATCH($A314,product[ProductID],0))</f>
        <v>Urban</v>
      </c>
      <c r="J314" t="str">
        <f>INDEX(product[Segment],MATCH($A314,product[ProductID],0))</f>
        <v>Moderation</v>
      </c>
      <c r="K314">
        <f>INDEX(product[ManufacturerID],MATCH($A314,product[ProductID],0))</f>
        <v>7</v>
      </c>
      <c r="L314" t="str">
        <f>INDEX(location[State],MATCH(D314,location[Zip],0))</f>
        <v>Ontario</v>
      </c>
      <c r="M314" t="str">
        <f>INDEX(manufacturer[Manufacturer Name],MATCH(K314,manufacturer[ManufacturerID],0))</f>
        <v>VanArsdel</v>
      </c>
      <c r="N314">
        <f>1/COUNTIFS(tbl_sales[Manufacturer Name],tbl_sales[[#This Row],[Manufacturer Name]])</f>
        <v>2.4570024570024569E-3</v>
      </c>
    </row>
    <row r="315" spans="1:14" x14ac:dyDescent="0.25">
      <c r="A315">
        <v>2361</v>
      </c>
      <c r="B315" s="2">
        <v>42114</v>
      </c>
      <c r="C315" s="2" t="str">
        <f>TEXT(tbl_sales[[#This Row],[Date]],"mmmm")</f>
        <v>April</v>
      </c>
      <c r="D315" t="s">
        <v>838</v>
      </c>
      <c r="E315">
        <v>1</v>
      </c>
      <c r="F315" s="3">
        <v>7112.7</v>
      </c>
      <c r="G315" t="s">
        <v>20</v>
      </c>
      <c r="H315" t="str">
        <f>INDEX(product[Product Name],MATCH(A315,product[ProductID],0))</f>
        <v>Aliqui UC-09</v>
      </c>
      <c r="I315" t="str">
        <f>INDEX(product[Category],MATCH($A315,product[ProductID],0))</f>
        <v>Urban</v>
      </c>
      <c r="J315" t="str">
        <f>INDEX(product[Segment],MATCH($A315,product[ProductID],0))</f>
        <v>Convenience</v>
      </c>
      <c r="K315">
        <f>INDEX(product[ManufacturerID],MATCH($A315,product[ProductID],0))</f>
        <v>2</v>
      </c>
      <c r="L315" t="str">
        <f>INDEX(location[State],MATCH(D315,location[Zip],0))</f>
        <v>Ontario</v>
      </c>
      <c r="M315" t="str">
        <f>INDEX(manufacturer[Manufacturer Name],MATCH(K315,manufacturer[ManufacturerID],0))</f>
        <v>Aliqui</v>
      </c>
      <c r="N315">
        <f>1/COUNTIFS(tbl_sales[Manufacturer Name],tbl_sales[[#This Row],[Manufacturer Name]])</f>
        <v>4.7169811320754715E-3</v>
      </c>
    </row>
    <row r="316" spans="1:14" x14ac:dyDescent="0.25">
      <c r="A316">
        <v>734</v>
      </c>
      <c r="B316" s="2">
        <v>42060</v>
      </c>
      <c r="C316" s="2" t="str">
        <f>TEXT(tbl_sales[[#This Row],[Date]],"mmmm")</f>
        <v>February</v>
      </c>
      <c r="D316" t="s">
        <v>1230</v>
      </c>
      <c r="E316">
        <v>1</v>
      </c>
      <c r="F316" s="3">
        <v>4787.37</v>
      </c>
      <c r="G316" t="s">
        <v>20</v>
      </c>
      <c r="H316" t="str">
        <f>INDEX(product[Product Name],MATCH(A316,product[ProductID],0))</f>
        <v>Natura RP-22</v>
      </c>
      <c r="I316" t="str">
        <f>INDEX(product[Category],MATCH($A316,product[ProductID],0))</f>
        <v>Rural</v>
      </c>
      <c r="J316" t="str">
        <f>INDEX(product[Segment],MATCH($A316,product[ProductID],0))</f>
        <v>Productivity</v>
      </c>
      <c r="K316">
        <f>INDEX(product[ManufacturerID],MATCH($A316,product[ProductID],0))</f>
        <v>8</v>
      </c>
      <c r="L316" t="str">
        <f>INDEX(location[State],MATCH(D316,location[Zip],0))</f>
        <v>Manitoba</v>
      </c>
      <c r="M316" t="str">
        <f>INDEX(manufacturer[Manufacturer Name],MATCH(K316,manufacturer[ManufacturerID],0))</f>
        <v>Natura</v>
      </c>
      <c r="N316">
        <f>1/COUNTIFS(tbl_sales[Manufacturer Name],tbl_sales[[#This Row],[Manufacturer Name]])</f>
        <v>3.952569169960474E-3</v>
      </c>
    </row>
    <row r="317" spans="1:14" x14ac:dyDescent="0.25">
      <c r="A317">
        <v>1235</v>
      </c>
      <c r="B317" s="2">
        <v>42060</v>
      </c>
      <c r="C317" s="2" t="str">
        <f>TEXT(tbl_sales[[#This Row],[Date]],"mmmm")</f>
        <v>February</v>
      </c>
      <c r="D317" t="s">
        <v>840</v>
      </c>
      <c r="E317">
        <v>1</v>
      </c>
      <c r="F317" s="3">
        <v>5794.74</v>
      </c>
      <c r="G317" t="s">
        <v>20</v>
      </c>
      <c r="H317" t="str">
        <f>INDEX(product[Product Name],MATCH(A317,product[ProductID],0))</f>
        <v>Quibus MP-03</v>
      </c>
      <c r="I317" t="str">
        <f>INDEX(product[Category],MATCH($A317,product[ProductID],0))</f>
        <v>Mix</v>
      </c>
      <c r="J317" t="str">
        <f>INDEX(product[Segment],MATCH($A317,product[ProductID],0))</f>
        <v>Productivity</v>
      </c>
      <c r="K317">
        <f>INDEX(product[ManufacturerID],MATCH($A317,product[ProductID],0))</f>
        <v>12</v>
      </c>
      <c r="L317" t="str">
        <f>INDEX(location[State],MATCH(D317,location[Zip],0))</f>
        <v>Ontario</v>
      </c>
      <c r="M317" t="str">
        <f>INDEX(manufacturer[Manufacturer Name],MATCH(K317,manufacturer[ManufacturerID],0))</f>
        <v>Quibus</v>
      </c>
      <c r="N317">
        <f>1/COUNTIFS(tbl_sales[Manufacturer Name],tbl_sales[[#This Row],[Manufacturer Name]])</f>
        <v>1.3333333333333334E-2</v>
      </c>
    </row>
    <row r="318" spans="1:14" x14ac:dyDescent="0.25">
      <c r="A318">
        <v>1349</v>
      </c>
      <c r="B318" s="2">
        <v>42060</v>
      </c>
      <c r="C318" s="2" t="str">
        <f>TEXT(tbl_sales[[#This Row],[Date]],"mmmm")</f>
        <v>February</v>
      </c>
      <c r="D318" t="s">
        <v>1220</v>
      </c>
      <c r="E318">
        <v>1</v>
      </c>
      <c r="F318" s="3">
        <v>4282.74</v>
      </c>
      <c r="G318" t="s">
        <v>20</v>
      </c>
      <c r="H318" t="str">
        <f>INDEX(product[Product Name],MATCH(A318,product[ProductID],0))</f>
        <v>Quibus RP-41</v>
      </c>
      <c r="I318" t="str">
        <f>INDEX(product[Category],MATCH($A318,product[ProductID],0))</f>
        <v>Rural</v>
      </c>
      <c r="J318" t="str">
        <f>INDEX(product[Segment],MATCH($A318,product[ProductID],0))</f>
        <v>Productivity</v>
      </c>
      <c r="K318">
        <f>INDEX(product[ManufacturerID],MATCH($A318,product[ProductID],0))</f>
        <v>12</v>
      </c>
      <c r="L318" t="str">
        <f>INDEX(location[State],MATCH(D318,location[Zip],0))</f>
        <v>Manitoba</v>
      </c>
      <c r="M318" t="str">
        <f>INDEX(manufacturer[Manufacturer Name],MATCH(K318,manufacturer[ManufacturerID],0))</f>
        <v>Quibus</v>
      </c>
      <c r="N318">
        <f>1/COUNTIFS(tbl_sales[Manufacturer Name],tbl_sales[[#This Row],[Manufacturer Name]])</f>
        <v>1.3333333333333334E-2</v>
      </c>
    </row>
    <row r="319" spans="1:14" x14ac:dyDescent="0.25">
      <c r="A319">
        <v>733</v>
      </c>
      <c r="B319" s="2">
        <v>42060</v>
      </c>
      <c r="C319" s="2" t="str">
        <f>TEXT(tbl_sales[[#This Row],[Date]],"mmmm")</f>
        <v>February</v>
      </c>
      <c r="D319" t="s">
        <v>1230</v>
      </c>
      <c r="E319">
        <v>1</v>
      </c>
      <c r="F319" s="3">
        <v>4787.37</v>
      </c>
      <c r="G319" t="s">
        <v>20</v>
      </c>
      <c r="H319" t="str">
        <f>INDEX(product[Product Name],MATCH(A319,product[ProductID],0))</f>
        <v>Natura RP-21</v>
      </c>
      <c r="I319" t="str">
        <f>INDEX(product[Category],MATCH($A319,product[ProductID],0))</f>
        <v>Rural</v>
      </c>
      <c r="J319" t="str">
        <f>INDEX(product[Segment],MATCH($A319,product[ProductID],0))</f>
        <v>Productivity</v>
      </c>
      <c r="K319">
        <f>INDEX(product[ManufacturerID],MATCH($A319,product[ProductID],0))</f>
        <v>8</v>
      </c>
      <c r="L319" t="str">
        <f>INDEX(location[State],MATCH(D319,location[Zip],0))</f>
        <v>Manitoba</v>
      </c>
      <c r="M319" t="str">
        <f>INDEX(manufacturer[Manufacturer Name],MATCH(K319,manufacturer[ManufacturerID],0))</f>
        <v>Natura</v>
      </c>
      <c r="N319">
        <f>1/COUNTIFS(tbl_sales[Manufacturer Name],tbl_sales[[#This Row],[Manufacturer Name]])</f>
        <v>3.952569169960474E-3</v>
      </c>
    </row>
    <row r="320" spans="1:14" x14ac:dyDescent="0.25">
      <c r="A320">
        <v>2275</v>
      </c>
      <c r="B320" s="2">
        <v>42060</v>
      </c>
      <c r="C320" s="2" t="str">
        <f>TEXT(tbl_sales[[#This Row],[Date]],"mmmm")</f>
        <v>February</v>
      </c>
      <c r="D320" t="s">
        <v>1219</v>
      </c>
      <c r="E320">
        <v>1</v>
      </c>
      <c r="F320" s="3">
        <v>5096.7</v>
      </c>
      <c r="G320" t="s">
        <v>20</v>
      </c>
      <c r="H320" t="str">
        <f>INDEX(product[Product Name],MATCH(A320,product[ProductID],0))</f>
        <v>Aliqui RS-08</v>
      </c>
      <c r="I320" t="str">
        <f>INDEX(product[Category],MATCH($A320,product[ProductID],0))</f>
        <v>Rural</v>
      </c>
      <c r="J320" t="str">
        <f>INDEX(product[Segment],MATCH($A320,product[ProductID],0))</f>
        <v>Select</v>
      </c>
      <c r="K320">
        <f>INDEX(product[ManufacturerID],MATCH($A320,product[ProductID],0))</f>
        <v>2</v>
      </c>
      <c r="L320" t="str">
        <f>INDEX(location[State],MATCH(D320,location[Zip],0))</f>
        <v>Manitoba</v>
      </c>
      <c r="M320" t="str">
        <f>INDEX(manufacturer[Manufacturer Name],MATCH(K320,manufacturer[ManufacturerID],0))</f>
        <v>Aliqui</v>
      </c>
      <c r="N320">
        <f>1/COUNTIFS(tbl_sales[Manufacturer Name],tbl_sales[[#This Row],[Manufacturer Name]])</f>
        <v>4.7169811320754715E-3</v>
      </c>
    </row>
    <row r="321" spans="1:14" x14ac:dyDescent="0.25">
      <c r="A321">
        <v>1236</v>
      </c>
      <c r="B321" s="2">
        <v>42060</v>
      </c>
      <c r="C321" s="2" t="str">
        <f>TEXT(tbl_sales[[#This Row],[Date]],"mmmm")</f>
        <v>February</v>
      </c>
      <c r="D321" t="s">
        <v>840</v>
      </c>
      <c r="E321">
        <v>1</v>
      </c>
      <c r="F321" s="3">
        <v>5794.74</v>
      </c>
      <c r="G321" t="s">
        <v>20</v>
      </c>
      <c r="H321" t="str">
        <f>INDEX(product[Product Name],MATCH(A321,product[ProductID],0))</f>
        <v>Quibus MP-04</v>
      </c>
      <c r="I321" t="str">
        <f>INDEX(product[Category],MATCH($A321,product[ProductID],0))</f>
        <v>Mix</v>
      </c>
      <c r="J321" t="str">
        <f>INDEX(product[Segment],MATCH($A321,product[ProductID],0))</f>
        <v>Productivity</v>
      </c>
      <c r="K321">
        <f>INDEX(product[ManufacturerID],MATCH($A321,product[ProductID],0))</f>
        <v>12</v>
      </c>
      <c r="L321" t="str">
        <f>INDEX(location[State],MATCH(D321,location[Zip],0))</f>
        <v>Ontario</v>
      </c>
      <c r="M321" t="str">
        <f>INDEX(manufacturer[Manufacturer Name],MATCH(K321,manufacturer[ManufacturerID],0))</f>
        <v>Quibus</v>
      </c>
      <c r="N321">
        <f>1/COUNTIFS(tbl_sales[Manufacturer Name],tbl_sales[[#This Row],[Manufacturer Name]])</f>
        <v>1.3333333333333334E-2</v>
      </c>
    </row>
    <row r="322" spans="1:14" x14ac:dyDescent="0.25">
      <c r="A322">
        <v>1350</v>
      </c>
      <c r="B322" s="2">
        <v>42060</v>
      </c>
      <c r="C322" s="2" t="str">
        <f>TEXT(tbl_sales[[#This Row],[Date]],"mmmm")</f>
        <v>February</v>
      </c>
      <c r="D322" t="s">
        <v>1220</v>
      </c>
      <c r="E322">
        <v>1</v>
      </c>
      <c r="F322" s="3">
        <v>4282.74</v>
      </c>
      <c r="G322" t="s">
        <v>20</v>
      </c>
      <c r="H322" t="str">
        <f>INDEX(product[Product Name],MATCH(A322,product[ProductID],0))</f>
        <v>Quibus RP-42</v>
      </c>
      <c r="I322" t="str">
        <f>INDEX(product[Category],MATCH($A322,product[ProductID],0))</f>
        <v>Rural</v>
      </c>
      <c r="J322" t="str">
        <f>INDEX(product[Segment],MATCH($A322,product[ProductID],0))</f>
        <v>Productivity</v>
      </c>
      <c r="K322">
        <f>INDEX(product[ManufacturerID],MATCH($A322,product[ProductID],0))</f>
        <v>12</v>
      </c>
      <c r="L322" t="str">
        <f>INDEX(location[State],MATCH(D322,location[Zip],0))</f>
        <v>Manitoba</v>
      </c>
      <c r="M322" t="str">
        <f>INDEX(manufacturer[Manufacturer Name],MATCH(K322,manufacturer[ManufacturerID],0))</f>
        <v>Quibus</v>
      </c>
      <c r="N322">
        <f>1/COUNTIFS(tbl_sales[Manufacturer Name],tbl_sales[[#This Row],[Manufacturer Name]])</f>
        <v>1.3333333333333334E-2</v>
      </c>
    </row>
    <row r="323" spans="1:14" x14ac:dyDescent="0.25">
      <c r="A323">
        <v>438</v>
      </c>
      <c r="B323" s="2">
        <v>42061</v>
      </c>
      <c r="C323" s="2" t="str">
        <f>TEXT(tbl_sales[[#This Row],[Date]],"mmmm")</f>
        <v>February</v>
      </c>
      <c r="D323" t="s">
        <v>983</v>
      </c>
      <c r="E323">
        <v>1</v>
      </c>
      <c r="F323" s="3">
        <v>11969.37</v>
      </c>
      <c r="G323" t="s">
        <v>20</v>
      </c>
      <c r="H323" t="str">
        <f>INDEX(product[Product Name],MATCH(A323,product[ProductID],0))</f>
        <v>Maximus UM-43</v>
      </c>
      <c r="I323" t="str">
        <f>INDEX(product[Category],MATCH($A323,product[ProductID],0))</f>
        <v>Urban</v>
      </c>
      <c r="J323" t="str">
        <f>INDEX(product[Segment],MATCH($A323,product[ProductID],0))</f>
        <v>Moderation</v>
      </c>
      <c r="K323">
        <f>INDEX(product[ManufacturerID],MATCH($A323,product[ProductID],0))</f>
        <v>7</v>
      </c>
      <c r="L323" t="str">
        <f>INDEX(location[State],MATCH(D323,location[Zip],0))</f>
        <v>Ontario</v>
      </c>
      <c r="M323" t="str">
        <f>INDEX(manufacturer[Manufacturer Name],MATCH(K323,manufacturer[ManufacturerID],0))</f>
        <v>VanArsdel</v>
      </c>
      <c r="N323">
        <f>1/COUNTIFS(tbl_sales[Manufacturer Name],tbl_sales[[#This Row],[Manufacturer Name]])</f>
        <v>2.4570024570024569E-3</v>
      </c>
    </row>
    <row r="324" spans="1:14" x14ac:dyDescent="0.25">
      <c r="A324">
        <v>791</v>
      </c>
      <c r="B324" s="2">
        <v>42061</v>
      </c>
      <c r="C324" s="2" t="str">
        <f>TEXT(tbl_sales[[#This Row],[Date]],"mmmm")</f>
        <v>February</v>
      </c>
      <c r="D324" t="s">
        <v>838</v>
      </c>
      <c r="E324">
        <v>1</v>
      </c>
      <c r="F324" s="3">
        <v>849.87</v>
      </c>
      <c r="G324" t="s">
        <v>20</v>
      </c>
      <c r="H324" t="str">
        <f>INDEX(product[Product Name],MATCH(A324,product[ProductID],0))</f>
        <v>Natura RP-79</v>
      </c>
      <c r="I324" t="str">
        <f>INDEX(product[Category],MATCH($A324,product[ProductID],0))</f>
        <v>Rural</v>
      </c>
      <c r="J324" t="str">
        <f>INDEX(product[Segment],MATCH($A324,product[ProductID],0))</f>
        <v>Productivity</v>
      </c>
      <c r="K324">
        <f>INDEX(product[ManufacturerID],MATCH($A324,product[ProductID],0))</f>
        <v>8</v>
      </c>
      <c r="L324" t="str">
        <f>INDEX(location[State],MATCH(D324,location[Zip],0))</f>
        <v>Ontario</v>
      </c>
      <c r="M324" t="str">
        <f>INDEX(manufacturer[Manufacturer Name],MATCH(K324,manufacturer[ManufacturerID],0))</f>
        <v>Natura</v>
      </c>
      <c r="N324">
        <f>1/COUNTIFS(tbl_sales[Manufacturer Name],tbl_sales[[#This Row],[Manufacturer Name]])</f>
        <v>3.952569169960474E-3</v>
      </c>
    </row>
    <row r="325" spans="1:14" x14ac:dyDescent="0.25">
      <c r="A325">
        <v>1183</v>
      </c>
      <c r="B325" s="2">
        <v>42024</v>
      </c>
      <c r="C325" s="2" t="str">
        <f>TEXT(tbl_sales[[#This Row],[Date]],"mmmm")</f>
        <v>January</v>
      </c>
      <c r="D325" t="s">
        <v>687</v>
      </c>
      <c r="E325">
        <v>1</v>
      </c>
      <c r="F325" s="3">
        <v>7433.37</v>
      </c>
      <c r="G325" t="s">
        <v>20</v>
      </c>
      <c r="H325" t="str">
        <f>INDEX(product[Product Name],MATCH(A325,product[ProductID],0))</f>
        <v>Pirum UE-19</v>
      </c>
      <c r="I325" t="str">
        <f>INDEX(product[Category],MATCH($A325,product[ProductID],0))</f>
        <v>Urban</v>
      </c>
      <c r="J325" t="str">
        <f>INDEX(product[Segment],MATCH($A325,product[ProductID],0))</f>
        <v>Extreme</v>
      </c>
      <c r="K325">
        <f>INDEX(product[ManufacturerID],MATCH($A325,product[ProductID],0))</f>
        <v>10</v>
      </c>
      <c r="L325" t="str">
        <f>INDEX(location[State],MATCH(D325,location[Zip],0))</f>
        <v>Ontario</v>
      </c>
      <c r="M325" t="str">
        <f>INDEX(manufacturer[Manufacturer Name],MATCH(K325,manufacturer[ManufacturerID],0))</f>
        <v>Pirum</v>
      </c>
      <c r="N325">
        <f>1/COUNTIFS(tbl_sales[Manufacturer Name],tbl_sales[[#This Row],[Manufacturer Name]])</f>
        <v>3.8022813688212928E-3</v>
      </c>
    </row>
    <row r="326" spans="1:14" x14ac:dyDescent="0.25">
      <c r="A326">
        <v>1182</v>
      </c>
      <c r="B326" s="2">
        <v>42025</v>
      </c>
      <c r="C326" s="2" t="str">
        <f>TEXT(tbl_sales[[#This Row],[Date]],"mmmm")</f>
        <v>January</v>
      </c>
      <c r="D326" t="s">
        <v>838</v>
      </c>
      <c r="E326">
        <v>1</v>
      </c>
      <c r="F326" s="3">
        <v>2519.37</v>
      </c>
      <c r="G326" t="s">
        <v>20</v>
      </c>
      <c r="H326" t="str">
        <f>INDEX(product[Product Name],MATCH(A326,product[ProductID],0))</f>
        <v>Pirum UE-18</v>
      </c>
      <c r="I326" t="str">
        <f>INDEX(product[Category],MATCH($A326,product[ProductID],0))</f>
        <v>Urban</v>
      </c>
      <c r="J326" t="str">
        <f>INDEX(product[Segment],MATCH($A326,product[ProductID],0))</f>
        <v>Extreme</v>
      </c>
      <c r="K326">
        <f>INDEX(product[ManufacturerID],MATCH($A326,product[ProductID],0))</f>
        <v>10</v>
      </c>
      <c r="L326" t="str">
        <f>INDEX(location[State],MATCH(D326,location[Zip],0))</f>
        <v>Ontario</v>
      </c>
      <c r="M326" t="str">
        <f>INDEX(manufacturer[Manufacturer Name],MATCH(K326,manufacturer[ManufacturerID],0))</f>
        <v>Pirum</v>
      </c>
      <c r="N326">
        <f>1/COUNTIFS(tbl_sales[Manufacturer Name],tbl_sales[[#This Row],[Manufacturer Name]])</f>
        <v>3.8022813688212928E-3</v>
      </c>
    </row>
    <row r="327" spans="1:14" x14ac:dyDescent="0.25">
      <c r="A327">
        <v>1853</v>
      </c>
      <c r="B327" s="2">
        <v>42005</v>
      </c>
      <c r="C327" s="2" t="str">
        <f>TEXT(tbl_sales[[#This Row],[Date]],"mmmm")</f>
        <v>January</v>
      </c>
      <c r="D327" t="s">
        <v>838</v>
      </c>
      <c r="E327">
        <v>1</v>
      </c>
      <c r="F327" s="3">
        <v>4409.37</v>
      </c>
      <c r="G327" t="s">
        <v>20</v>
      </c>
      <c r="H327" t="str">
        <f>INDEX(product[Product Name],MATCH(A327,product[ProductID],0))</f>
        <v>Pomum YY-48</v>
      </c>
      <c r="I327" t="str">
        <f>INDEX(product[Category],MATCH($A327,product[ProductID],0))</f>
        <v>Youth</v>
      </c>
      <c r="J327" t="str">
        <f>INDEX(product[Segment],MATCH($A327,product[ProductID],0))</f>
        <v>Youth</v>
      </c>
      <c r="K327">
        <f>INDEX(product[ManufacturerID],MATCH($A327,product[ProductID],0))</f>
        <v>11</v>
      </c>
      <c r="L327" t="str">
        <f>INDEX(location[State],MATCH(D327,location[Zip],0))</f>
        <v>Ontario</v>
      </c>
      <c r="M327" t="str">
        <f>INDEX(manufacturer[Manufacturer Name],MATCH(K327,manufacturer[ManufacturerID],0))</f>
        <v>Pomum</v>
      </c>
      <c r="N327">
        <f>1/COUNTIFS(tbl_sales[Manufacturer Name],tbl_sales[[#This Row],[Manufacturer Name]])</f>
        <v>5.5555555555555552E-2</v>
      </c>
    </row>
    <row r="328" spans="1:14" x14ac:dyDescent="0.25">
      <c r="A328">
        <v>1851</v>
      </c>
      <c r="B328" s="2">
        <v>42005</v>
      </c>
      <c r="C328" s="2" t="str">
        <f>TEXT(tbl_sales[[#This Row],[Date]],"mmmm")</f>
        <v>January</v>
      </c>
      <c r="D328" t="s">
        <v>834</v>
      </c>
      <c r="E328">
        <v>1</v>
      </c>
      <c r="F328" s="3">
        <v>3905.37</v>
      </c>
      <c r="G328" t="s">
        <v>20</v>
      </c>
      <c r="H328" t="str">
        <f>INDEX(product[Product Name],MATCH(A328,product[ProductID],0))</f>
        <v>Pomum YY-46</v>
      </c>
      <c r="I328" t="str">
        <f>INDEX(product[Category],MATCH($A328,product[ProductID],0))</f>
        <v>Youth</v>
      </c>
      <c r="J328" t="str">
        <f>INDEX(product[Segment],MATCH($A328,product[ProductID],0))</f>
        <v>Youth</v>
      </c>
      <c r="K328">
        <f>INDEX(product[ManufacturerID],MATCH($A328,product[ProductID],0))</f>
        <v>11</v>
      </c>
      <c r="L328" t="str">
        <f>INDEX(location[State],MATCH(D328,location[Zip],0))</f>
        <v>Ontario</v>
      </c>
      <c r="M328" t="str">
        <f>INDEX(manufacturer[Manufacturer Name],MATCH(K328,manufacturer[ManufacturerID],0))</f>
        <v>Pomum</v>
      </c>
      <c r="N328">
        <f>1/COUNTIFS(tbl_sales[Manufacturer Name],tbl_sales[[#This Row],[Manufacturer Name]])</f>
        <v>5.5555555555555552E-2</v>
      </c>
    </row>
    <row r="329" spans="1:14" x14ac:dyDescent="0.25">
      <c r="A329">
        <v>781</v>
      </c>
      <c r="B329" s="2">
        <v>42008</v>
      </c>
      <c r="C329" s="2" t="str">
        <f>TEXT(tbl_sales[[#This Row],[Date]],"mmmm")</f>
        <v>January</v>
      </c>
      <c r="D329" t="s">
        <v>838</v>
      </c>
      <c r="E329">
        <v>1</v>
      </c>
      <c r="F329" s="3">
        <v>1303.47</v>
      </c>
      <c r="G329" t="s">
        <v>20</v>
      </c>
      <c r="H329" t="str">
        <f>INDEX(product[Product Name],MATCH(A329,product[ProductID],0))</f>
        <v>Natura RP-69</v>
      </c>
      <c r="I329" t="str">
        <f>INDEX(product[Category],MATCH($A329,product[ProductID],0))</f>
        <v>Rural</v>
      </c>
      <c r="J329" t="str">
        <f>INDEX(product[Segment],MATCH($A329,product[ProductID],0))</f>
        <v>Productivity</v>
      </c>
      <c r="K329">
        <f>INDEX(product[ManufacturerID],MATCH($A329,product[ProductID],0))</f>
        <v>8</v>
      </c>
      <c r="L329" t="str">
        <f>INDEX(location[State],MATCH(D329,location[Zip],0))</f>
        <v>Ontario</v>
      </c>
      <c r="M329" t="str">
        <f>INDEX(manufacturer[Manufacturer Name],MATCH(K329,manufacturer[ManufacturerID],0))</f>
        <v>Natura</v>
      </c>
      <c r="N329">
        <f>1/COUNTIFS(tbl_sales[Manufacturer Name],tbl_sales[[#This Row],[Manufacturer Name]])</f>
        <v>3.952569169960474E-3</v>
      </c>
    </row>
    <row r="330" spans="1:14" x14ac:dyDescent="0.25">
      <c r="A330">
        <v>782</v>
      </c>
      <c r="B330" s="2">
        <v>42008</v>
      </c>
      <c r="C330" s="2" t="str">
        <f>TEXT(tbl_sales[[#This Row],[Date]],"mmmm")</f>
        <v>January</v>
      </c>
      <c r="D330" t="s">
        <v>838</v>
      </c>
      <c r="E330">
        <v>1</v>
      </c>
      <c r="F330" s="3">
        <v>1303.47</v>
      </c>
      <c r="G330" t="s">
        <v>20</v>
      </c>
      <c r="H330" t="str">
        <f>INDEX(product[Product Name],MATCH(A330,product[ProductID],0))</f>
        <v>Natura RP-70</v>
      </c>
      <c r="I330" t="str">
        <f>INDEX(product[Category],MATCH($A330,product[ProductID],0))</f>
        <v>Rural</v>
      </c>
      <c r="J330" t="str">
        <f>INDEX(product[Segment],MATCH($A330,product[ProductID],0))</f>
        <v>Productivity</v>
      </c>
      <c r="K330">
        <f>INDEX(product[ManufacturerID],MATCH($A330,product[ProductID],0))</f>
        <v>8</v>
      </c>
      <c r="L330" t="str">
        <f>INDEX(location[State],MATCH(D330,location[Zip],0))</f>
        <v>Ontario</v>
      </c>
      <c r="M330" t="str">
        <f>INDEX(manufacturer[Manufacturer Name],MATCH(K330,manufacturer[ManufacturerID],0))</f>
        <v>Natura</v>
      </c>
      <c r="N330">
        <f>1/COUNTIFS(tbl_sales[Manufacturer Name],tbl_sales[[#This Row],[Manufacturer Name]])</f>
        <v>3.952569169960474E-3</v>
      </c>
    </row>
    <row r="331" spans="1:14" x14ac:dyDescent="0.25">
      <c r="A331">
        <v>1212</v>
      </c>
      <c r="B331" s="2">
        <v>42061</v>
      </c>
      <c r="C331" s="2" t="str">
        <f>TEXT(tbl_sales[[#This Row],[Date]],"mmmm")</f>
        <v>February</v>
      </c>
      <c r="D331" t="s">
        <v>687</v>
      </c>
      <c r="E331">
        <v>1</v>
      </c>
      <c r="F331" s="3">
        <v>4850.37</v>
      </c>
      <c r="G331" t="s">
        <v>20</v>
      </c>
      <c r="H331" t="str">
        <f>INDEX(product[Product Name],MATCH(A331,product[ProductID],0))</f>
        <v>Pirum UC-14</v>
      </c>
      <c r="I331" t="str">
        <f>INDEX(product[Category],MATCH($A331,product[ProductID],0))</f>
        <v>Urban</v>
      </c>
      <c r="J331" t="str">
        <f>INDEX(product[Segment],MATCH($A331,product[ProductID],0))</f>
        <v>Convenience</v>
      </c>
      <c r="K331">
        <f>INDEX(product[ManufacturerID],MATCH($A331,product[ProductID],0))</f>
        <v>10</v>
      </c>
      <c r="L331" t="str">
        <f>INDEX(location[State],MATCH(D331,location[Zip],0))</f>
        <v>Ontario</v>
      </c>
      <c r="M331" t="str">
        <f>INDEX(manufacturer[Manufacturer Name],MATCH(K331,manufacturer[ManufacturerID],0))</f>
        <v>Pirum</v>
      </c>
      <c r="N331">
        <f>1/COUNTIFS(tbl_sales[Manufacturer Name],tbl_sales[[#This Row],[Manufacturer Name]])</f>
        <v>3.8022813688212928E-3</v>
      </c>
    </row>
    <row r="332" spans="1:14" x14ac:dyDescent="0.25">
      <c r="A332">
        <v>993</v>
      </c>
      <c r="B332" s="2">
        <v>42061</v>
      </c>
      <c r="C332" s="2" t="str">
        <f>TEXT(tbl_sales[[#This Row],[Date]],"mmmm")</f>
        <v>February</v>
      </c>
      <c r="D332" t="s">
        <v>1220</v>
      </c>
      <c r="E332">
        <v>2</v>
      </c>
      <c r="F332" s="3">
        <v>9007.74</v>
      </c>
      <c r="G332" t="s">
        <v>20</v>
      </c>
      <c r="H332" t="str">
        <f>INDEX(product[Product Name],MATCH(A332,product[ProductID],0))</f>
        <v>Natura UC-56</v>
      </c>
      <c r="I332" t="str">
        <f>INDEX(product[Category],MATCH($A332,product[ProductID],0))</f>
        <v>Urban</v>
      </c>
      <c r="J332" t="str">
        <f>INDEX(product[Segment],MATCH($A332,product[ProductID],0))</f>
        <v>Convenience</v>
      </c>
      <c r="K332">
        <f>INDEX(product[ManufacturerID],MATCH($A332,product[ProductID],0))</f>
        <v>8</v>
      </c>
      <c r="L332" t="str">
        <f>INDEX(location[State],MATCH(D332,location[Zip],0))</f>
        <v>Manitoba</v>
      </c>
      <c r="M332" t="str">
        <f>INDEX(manufacturer[Manufacturer Name],MATCH(K332,manufacturer[ManufacturerID],0))</f>
        <v>Natura</v>
      </c>
      <c r="N332">
        <f>1/COUNTIFS(tbl_sales[Manufacturer Name],tbl_sales[[#This Row],[Manufacturer Name]])</f>
        <v>3.952569169960474E-3</v>
      </c>
    </row>
    <row r="333" spans="1:14" x14ac:dyDescent="0.25">
      <c r="A333">
        <v>792</v>
      </c>
      <c r="B333" s="2">
        <v>42061</v>
      </c>
      <c r="C333" s="2" t="str">
        <f>TEXT(tbl_sales[[#This Row],[Date]],"mmmm")</f>
        <v>February</v>
      </c>
      <c r="D333" t="s">
        <v>838</v>
      </c>
      <c r="E333">
        <v>1</v>
      </c>
      <c r="F333" s="3">
        <v>849.87</v>
      </c>
      <c r="G333" t="s">
        <v>20</v>
      </c>
      <c r="H333" t="str">
        <f>INDEX(product[Product Name],MATCH(A333,product[ProductID],0))</f>
        <v>Natura RP-80</v>
      </c>
      <c r="I333" t="str">
        <f>INDEX(product[Category],MATCH($A333,product[ProductID],0))</f>
        <v>Rural</v>
      </c>
      <c r="J333" t="str">
        <f>INDEX(product[Segment],MATCH($A333,product[ProductID],0))</f>
        <v>Productivity</v>
      </c>
      <c r="K333">
        <f>INDEX(product[ManufacturerID],MATCH($A333,product[ProductID],0))</f>
        <v>8</v>
      </c>
      <c r="L333" t="str">
        <f>INDEX(location[State],MATCH(D333,location[Zip],0))</f>
        <v>Ontario</v>
      </c>
      <c r="M333" t="str">
        <f>INDEX(manufacturer[Manufacturer Name],MATCH(K333,manufacturer[ManufacturerID],0))</f>
        <v>Natura</v>
      </c>
      <c r="N333">
        <f>1/COUNTIFS(tbl_sales[Manufacturer Name],tbl_sales[[#This Row],[Manufacturer Name]])</f>
        <v>3.952569169960474E-3</v>
      </c>
    </row>
    <row r="334" spans="1:14" x14ac:dyDescent="0.25">
      <c r="A334">
        <v>794</v>
      </c>
      <c r="B334" s="2">
        <v>42027</v>
      </c>
      <c r="C334" s="2" t="str">
        <f>TEXT(tbl_sales[[#This Row],[Date]],"mmmm")</f>
        <v>January</v>
      </c>
      <c r="D334" t="s">
        <v>838</v>
      </c>
      <c r="E334">
        <v>1</v>
      </c>
      <c r="F334" s="3">
        <v>1070.3699999999999</v>
      </c>
      <c r="G334" t="s">
        <v>20</v>
      </c>
      <c r="H334" t="str">
        <f>INDEX(product[Product Name],MATCH(A334,product[ProductID],0))</f>
        <v>Natura RP-82</v>
      </c>
      <c r="I334" t="str">
        <f>INDEX(product[Category],MATCH($A334,product[ProductID],0))</f>
        <v>Rural</v>
      </c>
      <c r="J334" t="str">
        <f>INDEX(product[Segment],MATCH($A334,product[ProductID],0))</f>
        <v>Productivity</v>
      </c>
      <c r="K334">
        <f>INDEX(product[ManufacturerID],MATCH($A334,product[ProductID],0))</f>
        <v>8</v>
      </c>
      <c r="L334" t="str">
        <f>INDEX(location[State],MATCH(D334,location[Zip],0))</f>
        <v>Ontario</v>
      </c>
      <c r="M334" t="str">
        <f>INDEX(manufacturer[Manufacturer Name],MATCH(K334,manufacturer[ManufacturerID],0))</f>
        <v>Natura</v>
      </c>
      <c r="N334">
        <f>1/COUNTIFS(tbl_sales[Manufacturer Name],tbl_sales[[#This Row],[Manufacturer Name]])</f>
        <v>3.952569169960474E-3</v>
      </c>
    </row>
    <row r="335" spans="1:14" x14ac:dyDescent="0.25">
      <c r="A335">
        <v>793</v>
      </c>
      <c r="B335" s="2">
        <v>42027</v>
      </c>
      <c r="C335" s="2" t="str">
        <f>TEXT(tbl_sales[[#This Row],[Date]],"mmmm")</f>
        <v>January</v>
      </c>
      <c r="D335" t="s">
        <v>842</v>
      </c>
      <c r="E335">
        <v>1</v>
      </c>
      <c r="F335" s="3">
        <v>1070.3699999999999</v>
      </c>
      <c r="G335" t="s">
        <v>20</v>
      </c>
      <c r="H335" t="str">
        <f>INDEX(product[Product Name],MATCH(A335,product[ProductID],0))</f>
        <v>Natura RP-81</v>
      </c>
      <c r="I335" t="str">
        <f>INDEX(product[Category],MATCH($A335,product[ProductID],0))</f>
        <v>Rural</v>
      </c>
      <c r="J335" t="str">
        <f>INDEX(product[Segment],MATCH($A335,product[ProductID],0))</f>
        <v>Productivity</v>
      </c>
      <c r="K335">
        <f>INDEX(product[ManufacturerID],MATCH($A335,product[ProductID],0))</f>
        <v>8</v>
      </c>
      <c r="L335" t="str">
        <f>INDEX(location[State],MATCH(D335,location[Zip],0))</f>
        <v>Ontario</v>
      </c>
      <c r="M335" t="str">
        <f>INDEX(manufacturer[Manufacturer Name],MATCH(K335,manufacturer[ManufacturerID],0))</f>
        <v>Natura</v>
      </c>
      <c r="N335">
        <f>1/COUNTIFS(tbl_sales[Manufacturer Name],tbl_sales[[#This Row],[Manufacturer Name]])</f>
        <v>3.952569169960474E-3</v>
      </c>
    </row>
    <row r="336" spans="1:14" x14ac:dyDescent="0.25">
      <c r="A336">
        <v>794</v>
      </c>
      <c r="B336" s="2">
        <v>42027</v>
      </c>
      <c r="C336" s="2" t="str">
        <f>TEXT(tbl_sales[[#This Row],[Date]],"mmmm")</f>
        <v>January</v>
      </c>
      <c r="D336" t="s">
        <v>842</v>
      </c>
      <c r="E336">
        <v>1</v>
      </c>
      <c r="F336" s="3">
        <v>1070.3699999999999</v>
      </c>
      <c r="G336" t="s">
        <v>20</v>
      </c>
      <c r="H336" t="str">
        <f>INDEX(product[Product Name],MATCH(A336,product[ProductID],0))</f>
        <v>Natura RP-82</v>
      </c>
      <c r="I336" t="str">
        <f>INDEX(product[Category],MATCH($A336,product[ProductID],0))</f>
        <v>Rural</v>
      </c>
      <c r="J336" t="str">
        <f>INDEX(product[Segment],MATCH($A336,product[ProductID],0))</f>
        <v>Productivity</v>
      </c>
      <c r="K336">
        <f>INDEX(product[ManufacturerID],MATCH($A336,product[ProductID],0))</f>
        <v>8</v>
      </c>
      <c r="L336" t="str">
        <f>INDEX(location[State],MATCH(D336,location[Zip],0))</f>
        <v>Ontario</v>
      </c>
      <c r="M336" t="str">
        <f>INDEX(manufacturer[Manufacturer Name],MATCH(K336,manufacturer[ManufacturerID],0))</f>
        <v>Natura</v>
      </c>
      <c r="N336">
        <f>1/COUNTIFS(tbl_sales[Manufacturer Name],tbl_sales[[#This Row],[Manufacturer Name]])</f>
        <v>3.952569169960474E-3</v>
      </c>
    </row>
    <row r="337" spans="1:14" x14ac:dyDescent="0.25">
      <c r="A337">
        <v>793</v>
      </c>
      <c r="B337" s="2">
        <v>42027</v>
      </c>
      <c r="C337" s="2" t="str">
        <f>TEXT(tbl_sales[[#This Row],[Date]],"mmmm")</f>
        <v>January</v>
      </c>
      <c r="D337" t="s">
        <v>838</v>
      </c>
      <c r="E337">
        <v>1</v>
      </c>
      <c r="F337" s="3">
        <v>1070.3699999999999</v>
      </c>
      <c r="G337" t="s">
        <v>20</v>
      </c>
      <c r="H337" t="str">
        <f>INDEX(product[Product Name],MATCH(A337,product[ProductID],0))</f>
        <v>Natura RP-81</v>
      </c>
      <c r="I337" t="str">
        <f>INDEX(product[Category],MATCH($A337,product[ProductID],0))</f>
        <v>Rural</v>
      </c>
      <c r="J337" t="str">
        <f>INDEX(product[Segment],MATCH($A337,product[ProductID],0))</f>
        <v>Productivity</v>
      </c>
      <c r="K337">
        <f>INDEX(product[ManufacturerID],MATCH($A337,product[ProductID],0))</f>
        <v>8</v>
      </c>
      <c r="L337" t="str">
        <f>INDEX(location[State],MATCH(D337,location[Zip],0))</f>
        <v>Ontario</v>
      </c>
      <c r="M337" t="str">
        <f>INDEX(manufacturer[Manufacturer Name],MATCH(K337,manufacturer[ManufacturerID],0))</f>
        <v>Natura</v>
      </c>
      <c r="N337">
        <f>1/COUNTIFS(tbl_sales[Manufacturer Name],tbl_sales[[#This Row],[Manufacturer Name]])</f>
        <v>3.952569169960474E-3</v>
      </c>
    </row>
    <row r="338" spans="1:14" x14ac:dyDescent="0.25">
      <c r="A338">
        <v>959</v>
      </c>
      <c r="B338" s="2">
        <v>42062</v>
      </c>
      <c r="C338" s="2" t="str">
        <f>TEXT(tbl_sales[[#This Row],[Date]],"mmmm")</f>
        <v>February</v>
      </c>
      <c r="D338" t="s">
        <v>1230</v>
      </c>
      <c r="E338">
        <v>1</v>
      </c>
      <c r="F338" s="3">
        <v>10362.870000000001</v>
      </c>
      <c r="G338" t="s">
        <v>20</v>
      </c>
      <c r="H338" t="str">
        <f>INDEX(product[Product Name],MATCH(A338,product[ProductID],0))</f>
        <v>Natura UC-22</v>
      </c>
      <c r="I338" t="str">
        <f>INDEX(product[Category],MATCH($A338,product[ProductID],0))</f>
        <v>Urban</v>
      </c>
      <c r="J338" t="str">
        <f>INDEX(product[Segment],MATCH($A338,product[ProductID],0))</f>
        <v>Convenience</v>
      </c>
      <c r="K338">
        <f>INDEX(product[ManufacturerID],MATCH($A338,product[ProductID],0))</f>
        <v>8</v>
      </c>
      <c r="L338" t="str">
        <f>INDEX(location[State],MATCH(D338,location[Zip],0))</f>
        <v>Manitoba</v>
      </c>
      <c r="M338" t="str">
        <f>INDEX(manufacturer[Manufacturer Name],MATCH(K338,manufacturer[ManufacturerID],0))</f>
        <v>Natura</v>
      </c>
      <c r="N338">
        <f>1/COUNTIFS(tbl_sales[Manufacturer Name],tbl_sales[[#This Row],[Manufacturer Name]])</f>
        <v>3.952569169960474E-3</v>
      </c>
    </row>
    <row r="339" spans="1:14" x14ac:dyDescent="0.25">
      <c r="A339">
        <v>438</v>
      </c>
      <c r="B339" s="2">
        <v>42063</v>
      </c>
      <c r="C339" s="2" t="str">
        <f>TEXT(tbl_sales[[#This Row],[Date]],"mmmm")</f>
        <v>February</v>
      </c>
      <c r="D339" t="s">
        <v>1218</v>
      </c>
      <c r="E339">
        <v>1</v>
      </c>
      <c r="F339" s="3">
        <v>11969.37</v>
      </c>
      <c r="G339" t="s">
        <v>20</v>
      </c>
      <c r="H339" t="str">
        <f>INDEX(product[Product Name],MATCH(A339,product[ProductID],0))</f>
        <v>Maximus UM-43</v>
      </c>
      <c r="I339" t="str">
        <f>INDEX(product[Category],MATCH($A339,product[ProductID],0))</f>
        <v>Urban</v>
      </c>
      <c r="J339" t="str">
        <f>INDEX(product[Segment],MATCH($A339,product[ProductID],0))</f>
        <v>Moderation</v>
      </c>
      <c r="K339">
        <f>INDEX(product[ManufacturerID],MATCH($A339,product[ProductID],0))</f>
        <v>7</v>
      </c>
      <c r="L339" t="str">
        <f>INDEX(location[State],MATCH(D339,location[Zip],0))</f>
        <v>Manitoba</v>
      </c>
      <c r="M339" t="str">
        <f>INDEX(manufacturer[Manufacturer Name],MATCH(K339,manufacturer[ManufacturerID],0))</f>
        <v>VanArsdel</v>
      </c>
      <c r="N339">
        <f>1/COUNTIFS(tbl_sales[Manufacturer Name],tbl_sales[[#This Row],[Manufacturer Name]])</f>
        <v>2.4570024570024569E-3</v>
      </c>
    </row>
    <row r="340" spans="1:14" x14ac:dyDescent="0.25">
      <c r="A340">
        <v>440</v>
      </c>
      <c r="B340" s="2">
        <v>42063</v>
      </c>
      <c r="C340" s="2" t="str">
        <f>TEXT(tbl_sales[[#This Row],[Date]],"mmmm")</f>
        <v>February</v>
      </c>
      <c r="D340" t="s">
        <v>832</v>
      </c>
      <c r="E340">
        <v>1</v>
      </c>
      <c r="F340" s="3">
        <v>19529.37</v>
      </c>
      <c r="G340" t="s">
        <v>20</v>
      </c>
      <c r="H340" t="str">
        <f>INDEX(product[Product Name],MATCH(A340,product[ProductID],0))</f>
        <v>Maximus UM-45</v>
      </c>
      <c r="I340" t="str">
        <f>INDEX(product[Category],MATCH($A340,product[ProductID],0))</f>
        <v>Urban</v>
      </c>
      <c r="J340" t="str">
        <f>INDEX(product[Segment],MATCH($A340,product[ProductID],0))</f>
        <v>Moderation</v>
      </c>
      <c r="K340">
        <f>INDEX(product[ManufacturerID],MATCH($A340,product[ProductID],0))</f>
        <v>7</v>
      </c>
      <c r="L340" t="str">
        <f>INDEX(location[State],MATCH(D340,location[Zip],0))</f>
        <v>Ontario</v>
      </c>
      <c r="M340" t="str">
        <f>INDEX(manufacturer[Manufacturer Name],MATCH(K340,manufacturer[ManufacturerID],0))</f>
        <v>VanArsdel</v>
      </c>
      <c r="N340">
        <f>1/COUNTIFS(tbl_sales[Manufacturer Name],tbl_sales[[#This Row],[Manufacturer Name]])</f>
        <v>2.4570024570024569E-3</v>
      </c>
    </row>
    <row r="341" spans="1:14" x14ac:dyDescent="0.25">
      <c r="A341">
        <v>548</v>
      </c>
      <c r="B341" s="2">
        <v>42063</v>
      </c>
      <c r="C341" s="2" t="str">
        <f>TEXT(tbl_sales[[#This Row],[Date]],"mmmm")</f>
        <v>February</v>
      </c>
      <c r="D341" t="s">
        <v>1230</v>
      </c>
      <c r="E341">
        <v>1</v>
      </c>
      <c r="F341" s="3">
        <v>6299.37</v>
      </c>
      <c r="G341" t="s">
        <v>20</v>
      </c>
      <c r="H341" t="str">
        <f>INDEX(product[Product Name],MATCH(A341,product[ProductID],0))</f>
        <v>Maximus UC-13</v>
      </c>
      <c r="I341" t="str">
        <f>INDEX(product[Category],MATCH($A341,product[ProductID],0))</f>
        <v>Urban</v>
      </c>
      <c r="J341" t="str">
        <f>INDEX(product[Segment],MATCH($A341,product[ProductID],0))</f>
        <v>Convenience</v>
      </c>
      <c r="K341">
        <f>INDEX(product[ManufacturerID],MATCH($A341,product[ProductID],0))</f>
        <v>7</v>
      </c>
      <c r="L341" t="str">
        <f>INDEX(location[State],MATCH(D341,location[Zip],0))</f>
        <v>Manitoba</v>
      </c>
      <c r="M341" t="str">
        <f>INDEX(manufacturer[Manufacturer Name],MATCH(K341,manufacturer[ManufacturerID],0))</f>
        <v>VanArsdel</v>
      </c>
      <c r="N341">
        <f>1/COUNTIFS(tbl_sales[Manufacturer Name],tbl_sales[[#This Row],[Manufacturer Name]])</f>
        <v>2.4570024570024569E-3</v>
      </c>
    </row>
    <row r="342" spans="1:14" x14ac:dyDescent="0.25">
      <c r="A342">
        <v>2359</v>
      </c>
      <c r="B342" s="2">
        <v>42064</v>
      </c>
      <c r="C342" s="2" t="str">
        <f>TEXT(tbl_sales[[#This Row],[Date]],"mmmm")</f>
        <v>March</v>
      </c>
      <c r="D342" t="s">
        <v>974</v>
      </c>
      <c r="E342">
        <v>1</v>
      </c>
      <c r="F342" s="3">
        <v>5543.37</v>
      </c>
      <c r="G342" t="s">
        <v>20</v>
      </c>
      <c r="H342" t="str">
        <f>INDEX(product[Product Name],MATCH(A342,product[ProductID],0))</f>
        <v>Aliqui UC-07</v>
      </c>
      <c r="I342" t="str">
        <f>INDEX(product[Category],MATCH($A342,product[ProductID],0))</f>
        <v>Urban</v>
      </c>
      <c r="J342" t="str">
        <f>INDEX(product[Segment],MATCH($A342,product[ProductID],0))</f>
        <v>Convenience</v>
      </c>
      <c r="K342">
        <f>INDEX(product[ManufacturerID],MATCH($A342,product[ProductID],0))</f>
        <v>2</v>
      </c>
      <c r="L342" t="str">
        <f>INDEX(location[State],MATCH(D342,location[Zip],0))</f>
        <v>Ontario</v>
      </c>
      <c r="M342" t="str">
        <f>INDEX(manufacturer[Manufacturer Name],MATCH(K342,manufacturer[ManufacturerID],0))</f>
        <v>Aliqui</v>
      </c>
      <c r="N342">
        <f>1/COUNTIFS(tbl_sales[Manufacturer Name],tbl_sales[[#This Row],[Manufacturer Name]])</f>
        <v>4.7169811320754715E-3</v>
      </c>
    </row>
    <row r="343" spans="1:14" x14ac:dyDescent="0.25">
      <c r="A343">
        <v>1059</v>
      </c>
      <c r="B343" s="2">
        <v>42064</v>
      </c>
      <c r="C343" s="2" t="str">
        <f>TEXT(tbl_sales[[#This Row],[Date]],"mmmm")</f>
        <v>March</v>
      </c>
      <c r="D343" t="s">
        <v>842</v>
      </c>
      <c r="E343">
        <v>1</v>
      </c>
      <c r="F343" s="3">
        <v>1889.37</v>
      </c>
      <c r="G343" t="s">
        <v>20</v>
      </c>
      <c r="H343" t="str">
        <f>INDEX(product[Product Name],MATCH(A343,product[ProductID],0))</f>
        <v>Pirum RP-05</v>
      </c>
      <c r="I343" t="str">
        <f>INDEX(product[Category],MATCH($A343,product[ProductID],0))</f>
        <v>Rural</v>
      </c>
      <c r="J343" t="str">
        <f>INDEX(product[Segment],MATCH($A343,product[ProductID],0))</f>
        <v>Productivity</v>
      </c>
      <c r="K343">
        <f>INDEX(product[ManufacturerID],MATCH($A343,product[ProductID],0))</f>
        <v>10</v>
      </c>
      <c r="L343" t="str">
        <f>INDEX(location[State],MATCH(D343,location[Zip],0))</f>
        <v>Ontario</v>
      </c>
      <c r="M343" t="str">
        <f>INDEX(manufacturer[Manufacturer Name],MATCH(K343,manufacturer[ManufacturerID],0))</f>
        <v>Pirum</v>
      </c>
      <c r="N343">
        <f>1/COUNTIFS(tbl_sales[Manufacturer Name],tbl_sales[[#This Row],[Manufacturer Name]])</f>
        <v>3.8022813688212928E-3</v>
      </c>
    </row>
    <row r="344" spans="1:14" x14ac:dyDescent="0.25">
      <c r="A344">
        <v>1212</v>
      </c>
      <c r="B344" s="2">
        <v>42064</v>
      </c>
      <c r="C344" s="2" t="str">
        <f>TEXT(tbl_sales[[#This Row],[Date]],"mmmm")</f>
        <v>March</v>
      </c>
      <c r="D344" t="s">
        <v>838</v>
      </c>
      <c r="E344">
        <v>1</v>
      </c>
      <c r="F344" s="3">
        <v>5448.87</v>
      </c>
      <c r="G344" t="s">
        <v>20</v>
      </c>
      <c r="H344" t="str">
        <f>INDEX(product[Product Name],MATCH(A344,product[ProductID],0))</f>
        <v>Pirum UC-14</v>
      </c>
      <c r="I344" t="str">
        <f>INDEX(product[Category],MATCH($A344,product[ProductID],0))</f>
        <v>Urban</v>
      </c>
      <c r="J344" t="str">
        <f>INDEX(product[Segment],MATCH($A344,product[ProductID],0))</f>
        <v>Convenience</v>
      </c>
      <c r="K344">
        <f>INDEX(product[ManufacturerID],MATCH($A344,product[ProductID],0))</f>
        <v>10</v>
      </c>
      <c r="L344" t="str">
        <f>INDEX(location[State],MATCH(D344,location[Zip],0))</f>
        <v>Ontario</v>
      </c>
      <c r="M344" t="str">
        <f>INDEX(manufacturer[Manufacturer Name],MATCH(K344,manufacturer[ManufacturerID],0))</f>
        <v>Pirum</v>
      </c>
      <c r="N344">
        <f>1/COUNTIFS(tbl_sales[Manufacturer Name],tbl_sales[[#This Row],[Manufacturer Name]])</f>
        <v>3.8022813688212928E-3</v>
      </c>
    </row>
    <row r="345" spans="1:14" x14ac:dyDescent="0.25">
      <c r="A345">
        <v>1060</v>
      </c>
      <c r="B345" s="2">
        <v>42064</v>
      </c>
      <c r="C345" s="2" t="str">
        <f>TEXT(tbl_sales[[#This Row],[Date]],"mmmm")</f>
        <v>March</v>
      </c>
      <c r="D345" t="s">
        <v>842</v>
      </c>
      <c r="E345">
        <v>1</v>
      </c>
      <c r="F345" s="3">
        <v>1889.37</v>
      </c>
      <c r="G345" t="s">
        <v>20</v>
      </c>
      <c r="H345" t="str">
        <f>INDEX(product[Product Name],MATCH(A345,product[ProductID],0))</f>
        <v>Pirum RP-06</v>
      </c>
      <c r="I345" t="str">
        <f>INDEX(product[Category],MATCH($A345,product[ProductID],0))</f>
        <v>Rural</v>
      </c>
      <c r="J345" t="str">
        <f>INDEX(product[Segment],MATCH($A345,product[ProductID],0))</f>
        <v>Productivity</v>
      </c>
      <c r="K345">
        <f>INDEX(product[ManufacturerID],MATCH($A345,product[ProductID],0))</f>
        <v>10</v>
      </c>
      <c r="L345" t="str">
        <f>INDEX(location[State],MATCH(D345,location[Zip],0))</f>
        <v>Ontario</v>
      </c>
      <c r="M345" t="str">
        <f>INDEX(manufacturer[Manufacturer Name],MATCH(K345,manufacturer[ManufacturerID],0))</f>
        <v>Pirum</v>
      </c>
      <c r="N345">
        <f>1/COUNTIFS(tbl_sales[Manufacturer Name],tbl_sales[[#This Row],[Manufacturer Name]])</f>
        <v>3.8022813688212928E-3</v>
      </c>
    </row>
    <row r="346" spans="1:14" x14ac:dyDescent="0.25">
      <c r="A346">
        <v>1059</v>
      </c>
      <c r="B346" s="2">
        <v>42064</v>
      </c>
      <c r="C346" s="2" t="str">
        <f>TEXT(tbl_sales[[#This Row],[Date]],"mmmm")</f>
        <v>March</v>
      </c>
      <c r="D346" t="s">
        <v>945</v>
      </c>
      <c r="E346">
        <v>1</v>
      </c>
      <c r="F346" s="3">
        <v>1952.37</v>
      </c>
      <c r="G346" t="s">
        <v>20</v>
      </c>
      <c r="H346" t="str">
        <f>INDEX(product[Product Name],MATCH(A346,product[ProductID],0))</f>
        <v>Pirum RP-05</v>
      </c>
      <c r="I346" t="str">
        <f>INDEX(product[Category],MATCH($A346,product[ProductID],0))</f>
        <v>Rural</v>
      </c>
      <c r="J346" t="str">
        <f>INDEX(product[Segment],MATCH($A346,product[ProductID],0))</f>
        <v>Productivity</v>
      </c>
      <c r="K346">
        <f>INDEX(product[ManufacturerID],MATCH($A346,product[ProductID],0))</f>
        <v>10</v>
      </c>
      <c r="L346" t="str">
        <f>INDEX(location[State],MATCH(D346,location[Zip],0))</f>
        <v>Ontario</v>
      </c>
      <c r="M346" t="str">
        <f>INDEX(manufacturer[Manufacturer Name],MATCH(K346,manufacturer[ManufacturerID],0))</f>
        <v>Pirum</v>
      </c>
      <c r="N346">
        <f>1/COUNTIFS(tbl_sales[Manufacturer Name],tbl_sales[[#This Row],[Manufacturer Name]])</f>
        <v>3.8022813688212928E-3</v>
      </c>
    </row>
    <row r="347" spans="1:14" x14ac:dyDescent="0.25">
      <c r="A347">
        <v>2084</v>
      </c>
      <c r="B347" s="2">
        <v>42064</v>
      </c>
      <c r="C347" s="2" t="str">
        <f>TEXT(tbl_sales[[#This Row],[Date]],"mmmm")</f>
        <v>March</v>
      </c>
      <c r="D347" t="s">
        <v>838</v>
      </c>
      <c r="E347">
        <v>1</v>
      </c>
      <c r="F347" s="3">
        <v>8252.3700000000008</v>
      </c>
      <c r="G347" t="s">
        <v>20</v>
      </c>
      <c r="H347" t="str">
        <f>INDEX(product[Product Name],MATCH(A347,product[ProductID],0))</f>
        <v>Currus UC-19</v>
      </c>
      <c r="I347" t="str">
        <f>INDEX(product[Category],MATCH($A347,product[ProductID],0))</f>
        <v>Urban</v>
      </c>
      <c r="J347" t="str">
        <f>INDEX(product[Segment],MATCH($A347,product[ProductID],0))</f>
        <v>Convenience</v>
      </c>
      <c r="K347">
        <f>INDEX(product[ManufacturerID],MATCH($A347,product[ProductID],0))</f>
        <v>4</v>
      </c>
      <c r="L347" t="str">
        <f>INDEX(location[State],MATCH(D347,location[Zip],0))</f>
        <v>Ontario</v>
      </c>
      <c r="M347" t="str">
        <f>INDEX(manufacturer[Manufacturer Name],MATCH(K347,manufacturer[ManufacturerID],0))</f>
        <v>Currus</v>
      </c>
      <c r="N347">
        <f>1/COUNTIFS(tbl_sales[Manufacturer Name],tbl_sales[[#This Row],[Manufacturer Name]])</f>
        <v>1.1764705882352941E-2</v>
      </c>
    </row>
    <row r="348" spans="1:14" x14ac:dyDescent="0.25">
      <c r="A348">
        <v>2145</v>
      </c>
      <c r="B348" s="2">
        <v>42075</v>
      </c>
      <c r="C348" s="2" t="str">
        <f>TEXT(tbl_sales[[#This Row],[Date]],"mmmm")</f>
        <v>March</v>
      </c>
      <c r="D348" t="s">
        <v>832</v>
      </c>
      <c r="E348">
        <v>1</v>
      </c>
      <c r="F348" s="3">
        <v>4850.37</v>
      </c>
      <c r="G348" t="s">
        <v>20</v>
      </c>
      <c r="H348" t="str">
        <f>INDEX(product[Product Name],MATCH(A348,product[ProductID],0))</f>
        <v>Victoria UR-21</v>
      </c>
      <c r="I348" t="str">
        <f>INDEX(product[Category],MATCH($A348,product[ProductID],0))</f>
        <v>Urban</v>
      </c>
      <c r="J348" t="str">
        <f>INDEX(product[Segment],MATCH($A348,product[ProductID],0))</f>
        <v>Regular</v>
      </c>
      <c r="K348">
        <f>INDEX(product[ManufacturerID],MATCH($A348,product[ProductID],0))</f>
        <v>14</v>
      </c>
      <c r="L348" t="str">
        <f>INDEX(location[State],MATCH(D348,location[Zip],0))</f>
        <v>Ontario</v>
      </c>
      <c r="M348" t="str">
        <f>INDEX(manufacturer[Manufacturer Name],MATCH(K348,manufacturer[ManufacturerID],0))</f>
        <v>Victoria</v>
      </c>
      <c r="N348">
        <f>1/COUNTIFS(tbl_sales[Manufacturer Name],tbl_sales[[#This Row],[Manufacturer Name]])</f>
        <v>6.25E-2</v>
      </c>
    </row>
    <row r="349" spans="1:14" x14ac:dyDescent="0.25">
      <c r="A349">
        <v>2225</v>
      </c>
      <c r="B349" s="2">
        <v>42075</v>
      </c>
      <c r="C349" s="2" t="str">
        <f>TEXT(tbl_sales[[#This Row],[Date]],"mmmm")</f>
        <v>March</v>
      </c>
      <c r="D349" t="s">
        <v>962</v>
      </c>
      <c r="E349">
        <v>1</v>
      </c>
      <c r="F349" s="3">
        <v>818.37</v>
      </c>
      <c r="G349" t="s">
        <v>20</v>
      </c>
      <c r="H349" t="str">
        <f>INDEX(product[Product Name],MATCH(A349,product[ProductID],0))</f>
        <v>Aliqui RP-22</v>
      </c>
      <c r="I349" t="str">
        <f>INDEX(product[Category],MATCH($A349,product[ProductID],0))</f>
        <v>Rural</v>
      </c>
      <c r="J349" t="str">
        <f>INDEX(product[Segment],MATCH($A349,product[ProductID],0))</f>
        <v>Productivity</v>
      </c>
      <c r="K349">
        <f>INDEX(product[ManufacturerID],MATCH($A349,product[ProductID],0))</f>
        <v>2</v>
      </c>
      <c r="L349" t="str">
        <f>INDEX(location[State],MATCH(D349,location[Zip],0))</f>
        <v>Ontario</v>
      </c>
      <c r="M349" t="str">
        <f>INDEX(manufacturer[Manufacturer Name],MATCH(K349,manufacturer[ManufacturerID],0))</f>
        <v>Aliqui</v>
      </c>
      <c r="N349">
        <f>1/COUNTIFS(tbl_sales[Manufacturer Name],tbl_sales[[#This Row],[Manufacturer Name]])</f>
        <v>4.7169811320754715E-3</v>
      </c>
    </row>
    <row r="350" spans="1:14" x14ac:dyDescent="0.25">
      <c r="A350">
        <v>959</v>
      </c>
      <c r="B350" s="2">
        <v>42082</v>
      </c>
      <c r="C350" s="2" t="str">
        <f>TEXT(tbl_sales[[#This Row],[Date]],"mmmm")</f>
        <v>March</v>
      </c>
      <c r="D350" t="s">
        <v>945</v>
      </c>
      <c r="E350">
        <v>1</v>
      </c>
      <c r="F350" s="3">
        <v>10362.870000000001</v>
      </c>
      <c r="G350" t="s">
        <v>20</v>
      </c>
      <c r="H350" t="str">
        <f>INDEX(product[Product Name],MATCH(A350,product[ProductID],0))</f>
        <v>Natura UC-22</v>
      </c>
      <c r="I350" t="str">
        <f>INDEX(product[Category],MATCH($A350,product[ProductID],0))</f>
        <v>Urban</v>
      </c>
      <c r="J350" t="str">
        <f>INDEX(product[Segment],MATCH($A350,product[ProductID],0))</f>
        <v>Convenience</v>
      </c>
      <c r="K350">
        <f>INDEX(product[ManufacturerID],MATCH($A350,product[ProductID],0))</f>
        <v>8</v>
      </c>
      <c r="L350" t="str">
        <f>INDEX(location[State],MATCH(D350,location[Zip],0))</f>
        <v>Ontario</v>
      </c>
      <c r="M350" t="str">
        <f>INDEX(manufacturer[Manufacturer Name],MATCH(K350,manufacturer[ManufacturerID],0))</f>
        <v>Natura</v>
      </c>
      <c r="N350">
        <f>1/COUNTIFS(tbl_sales[Manufacturer Name],tbl_sales[[#This Row],[Manufacturer Name]])</f>
        <v>3.952569169960474E-3</v>
      </c>
    </row>
    <row r="351" spans="1:14" x14ac:dyDescent="0.25">
      <c r="A351">
        <v>2280</v>
      </c>
      <c r="B351" s="2">
        <v>42082</v>
      </c>
      <c r="C351" s="2" t="str">
        <f>TEXT(tbl_sales[[#This Row],[Date]],"mmmm")</f>
        <v>March</v>
      </c>
      <c r="D351" t="s">
        <v>972</v>
      </c>
      <c r="E351">
        <v>1</v>
      </c>
      <c r="F351" s="3">
        <v>2046.87</v>
      </c>
      <c r="G351" t="s">
        <v>20</v>
      </c>
      <c r="H351" t="str">
        <f>INDEX(product[Product Name],MATCH(A351,product[ProductID],0))</f>
        <v>Aliqui RS-13</v>
      </c>
      <c r="I351" t="str">
        <f>INDEX(product[Category],MATCH($A351,product[ProductID],0))</f>
        <v>Rural</v>
      </c>
      <c r="J351" t="str">
        <f>INDEX(product[Segment],MATCH($A351,product[ProductID],0))</f>
        <v>Select</v>
      </c>
      <c r="K351">
        <f>INDEX(product[ManufacturerID],MATCH($A351,product[ProductID],0))</f>
        <v>2</v>
      </c>
      <c r="L351" t="str">
        <f>INDEX(location[State],MATCH(D351,location[Zip],0))</f>
        <v>Ontario</v>
      </c>
      <c r="M351" t="str">
        <f>INDEX(manufacturer[Manufacturer Name],MATCH(K351,manufacturer[ManufacturerID],0))</f>
        <v>Aliqui</v>
      </c>
      <c r="N351">
        <f>1/COUNTIFS(tbl_sales[Manufacturer Name],tbl_sales[[#This Row],[Manufacturer Name]])</f>
        <v>4.7169811320754715E-3</v>
      </c>
    </row>
    <row r="352" spans="1:14" x14ac:dyDescent="0.25">
      <c r="A352">
        <v>1714</v>
      </c>
      <c r="B352" s="2">
        <v>42071</v>
      </c>
      <c r="C352" s="2" t="str">
        <f>TEXT(tbl_sales[[#This Row],[Date]],"mmmm")</f>
        <v>March</v>
      </c>
      <c r="D352" t="s">
        <v>842</v>
      </c>
      <c r="E352">
        <v>1</v>
      </c>
      <c r="F352" s="3">
        <v>1259.3699999999999</v>
      </c>
      <c r="G352" t="s">
        <v>20</v>
      </c>
      <c r="H352" t="str">
        <f>INDEX(product[Product Name],MATCH(A352,product[ProductID],0))</f>
        <v>Salvus YY-25</v>
      </c>
      <c r="I352" t="str">
        <f>INDEX(product[Category],MATCH($A352,product[ProductID],0))</f>
        <v>Youth</v>
      </c>
      <c r="J352" t="str">
        <f>INDEX(product[Segment],MATCH($A352,product[ProductID],0))</f>
        <v>Youth</v>
      </c>
      <c r="K352">
        <f>INDEX(product[ManufacturerID],MATCH($A352,product[ProductID],0))</f>
        <v>13</v>
      </c>
      <c r="L352" t="str">
        <f>INDEX(location[State],MATCH(D352,location[Zip],0))</f>
        <v>Ontario</v>
      </c>
      <c r="M352" t="str">
        <f>INDEX(manufacturer[Manufacturer Name],MATCH(K352,manufacturer[ManufacturerID],0))</f>
        <v>Salvus</v>
      </c>
      <c r="N352">
        <f>1/COUNTIFS(tbl_sales[Manufacturer Name],tbl_sales[[#This Row],[Manufacturer Name]])</f>
        <v>4.3478260869565216E-2</v>
      </c>
    </row>
    <row r="353" spans="1:14" x14ac:dyDescent="0.25">
      <c r="A353">
        <v>496</v>
      </c>
      <c r="B353" s="2">
        <v>42071</v>
      </c>
      <c r="C353" s="2" t="str">
        <f>TEXT(tbl_sales[[#This Row],[Date]],"mmmm")</f>
        <v>March</v>
      </c>
      <c r="D353" t="s">
        <v>984</v>
      </c>
      <c r="E353">
        <v>1</v>
      </c>
      <c r="F353" s="3">
        <v>11339.37</v>
      </c>
      <c r="G353" t="s">
        <v>20</v>
      </c>
      <c r="H353" t="str">
        <f>INDEX(product[Product Name],MATCH(A353,product[ProductID],0))</f>
        <v>Maximus UM-01</v>
      </c>
      <c r="I353" t="str">
        <f>INDEX(product[Category],MATCH($A353,product[ProductID],0))</f>
        <v>Urban</v>
      </c>
      <c r="J353" t="str">
        <f>INDEX(product[Segment],MATCH($A353,product[ProductID],0))</f>
        <v>Moderation</v>
      </c>
      <c r="K353">
        <f>INDEX(product[ManufacturerID],MATCH($A353,product[ProductID],0))</f>
        <v>7</v>
      </c>
      <c r="L353" t="str">
        <f>INDEX(location[State],MATCH(D353,location[Zip],0))</f>
        <v>Ontario</v>
      </c>
      <c r="M353" t="str">
        <f>INDEX(manufacturer[Manufacturer Name],MATCH(K353,manufacturer[ManufacturerID],0))</f>
        <v>VanArsdel</v>
      </c>
      <c r="N353">
        <f>1/COUNTIFS(tbl_sales[Manufacturer Name],tbl_sales[[#This Row],[Manufacturer Name]])</f>
        <v>2.4570024570024569E-3</v>
      </c>
    </row>
    <row r="354" spans="1:14" x14ac:dyDescent="0.25">
      <c r="A354">
        <v>1085</v>
      </c>
      <c r="B354" s="2">
        <v>42094</v>
      </c>
      <c r="C354" s="2" t="str">
        <f>TEXT(tbl_sales[[#This Row],[Date]],"mmmm")</f>
        <v>March</v>
      </c>
      <c r="D354" t="s">
        <v>1219</v>
      </c>
      <c r="E354">
        <v>1</v>
      </c>
      <c r="F354" s="3">
        <v>1164.8699999999999</v>
      </c>
      <c r="G354" t="s">
        <v>20</v>
      </c>
      <c r="H354" t="str">
        <f>INDEX(product[Product Name],MATCH(A354,product[ProductID],0))</f>
        <v>Pirum RP-31</v>
      </c>
      <c r="I354" t="str">
        <f>INDEX(product[Category],MATCH($A354,product[ProductID],0))</f>
        <v>Rural</v>
      </c>
      <c r="J354" t="str">
        <f>INDEX(product[Segment],MATCH($A354,product[ProductID],0))</f>
        <v>Productivity</v>
      </c>
      <c r="K354">
        <f>INDEX(product[ManufacturerID],MATCH($A354,product[ProductID],0))</f>
        <v>10</v>
      </c>
      <c r="L354" t="str">
        <f>INDEX(location[State],MATCH(D354,location[Zip],0))</f>
        <v>Manitoba</v>
      </c>
      <c r="M354" t="str">
        <f>INDEX(manufacturer[Manufacturer Name],MATCH(K354,manufacturer[ManufacturerID],0))</f>
        <v>Pirum</v>
      </c>
      <c r="N354">
        <f>1/COUNTIFS(tbl_sales[Manufacturer Name],tbl_sales[[#This Row],[Manufacturer Name]])</f>
        <v>3.8022813688212928E-3</v>
      </c>
    </row>
    <row r="355" spans="1:14" x14ac:dyDescent="0.25">
      <c r="A355">
        <v>487</v>
      </c>
      <c r="B355" s="2">
        <v>42121</v>
      </c>
      <c r="C355" s="2" t="str">
        <f>TEXT(tbl_sales[[#This Row],[Date]],"mmmm")</f>
        <v>April</v>
      </c>
      <c r="D355" t="s">
        <v>838</v>
      </c>
      <c r="E355">
        <v>1</v>
      </c>
      <c r="F355" s="3">
        <v>13229.37</v>
      </c>
      <c r="G355" t="s">
        <v>20</v>
      </c>
      <c r="H355" t="str">
        <f>INDEX(product[Product Name],MATCH(A355,product[ProductID],0))</f>
        <v>Maximus UM-92</v>
      </c>
      <c r="I355" t="str">
        <f>INDEX(product[Category],MATCH($A355,product[ProductID],0))</f>
        <v>Urban</v>
      </c>
      <c r="J355" t="str">
        <f>INDEX(product[Segment],MATCH($A355,product[ProductID],0))</f>
        <v>Moderation</v>
      </c>
      <c r="K355">
        <f>INDEX(product[ManufacturerID],MATCH($A355,product[ProductID],0))</f>
        <v>7</v>
      </c>
      <c r="L355" t="str">
        <f>INDEX(location[State],MATCH(D355,location[Zip],0))</f>
        <v>Ontario</v>
      </c>
      <c r="M355" t="str">
        <f>INDEX(manufacturer[Manufacturer Name],MATCH(K355,manufacturer[ManufacturerID],0))</f>
        <v>VanArsdel</v>
      </c>
      <c r="N355">
        <f>1/COUNTIFS(tbl_sales[Manufacturer Name],tbl_sales[[#This Row],[Manufacturer Name]])</f>
        <v>2.4570024570024569E-3</v>
      </c>
    </row>
    <row r="356" spans="1:14" x14ac:dyDescent="0.25">
      <c r="A356">
        <v>556</v>
      </c>
      <c r="B356" s="2">
        <v>42121</v>
      </c>
      <c r="C356" s="2" t="str">
        <f>TEXT(tbl_sales[[#This Row],[Date]],"mmmm")</f>
        <v>April</v>
      </c>
      <c r="D356" t="s">
        <v>984</v>
      </c>
      <c r="E356">
        <v>1</v>
      </c>
      <c r="F356" s="3">
        <v>10268.370000000001</v>
      </c>
      <c r="G356" t="s">
        <v>20</v>
      </c>
      <c r="H356" t="str">
        <f>INDEX(product[Product Name],MATCH(A356,product[ProductID],0))</f>
        <v>Maximus UC-21</v>
      </c>
      <c r="I356" t="str">
        <f>INDEX(product[Category],MATCH($A356,product[ProductID],0))</f>
        <v>Urban</v>
      </c>
      <c r="J356" t="str">
        <f>INDEX(product[Segment],MATCH($A356,product[ProductID],0))</f>
        <v>Convenience</v>
      </c>
      <c r="K356">
        <f>INDEX(product[ManufacturerID],MATCH($A356,product[ProductID],0))</f>
        <v>7</v>
      </c>
      <c r="L356" t="str">
        <f>INDEX(location[State],MATCH(D356,location[Zip],0))</f>
        <v>Ontario</v>
      </c>
      <c r="M356" t="str">
        <f>INDEX(manufacturer[Manufacturer Name],MATCH(K356,manufacturer[ManufacturerID],0))</f>
        <v>VanArsdel</v>
      </c>
      <c r="N356">
        <f>1/COUNTIFS(tbl_sales[Manufacturer Name],tbl_sales[[#This Row],[Manufacturer Name]])</f>
        <v>2.4570024570024569E-3</v>
      </c>
    </row>
    <row r="357" spans="1:14" x14ac:dyDescent="0.25">
      <c r="A357">
        <v>578</v>
      </c>
      <c r="B357" s="2">
        <v>42075</v>
      </c>
      <c r="C357" s="2" t="str">
        <f>TEXT(tbl_sales[[#This Row],[Date]],"mmmm")</f>
        <v>March</v>
      </c>
      <c r="D357" t="s">
        <v>1219</v>
      </c>
      <c r="E357">
        <v>1</v>
      </c>
      <c r="F357" s="3">
        <v>9449.3700000000008</v>
      </c>
      <c r="G357" t="s">
        <v>20</v>
      </c>
      <c r="H357" t="str">
        <f>INDEX(product[Product Name],MATCH(A357,product[ProductID],0))</f>
        <v>Maximus UC-43</v>
      </c>
      <c r="I357" t="str">
        <f>INDEX(product[Category],MATCH($A357,product[ProductID],0))</f>
        <v>Urban</v>
      </c>
      <c r="J357" t="str">
        <f>INDEX(product[Segment],MATCH($A357,product[ProductID],0))</f>
        <v>Convenience</v>
      </c>
      <c r="K357">
        <f>INDEX(product[ManufacturerID],MATCH($A357,product[ProductID],0))</f>
        <v>7</v>
      </c>
      <c r="L357" t="str">
        <f>INDEX(location[State],MATCH(D357,location[Zip],0))</f>
        <v>Manitoba</v>
      </c>
      <c r="M357" t="str">
        <f>INDEX(manufacturer[Manufacturer Name],MATCH(K357,manufacturer[ManufacturerID],0))</f>
        <v>VanArsdel</v>
      </c>
      <c r="N357">
        <f>1/COUNTIFS(tbl_sales[Manufacturer Name],tbl_sales[[#This Row],[Manufacturer Name]])</f>
        <v>2.4570024570024569E-3</v>
      </c>
    </row>
    <row r="358" spans="1:14" x14ac:dyDescent="0.25">
      <c r="A358">
        <v>1175</v>
      </c>
      <c r="B358" s="2">
        <v>42075</v>
      </c>
      <c r="C358" s="2" t="str">
        <f>TEXT(tbl_sales[[#This Row],[Date]],"mmmm")</f>
        <v>March</v>
      </c>
      <c r="D358" t="s">
        <v>680</v>
      </c>
      <c r="E358">
        <v>1</v>
      </c>
      <c r="F358" s="3">
        <v>7811.37</v>
      </c>
      <c r="G358" t="s">
        <v>20</v>
      </c>
      <c r="H358" t="str">
        <f>INDEX(product[Product Name],MATCH(A358,product[ProductID],0))</f>
        <v>Pirum UE-11</v>
      </c>
      <c r="I358" t="str">
        <f>INDEX(product[Category],MATCH($A358,product[ProductID],0))</f>
        <v>Urban</v>
      </c>
      <c r="J358" t="str">
        <f>INDEX(product[Segment],MATCH($A358,product[ProductID],0))</f>
        <v>Extreme</v>
      </c>
      <c r="K358">
        <f>INDEX(product[ManufacturerID],MATCH($A358,product[ProductID],0))</f>
        <v>10</v>
      </c>
      <c r="L358" t="str">
        <f>INDEX(location[State],MATCH(D358,location[Zip],0))</f>
        <v>Ontario</v>
      </c>
      <c r="M358" t="str">
        <f>INDEX(manufacturer[Manufacturer Name],MATCH(K358,manufacturer[ManufacturerID],0))</f>
        <v>Pirum</v>
      </c>
      <c r="N358">
        <f>1/COUNTIFS(tbl_sales[Manufacturer Name],tbl_sales[[#This Row],[Manufacturer Name]])</f>
        <v>3.8022813688212928E-3</v>
      </c>
    </row>
    <row r="359" spans="1:14" x14ac:dyDescent="0.25">
      <c r="A359">
        <v>407</v>
      </c>
      <c r="B359" s="2">
        <v>42075</v>
      </c>
      <c r="C359" s="2" t="str">
        <f>TEXT(tbl_sales[[#This Row],[Date]],"mmmm")</f>
        <v>March</v>
      </c>
      <c r="D359" t="s">
        <v>1230</v>
      </c>
      <c r="E359">
        <v>1</v>
      </c>
      <c r="F359" s="3">
        <v>20505.87</v>
      </c>
      <c r="G359" t="s">
        <v>20</v>
      </c>
      <c r="H359" t="str">
        <f>INDEX(product[Product Name],MATCH(A359,product[ProductID],0))</f>
        <v>Maximus UM-12</v>
      </c>
      <c r="I359" t="str">
        <f>INDEX(product[Category],MATCH($A359,product[ProductID],0))</f>
        <v>Urban</v>
      </c>
      <c r="J359" t="str">
        <f>INDEX(product[Segment],MATCH($A359,product[ProductID],0))</f>
        <v>Moderation</v>
      </c>
      <c r="K359">
        <f>INDEX(product[ManufacturerID],MATCH($A359,product[ProductID],0))</f>
        <v>7</v>
      </c>
      <c r="L359" t="str">
        <f>INDEX(location[State],MATCH(D359,location[Zip],0))</f>
        <v>Manitoba</v>
      </c>
      <c r="M359" t="str">
        <f>INDEX(manufacturer[Manufacturer Name],MATCH(K359,manufacturer[ManufacturerID],0))</f>
        <v>VanArsdel</v>
      </c>
      <c r="N359">
        <f>1/COUNTIFS(tbl_sales[Manufacturer Name],tbl_sales[[#This Row],[Manufacturer Name]])</f>
        <v>2.4570024570024569E-3</v>
      </c>
    </row>
    <row r="360" spans="1:14" x14ac:dyDescent="0.25">
      <c r="A360">
        <v>2224</v>
      </c>
      <c r="B360" s="2">
        <v>42075</v>
      </c>
      <c r="C360" s="2" t="str">
        <f>TEXT(tbl_sales[[#This Row],[Date]],"mmmm")</f>
        <v>March</v>
      </c>
      <c r="D360" t="s">
        <v>962</v>
      </c>
      <c r="E360">
        <v>1</v>
      </c>
      <c r="F360" s="3">
        <v>818.37</v>
      </c>
      <c r="G360" t="s">
        <v>20</v>
      </c>
      <c r="H360" t="str">
        <f>INDEX(product[Product Name],MATCH(A360,product[ProductID],0))</f>
        <v>Aliqui RP-21</v>
      </c>
      <c r="I360" t="str">
        <f>INDEX(product[Category],MATCH($A360,product[ProductID],0))</f>
        <v>Rural</v>
      </c>
      <c r="J360" t="str">
        <f>INDEX(product[Segment],MATCH($A360,product[ProductID],0))</f>
        <v>Productivity</v>
      </c>
      <c r="K360">
        <f>INDEX(product[ManufacturerID],MATCH($A360,product[ProductID],0))</f>
        <v>2</v>
      </c>
      <c r="L360" t="str">
        <f>INDEX(location[State],MATCH(D360,location[Zip],0))</f>
        <v>Ontario</v>
      </c>
      <c r="M360" t="str">
        <f>INDEX(manufacturer[Manufacturer Name],MATCH(K360,manufacturer[ManufacturerID],0))</f>
        <v>Aliqui</v>
      </c>
      <c r="N360">
        <f>1/COUNTIFS(tbl_sales[Manufacturer Name],tbl_sales[[#This Row],[Manufacturer Name]])</f>
        <v>4.7169811320754715E-3</v>
      </c>
    </row>
    <row r="361" spans="1:14" x14ac:dyDescent="0.25">
      <c r="A361">
        <v>548</v>
      </c>
      <c r="B361" s="2">
        <v>42076</v>
      </c>
      <c r="C361" s="2" t="str">
        <f>TEXT(tbl_sales[[#This Row],[Date]],"mmmm")</f>
        <v>March</v>
      </c>
      <c r="D361" t="s">
        <v>972</v>
      </c>
      <c r="E361">
        <v>1</v>
      </c>
      <c r="F361" s="3">
        <v>6299.37</v>
      </c>
      <c r="G361" t="s">
        <v>20</v>
      </c>
      <c r="H361" t="str">
        <f>INDEX(product[Product Name],MATCH(A361,product[ProductID],0))</f>
        <v>Maximus UC-13</v>
      </c>
      <c r="I361" t="str">
        <f>INDEX(product[Category],MATCH($A361,product[ProductID],0))</f>
        <v>Urban</v>
      </c>
      <c r="J361" t="str">
        <f>INDEX(product[Segment],MATCH($A361,product[ProductID],0))</f>
        <v>Convenience</v>
      </c>
      <c r="K361">
        <f>INDEX(product[ManufacturerID],MATCH($A361,product[ProductID],0))</f>
        <v>7</v>
      </c>
      <c r="L361" t="str">
        <f>INDEX(location[State],MATCH(D361,location[Zip],0))</f>
        <v>Ontario</v>
      </c>
      <c r="M361" t="str">
        <f>INDEX(manufacturer[Manufacturer Name],MATCH(K361,manufacturer[ManufacturerID],0))</f>
        <v>VanArsdel</v>
      </c>
      <c r="N361">
        <f>1/COUNTIFS(tbl_sales[Manufacturer Name],tbl_sales[[#This Row],[Manufacturer Name]])</f>
        <v>2.4570024570024569E-3</v>
      </c>
    </row>
    <row r="362" spans="1:14" x14ac:dyDescent="0.25">
      <c r="A362">
        <v>253</v>
      </c>
      <c r="B362" s="2">
        <v>42076</v>
      </c>
      <c r="C362" s="2" t="str">
        <f>TEXT(tbl_sales[[#This Row],[Date]],"mmmm")</f>
        <v>March</v>
      </c>
      <c r="D362" t="s">
        <v>983</v>
      </c>
      <c r="E362">
        <v>1</v>
      </c>
      <c r="F362" s="3">
        <v>8816.85</v>
      </c>
      <c r="G362" t="s">
        <v>20</v>
      </c>
      <c r="H362" t="str">
        <f>INDEX(product[Product Name],MATCH(A362,product[ProductID],0))</f>
        <v>Fama UR-25</v>
      </c>
      <c r="I362" t="str">
        <f>INDEX(product[Category],MATCH($A362,product[ProductID],0))</f>
        <v>Urban</v>
      </c>
      <c r="J362" t="str">
        <f>INDEX(product[Segment],MATCH($A362,product[ProductID],0))</f>
        <v>Regular</v>
      </c>
      <c r="K362">
        <f>INDEX(product[ManufacturerID],MATCH($A362,product[ProductID],0))</f>
        <v>5</v>
      </c>
      <c r="L362" t="str">
        <f>INDEX(location[State],MATCH(D362,location[Zip],0))</f>
        <v>Ontario</v>
      </c>
      <c r="M362" t="str">
        <f>INDEX(manufacturer[Manufacturer Name],MATCH(K362,manufacturer[ManufacturerID],0))</f>
        <v>Fama</v>
      </c>
      <c r="N362">
        <f>1/COUNTIFS(tbl_sales[Manufacturer Name],tbl_sales[[#This Row],[Manufacturer Name]])</f>
        <v>7.1428571428571425E-2</v>
      </c>
    </row>
    <row r="363" spans="1:14" x14ac:dyDescent="0.25">
      <c r="A363">
        <v>2332</v>
      </c>
      <c r="B363" s="2">
        <v>42076</v>
      </c>
      <c r="C363" s="2" t="str">
        <f>TEXT(tbl_sales[[#This Row],[Date]],"mmmm")</f>
        <v>March</v>
      </c>
      <c r="D363" t="s">
        <v>972</v>
      </c>
      <c r="E363">
        <v>1</v>
      </c>
      <c r="F363" s="3">
        <v>6419.7</v>
      </c>
      <c r="G363" t="s">
        <v>20</v>
      </c>
      <c r="H363" t="str">
        <f>INDEX(product[Product Name],MATCH(A363,product[ProductID],0))</f>
        <v>Aliqui UE-06</v>
      </c>
      <c r="I363" t="str">
        <f>INDEX(product[Category],MATCH($A363,product[ProductID],0))</f>
        <v>Urban</v>
      </c>
      <c r="J363" t="str">
        <f>INDEX(product[Segment],MATCH($A363,product[ProductID],0))</f>
        <v>Extreme</v>
      </c>
      <c r="K363">
        <f>INDEX(product[ManufacturerID],MATCH($A363,product[ProductID],0))</f>
        <v>2</v>
      </c>
      <c r="L363" t="str">
        <f>INDEX(location[State],MATCH(D363,location[Zip],0))</f>
        <v>Ontario</v>
      </c>
      <c r="M363" t="str">
        <f>INDEX(manufacturer[Manufacturer Name],MATCH(K363,manufacturer[ManufacturerID],0))</f>
        <v>Aliqui</v>
      </c>
      <c r="N363">
        <f>1/COUNTIFS(tbl_sales[Manufacturer Name],tbl_sales[[#This Row],[Manufacturer Name]])</f>
        <v>4.7169811320754715E-3</v>
      </c>
    </row>
    <row r="364" spans="1:14" x14ac:dyDescent="0.25">
      <c r="A364">
        <v>945</v>
      </c>
      <c r="B364" s="2">
        <v>42155</v>
      </c>
      <c r="C364" s="2" t="str">
        <f>TEXT(tbl_sales[[#This Row],[Date]],"mmmm")</f>
        <v>May</v>
      </c>
      <c r="D364" t="s">
        <v>693</v>
      </c>
      <c r="E364">
        <v>1</v>
      </c>
      <c r="F364" s="3">
        <v>8189.37</v>
      </c>
      <c r="G364" t="s">
        <v>20</v>
      </c>
      <c r="H364" t="str">
        <f>INDEX(product[Product Name],MATCH(A364,product[ProductID],0))</f>
        <v>Natura UC-08</v>
      </c>
      <c r="I364" t="str">
        <f>INDEX(product[Category],MATCH($A364,product[ProductID],0))</f>
        <v>Urban</v>
      </c>
      <c r="J364" t="str">
        <f>INDEX(product[Segment],MATCH($A364,product[ProductID],0))</f>
        <v>Convenience</v>
      </c>
      <c r="K364">
        <f>INDEX(product[ManufacturerID],MATCH($A364,product[ProductID],0))</f>
        <v>8</v>
      </c>
      <c r="L364" t="str">
        <f>INDEX(location[State],MATCH(D364,location[Zip],0))</f>
        <v>Ontario</v>
      </c>
      <c r="M364" t="str">
        <f>INDEX(manufacturer[Manufacturer Name],MATCH(K364,manufacturer[ManufacturerID],0))</f>
        <v>Natura</v>
      </c>
      <c r="N364">
        <f>1/COUNTIFS(tbl_sales[Manufacturer Name],tbl_sales[[#This Row],[Manufacturer Name]])</f>
        <v>3.952569169960474E-3</v>
      </c>
    </row>
    <row r="365" spans="1:14" x14ac:dyDescent="0.25">
      <c r="A365">
        <v>1489</v>
      </c>
      <c r="B365" s="2">
        <v>42155</v>
      </c>
      <c r="C365" s="2" t="str">
        <f>TEXT(tbl_sales[[#This Row],[Date]],"mmmm")</f>
        <v>May</v>
      </c>
      <c r="D365" t="s">
        <v>1219</v>
      </c>
      <c r="E365">
        <v>1</v>
      </c>
      <c r="F365" s="3">
        <v>3778.74</v>
      </c>
      <c r="G365" t="s">
        <v>20</v>
      </c>
      <c r="H365" t="str">
        <f>INDEX(product[Product Name],MATCH(A365,product[ProductID],0))</f>
        <v>Quibus RP-81</v>
      </c>
      <c r="I365" t="str">
        <f>INDEX(product[Category],MATCH($A365,product[ProductID],0))</f>
        <v>Rural</v>
      </c>
      <c r="J365" t="str">
        <f>INDEX(product[Segment],MATCH($A365,product[ProductID],0))</f>
        <v>Productivity</v>
      </c>
      <c r="K365">
        <f>INDEX(product[ManufacturerID],MATCH($A365,product[ProductID],0))</f>
        <v>12</v>
      </c>
      <c r="L365" t="str">
        <f>INDEX(location[State],MATCH(D365,location[Zip],0))</f>
        <v>Manitoba</v>
      </c>
      <c r="M365" t="str">
        <f>INDEX(manufacturer[Manufacturer Name],MATCH(K365,manufacturer[ManufacturerID],0))</f>
        <v>Quibus</v>
      </c>
      <c r="N365">
        <f>1/COUNTIFS(tbl_sales[Manufacturer Name],tbl_sales[[#This Row],[Manufacturer Name]])</f>
        <v>1.3333333333333334E-2</v>
      </c>
    </row>
    <row r="366" spans="1:14" x14ac:dyDescent="0.25">
      <c r="A366">
        <v>1518</v>
      </c>
      <c r="B366" s="2">
        <v>42155</v>
      </c>
      <c r="C366" s="2" t="str">
        <f>TEXT(tbl_sales[[#This Row],[Date]],"mmmm")</f>
        <v>May</v>
      </c>
      <c r="D366" t="s">
        <v>1219</v>
      </c>
      <c r="E366">
        <v>1</v>
      </c>
      <c r="F366" s="3">
        <v>2361.2399999999998</v>
      </c>
      <c r="G366" t="s">
        <v>20</v>
      </c>
      <c r="H366" t="str">
        <f>INDEX(product[Product Name],MATCH(A366,product[ProductID],0))</f>
        <v>Quibus RP-10</v>
      </c>
      <c r="I366" t="str">
        <f>INDEX(product[Category],MATCH($A366,product[ProductID],0))</f>
        <v>Rural</v>
      </c>
      <c r="J366" t="str">
        <f>INDEX(product[Segment],MATCH($A366,product[ProductID],0))</f>
        <v>Productivity</v>
      </c>
      <c r="K366">
        <f>INDEX(product[ManufacturerID],MATCH($A366,product[ProductID],0))</f>
        <v>12</v>
      </c>
      <c r="L366" t="str">
        <f>INDEX(location[State],MATCH(D366,location[Zip],0))</f>
        <v>Manitoba</v>
      </c>
      <c r="M366" t="str">
        <f>INDEX(manufacturer[Manufacturer Name],MATCH(K366,manufacturer[ManufacturerID],0))</f>
        <v>Quibus</v>
      </c>
      <c r="N366">
        <f>1/COUNTIFS(tbl_sales[Manufacturer Name],tbl_sales[[#This Row],[Manufacturer Name]])</f>
        <v>1.3333333333333334E-2</v>
      </c>
    </row>
    <row r="367" spans="1:14" x14ac:dyDescent="0.25">
      <c r="A367">
        <v>1707</v>
      </c>
      <c r="B367" s="2">
        <v>42155</v>
      </c>
      <c r="C367" s="2" t="str">
        <f>TEXT(tbl_sales[[#This Row],[Date]],"mmmm")</f>
        <v>May</v>
      </c>
      <c r="D367" t="s">
        <v>680</v>
      </c>
      <c r="E367">
        <v>1</v>
      </c>
      <c r="F367" s="3">
        <v>1511.37</v>
      </c>
      <c r="G367" t="s">
        <v>20</v>
      </c>
      <c r="H367" t="str">
        <f>INDEX(product[Product Name],MATCH(A367,product[ProductID],0))</f>
        <v>Salvus YY-18</v>
      </c>
      <c r="I367" t="str">
        <f>INDEX(product[Category],MATCH($A367,product[ProductID],0))</f>
        <v>Youth</v>
      </c>
      <c r="J367" t="str">
        <f>INDEX(product[Segment],MATCH($A367,product[ProductID],0))</f>
        <v>Youth</v>
      </c>
      <c r="K367">
        <f>INDEX(product[ManufacturerID],MATCH($A367,product[ProductID],0))</f>
        <v>13</v>
      </c>
      <c r="L367" t="str">
        <f>INDEX(location[State],MATCH(D367,location[Zip],0))</f>
        <v>Ontario</v>
      </c>
      <c r="M367" t="str">
        <f>INDEX(manufacturer[Manufacturer Name],MATCH(K367,manufacturer[ManufacturerID],0))</f>
        <v>Salvus</v>
      </c>
      <c r="N367">
        <f>1/COUNTIFS(tbl_sales[Manufacturer Name],tbl_sales[[#This Row],[Manufacturer Name]])</f>
        <v>4.3478260869565216E-2</v>
      </c>
    </row>
    <row r="368" spans="1:14" x14ac:dyDescent="0.25">
      <c r="A368">
        <v>1344</v>
      </c>
      <c r="B368" s="2">
        <v>42155</v>
      </c>
      <c r="C368" s="2" t="str">
        <f>TEXT(tbl_sales[[#This Row],[Date]],"mmmm")</f>
        <v>May</v>
      </c>
      <c r="D368" t="s">
        <v>957</v>
      </c>
      <c r="E368">
        <v>1</v>
      </c>
      <c r="F368" s="3">
        <v>3778.74</v>
      </c>
      <c r="G368" t="s">
        <v>20</v>
      </c>
      <c r="H368" t="str">
        <f>INDEX(product[Product Name],MATCH(A368,product[ProductID],0))</f>
        <v>Quibus RP-36</v>
      </c>
      <c r="I368" t="str">
        <f>INDEX(product[Category],MATCH($A368,product[ProductID],0))</f>
        <v>Rural</v>
      </c>
      <c r="J368" t="str">
        <f>INDEX(product[Segment],MATCH($A368,product[ProductID],0))</f>
        <v>Productivity</v>
      </c>
      <c r="K368">
        <f>INDEX(product[ManufacturerID],MATCH($A368,product[ProductID],0))</f>
        <v>12</v>
      </c>
      <c r="L368" t="str">
        <f>INDEX(location[State],MATCH(D368,location[Zip],0))</f>
        <v>Ontario</v>
      </c>
      <c r="M368" t="str">
        <f>INDEX(manufacturer[Manufacturer Name],MATCH(K368,manufacturer[ManufacturerID],0))</f>
        <v>Quibus</v>
      </c>
      <c r="N368">
        <f>1/COUNTIFS(tbl_sales[Manufacturer Name],tbl_sales[[#This Row],[Manufacturer Name]])</f>
        <v>1.3333333333333334E-2</v>
      </c>
    </row>
    <row r="369" spans="1:14" x14ac:dyDescent="0.25">
      <c r="A369">
        <v>1349</v>
      </c>
      <c r="B369" s="2">
        <v>42155</v>
      </c>
      <c r="C369" s="2" t="str">
        <f>TEXT(tbl_sales[[#This Row],[Date]],"mmmm")</f>
        <v>May</v>
      </c>
      <c r="D369" t="s">
        <v>1230</v>
      </c>
      <c r="E369">
        <v>2</v>
      </c>
      <c r="F369" s="3">
        <v>10077.48</v>
      </c>
      <c r="G369" t="s">
        <v>20</v>
      </c>
      <c r="H369" t="str">
        <f>INDEX(product[Product Name],MATCH(A369,product[ProductID],0))</f>
        <v>Quibus RP-41</v>
      </c>
      <c r="I369" t="str">
        <f>INDEX(product[Category],MATCH($A369,product[ProductID],0))</f>
        <v>Rural</v>
      </c>
      <c r="J369" t="str">
        <f>INDEX(product[Segment],MATCH($A369,product[ProductID],0))</f>
        <v>Productivity</v>
      </c>
      <c r="K369">
        <f>INDEX(product[ManufacturerID],MATCH($A369,product[ProductID],0))</f>
        <v>12</v>
      </c>
      <c r="L369" t="str">
        <f>INDEX(location[State],MATCH(D369,location[Zip],0))</f>
        <v>Manitoba</v>
      </c>
      <c r="M369" t="str">
        <f>INDEX(manufacturer[Manufacturer Name],MATCH(K369,manufacturer[ManufacturerID],0))</f>
        <v>Quibus</v>
      </c>
      <c r="N369">
        <f>1/COUNTIFS(tbl_sales[Manufacturer Name],tbl_sales[[#This Row],[Manufacturer Name]])</f>
        <v>1.3333333333333334E-2</v>
      </c>
    </row>
    <row r="370" spans="1:14" x14ac:dyDescent="0.25">
      <c r="A370">
        <v>1364</v>
      </c>
      <c r="B370" s="2">
        <v>42155</v>
      </c>
      <c r="C370" s="2" t="str">
        <f>TEXT(tbl_sales[[#This Row],[Date]],"mmmm")</f>
        <v>May</v>
      </c>
      <c r="D370" t="s">
        <v>1228</v>
      </c>
      <c r="E370">
        <v>1</v>
      </c>
      <c r="F370" s="3">
        <v>2455.7399999999998</v>
      </c>
      <c r="G370" t="s">
        <v>20</v>
      </c>
      <c r="H370" t="str">
        <f>INDEX(product[Product Name],MATCH(A370,product[ProductID],0))</f>
        <v>Quibus RP-56</v>
      </c>
      <c r="I370" t="str">
        <f>INDEX(product[Category],MATCH($A370,product[ProductID],0))</f>
        <v>Rural</v>
      </c>
      <c r="J370" t="str">
        <f>INDEX(product[Segment],MATCH($A370,product[ProductID],0))</f>
        <v>Productivity</v>
      </c>
      <c r="K370">
        <f>INDEX(product[ManufacturerID],MATCH($A370,product[ProductID],0))</f>
        <v>12</v>
      </c>
      <c r="L370" t="str">
        <f>INDEX(location[State],MATCH(D370,location[Zip],0))</f>
        <v>Manitoba</v>
      </c>
      <c r="M370" t="str">
        <f>INDEX(manufacturer[Manufacturer Name],MATCH(K370,manufacturer[ManufacturerID],0))</f>
        <v>Quibus</v>
      </c>
      <c r="N370">
        <f>1/COUNTIFS(tbl_sales[Manufacturer Name],tbl_sales[[#This Row],[Manufacturer Name]])</f>
        <v>1.3333333333333334E-2</v>
      </c>
    </row>
    <row r="371" spans="1:14" x14ac:dyDescent="0.25">
      <c r="A371">
        <v>1495</v>
      </c>
      <c r="B371" s="2">
        <v>42155</v>
      </c>
      <c r="C371" s="2" t="str">
        <f>TEXT(tbl_sales[[#This Row],[Date]],"mmmm")</f>
        <v>May</v>
      </c>
      <c r="D371" t="s">
        <v>957</v>
      </c>
      <c r="E371">
        <v>1</v>
      </c>
      <c r="F371" s="3">
        <v>4408.74</v>
      </c>
      <c r="G371" t="s">
        <v>20</v>
      </c>
      <c r="H371" t="str">
        <f>INDEX(product[Product Name],MATCH(A371,product[ProductID],0))</f>
        <v>Quibus RP-87</v>
      </c>
      <c r="I371" t="str">
        <f>INDEX(product[Category],MATCH($A371,product[ProductID],0))</f>
        <v>Rural</v>
      </c>
      <c r="J371" t="str">
        <f>INDEX(product[Segment],MATCH($A371,product[ProductID],0))</f>
        <v>Productivity</v>
      </c>
      <c r="K371">
        <f>INDEX(product[ManufacturerID],MATCH($A371,product[ProductID],0))</f>
        <v>12</v>
      </c>
      <c r="L371" t="str">
        <f>INDEX(location[State],MATCH(D371,location[Zip],0))</f>
        <v>Ontario</v>
      </c>
      <c r="M371" t="str">
        <f>INDEX(manufacturer[Manufacturer Name],MATCH(K371,manufacturer[ManufacturerID],0))</f>
        <v>Quibus</v>
      </c>
      <c r="N371">
        <f>1/COUNTIFS(tbl_sales[Manufacturer Name],tbl_sales[[#This Row],[Manufacturer Name]])</f>
        <v>1.3333333333333334E-2</v>
      </c>
    </row>
    <row r="372" spans="1:14" x14ac:dyDescent="0.25">
      <c r="A372">
        <v>1490</v>
      </c>
      <c r="B372" s="2">
        <v>42155</v>
      </c>
      <c r="C372" s="2" t="str">
        <f>TEXT(tbl_sales[[#This Row],[Date]],"mmmm")</f>
        <v>May</v>
      </c>
      <c r="D372" t="s">
        <v>1219</v>
      </c>
      <c r="E372">
        <v>1</v>
      </c>
      <c r="F372" s="3">
        <v>3778.74</v>
      </c>
      <c r="G372" t="s">
        <v>20</v>
      </c>
      <c r="H372" t="str">
        <f>INDEX(product[Product Name],MATCH(A372,product[ProductID],0))</f>
        <v>Quibus RP-82</v>
      </c>
      <c r="I372" t="str">
        <f>INDEX(product[Category],MATCH($A372,product[ProductID],0))</f>
        <v>Rural</v>
      </c>
      <c r="J372" t="str">
        <f>INDEX(product[Segment],MATCH($A372,product[ProductID],0))</f>
        <v>Productivity</v>
      </c>
      <c r="K372">
        <f>INDEX(product[ManufacturerID],MATCH($A372,product[ProductID],0))</f>
        <v>12</v>
      </c>
      <c r="L372" t="str">
        <f>INDEX(location[State],MATCH(D372,location[Zip],0))</f>
        <v>Manitoba</v>
      </c>
      <c r="M372" t="str">
        <f>INDEX(manufacturer[Manufacturer Name],MATCH(K372,manufacturer[ManufacturerID],0))</f>
        <v>Quibus</v>
      </c>
      <c r="N372">
        <f>1/COUNTIFS(tbl_sales[Manufacturer Name],tbl_sales[[#This Row],[Manufacturer Name]])</f>
        <v>1.3333333333333334E-2</v>
      </c>
    </row>
    <row r="373" spans="1:14" x14ac:dyDescent="0.25">
      <c r="A373">
        <v>1120</v>
      </c>
      <c r="B373" s="2">
        <v>42185</v>
      </c>
      <c r="C373" s="2" t="str">
        <f>TEXT(tbl_sales[[#This Row],[Date]],"mmmm")</f>
        <v>June</v>
      </c>
      <c r="D373" t="s">
        <v>839</v>
      </c>
      <c r="E373">
        <v>1</v>
      </c>
      <c r="F373" s="3">
        <v>2109.87</v>
      </c>
      <c r="G373" t="s">
        <v>20</v>
      </c>
      <c r="H373" t="str">
        <f>INDEX(product[Product Name],MATCH(A373,product[ProductID],0))</f>
        <v>Pirum RS-08</v>
      </c>
      <c r="I373" t="str">
        <f>INDEX(product[Category],MATCH($A373,product[ProductID],0))</f>
        <v>Rural</v>
      </c>
      <c r="J373" t="str">
        <f>INDEX(product[Segment],MATCH($A373,product[ProductID],0))</f>
        <v>Select</v>
      </c>
      <c r="K373">
        <f>INDEX(product[ManufacturerID],MATCH($A373,product[ProductID],0))</f>
        <v>10</v>
      </c>
      <c r="L373" t="str">
        <f>INDEX(location[State],MATCH(D373,location[Zip],0))</f>
        <v>Ontario</v>
      </c>
      <c r="M373" t="str">
        <f>INDEX(manufacturer[Manufacturer Name],MATCH(K373,manufacturer[ManufacturerID],0))</f>
        <v>Pirum</v>
      </c>
      <c r="N373">
        <f>1/COUNTIFS(tbl_sales[Manufacturer Name],tbl_sales[[#This Row],[Manufacturer Name]])</f>
        <v>3.8022813688212928E-3</v>
      </c>
    </row>
    <row r="374" spans="1:14" x14ac:dyDescent="0.25">
      <c r="A374">
        <v>1145</v>
      </c>
      <c r="B374" s="2">
        <v>42185</v>
      </c>
      <c r="C374" s="2" t="str">
        <f>TEXT(tbl_sales[[#This Row],[Date]],"mmmm")</f>
        <v>June</v>
      </c>
      <c r="D374" t="s">
        <v>984</v>
      </c>
      <c r="E374">
        <v>1</v>
      </c>
      <c r="F374" s="3">
        <v>4031.37</v>
      </c>
      <c r="G374" t="s">
        <v>20</v>
      </c>
      <c r="H374" t="str">
        <f>INDEX(product[Product Name],MATCH(A374,product[ProductID],0))</f>
        <v>Pirum UR-02</v>
      </c>
      <c r="I374" t="str">
        <f>INDEX(product[Category],MATCH($A374,product[ProductID],0))</f>
        <v>Urban</v>
      </c>
      <c r="J374" t="str">
        <f>INDEX(product[Segment],MATCH($A374,product[ProductID],0))</f>
        <v>Regular</v>
      </c>
      <c r="K374">
        <f>INDEX(product[ManufacturerID],MATCH($A374,product[ProductID],0))</f>
        <v>10</v>
      </c>
      <c r="L374" t="str">
        <f>INDEX(location[State],MATCH(D374,location[Zip],0))</f>
        <v>Ontario</v>
      </c>
      <c r="M374" t="str">
        <f>INDEX(manufacturer[Manufacturer Name],MATCH(K374,manufacturer[ManufacturerID],0))</f>
        <v>Pirum</v>
      </c>
      <c r="N374">
        <f>1/COUNTIFS(tbl_sales[Manufacturer Name],tbl_sales[[#This Row],[Manufacturer Name]])</f>
        <v>3.8022813688212928E-3</v>
      </c>
    </row>
    <row r="375" spans="1:14" x14ac:dyDescent="0.25">
      <c r="A375">
        <v>781</v>
      </c>
      <c r="B375" s="2">
        <v>42185</v>
      </c>
      <c r="C375" s="2" t="str">
        <f>TEXT(tbl_sales[[#This Row],[Date]],"mmmm")</f>
        <v>June</v>
      </c>
      <c r="D375" t="s">
        <v>825</v>
      </c>
      <c r="E375">
        <v>1</v>
      </c>
      <c r="F375" s="3">
        <v>1303.47</v>
      </c>
      <c r="G375" t="s">
        <v>20</v>
      </c>
      <c r="H375" t="str">
        <f>INDEX(product[Product Name],MATCH(A375,product[ProductID],0))</f>
        <v>Natura RP-69</v>
      </c>
      <c r="I375" t="str">
        <f>INDEX(product[Category],MATCH($A375,product[ProductID],0))</f>
        <v>Rural</v>
      </c>
      <c r="J375" t="str">
        <f>INDEX(product[Segment],MATCH($A375,product[ProductID],0))</f>
        <v>Productivity</v>
      </c>
      <c r="K375">
        <f>INDEX(product[ManufacturerID],MATCH($A375,product[ProductID],0))</f>
        <v>8</v>
      </c>
      <c r="L375" t="str">
        <f>INDEX(location[State],MATCH(D375,location[Zip],0))</f>
        <v>Ontario</v>
      </c>
      <c r="M375" t="str">
        <f>INDEX(manufacturer[Manufacturer Name],MATCH(K375,manufacturer[ManufacturerID],0))</f>
        <v>Natura</v>
      </c>
      <c r="N375">
        <f>1/COUNTIFS(tbl_sales[Manufacturer Name],tbl_sales[[#This Row],[Manufacturer Name]])</f>
        <v>3.952569169960474E-3</v>
      </c>
    </row>
    <row r="376" spans="1:14" x14ac:dyDescent="0.25">
      <c r="A376">
        <v>438</v>
      </c>
      <c r="B376" s="2">
        <v>42176</v>
      </c>
      <c r="C376" s="2" t="str">
        <f>TEXT(tbl_sales[[#This Row],[Date]],"mmmm")</f>
        <v>June</v>
      </c>
      <c r="D376" t="s">
        <v>687</v>
      </c>
      <c r="E376">
        <v>1</v>
      </c>
      <c r="F376" s="3">
        <v>11969.37</v>
      </c>
      <c r="G376" t="s">
        <v>20</v>
      </c>
      <c r="H376" t="str">
        <f>INDEX(product[Product Name],MATCH(A376,product[ProductID],0))</f>
        <v>Maximus UM-43</v>
      </c>
      <c r="I376" t="str">
        <f>INDEX(product[Category],MATCH($A376,product[ProductID],0))</f>
        <v>Urban</v>
      </c>
      <c r="J376" t="str">
        <f>INDEX(product[Segment],MATCH($A376,product[ProductID],0))</f>
        <v>Moderation</v>
      </c>
      <c r="K376">
        <f>INDEX(product[ManufacturerID],MATCH($A376,product[ProductID],0))</f>
        <v>7</v>
      </c>
      <c r="L376" t="str">
        <f>INDEX(location[State],MATCH(D376,location[Zip],0))</f>
        <v>Ontario</v>
      </c>
      <c r="M376" t="str">
        <f>INDEX(manufacturer[Manufacturer Name],MATCH(K376,manufacturer[ManufacturerID],0))</f>
        <v>VanArsdel</v>
      </c>
      <c r="N376">
        <f>1/COUNTIFS(tbl_sales[Manufacturer Name],tbl_sales[[#This Row],[Manufacturer Name]])</f>
        <v>2.4570024570024569E-3</v>
      </c>
    </row>
    <row r="377" spans="1:14" x14ac:dyDescent="0.25">
      <c r="A377">
        <v>1182</v>
      </c>
      <c r="B377" s="2">
        <v>42066</v>
      </c>
      <c r="C377" s="2" t="str">
        <f>TEXT(tbl_sales[[#This Row],[Date]],"mmmm")</f>
        <v>March</v>
      </c>
      <c r="D377" t="s">
        <v>825</v>
      </c>
      <c r="E377">
        <v>1</v>
      </c>
      <c r="F377" s="3">
        <v>2708.37</v>
      </c>
      <c r="G377" t="s">
        <v>20</v>
      </c>
      <c r="H377" t="str">
        <f>INDEX(product[Product Name],MATCH(A377,product[ProductID],0))</f>
        <v>Pirum UE-18</v>
      </c>
      <c r="I377" t="str">
        <f>INDEX(product[Category],MATCH($A377,product[ProductID],0))</f>
        <v>Urban</v>
      </c>
      <c r="J377" t="str">
        <f>INDEX(product[Segment],MATCH($A377,product[ProductID],0))</f>
        <v>Extreme</v>
      </c>
      <c r="K377">
        <f>INDEX(product[ManufacturerID],MATCH($A377,product[ProductID],0))</f>
        <v>10</v>
      </c>
      <c r="L377" t="str">
        <f>INDEX(location[State],MATCH(D377,location[Zip],0))</f>
        <v>Ontario</v>
      </c>
      <c r="M377" t="str">
        <f>INDEX(manufacturer[Manufacturer Name],MATCH(K377,manufacturer[ManufacturerID],0))</f>
        <v>Pirum</v>
      </c>
      <c r="N377">
        <f>1/COUNTIFS(tbl_sales[Manufacturer Name],tbl_sales[[#This Row],[Manufacturer Name]])</f>
        <v>3.8022813688212928E-3</v>
      </c>
    </row>
    <row r="378" spans="1:14" x14ac:dyDescent="0.25">
      <c r="A378">
        <v>2275</v>
      </c>
      <c r="B378" s="2">
        <v>42066</v>
      </c>
      <c r="C378" s="2" t="str">
        <f>TEXT(tbl_sales[[#This Row],[Date]],"mmmm")</f>
        <v>March</v>
      </c>
      <c r="D378" t="s">
        <v>973</v>
      </c>
      <c r="E378">
        <v>1</v>
      </c>
      <c r="F378" s="3">
        <v>4661.37</v>
      </c>
      <c r="G378" t="s">
        <v>20</v>
      </c>
      <c r="H378" t="str">
        <f>INDEX(product[Product Name],MATCH(A378,product[ProductID],0))</f>
        <v>Aliqui RS-08</v>
      </c>
      <c r="I378" t="str">
        <f>INDEX(product[Category],MATCH($A378,product[ProductID],0))</f>
        <v>Rural</v>
      </c>
      <c r="J378" t="str">
        <f>INDEX(product[Segment],MATCH($A378,product[ProductID],0))</f>
        <v>Select</v>
      </c>
      <c r="K378">
        <f>INDEX(product[ManufacturerID],MATCH($A378,product[ProductID],0))</f>
        <v>2</v>
      </c>
      <c r="L378" t="str">
        <f>INDEX(location[State],MATCH(D378,location[Zip],0))</f>
        <v>Ontario</v>
      </c>
      <c r="M378" t="str">
        <f>INDEX(manufacturer[Manufacturer Name],MATCH(K378,manufacturer[ManufacturerID],0))</f>
        <v>Aliqui</v>
      </c>
      <c r="N378">
        <f>1/COUNTIFS(tbl_sales[Manufacturer Name],tbl_sales[[#This Row],[Manufacturer Name]])</f>
        <v>4.7169811320754715E-3</v>
      </c>
    </row>
    <row r="379" spans="1:14" x14ac:dyDescent="0.25">
      <c r="A379">
        <v>2180</v>
      </c>
      <c r="B379" s="2">
        <v>42067</v>
      </c>
      <c r="C379" s="2" t="str">
        <f>TEXT(tbl_sales[[#This Row],[Date]],"mmmm")</f>
        <v>March</v>
      </c>
      <c r="D379" t="s">
        <v>969</v>
      </c>
      <c r="E379">
        <v>1</v>
      </c>
      <c r="F379" s="3">
        <v>5606.37</v>
      </c>
      <c r="G379" t="s">
        <v>20</v>
      </c>
      <c r="H379" t="str">
        <f>INDEX(product[Product Name],MATCH(A379,product[ProductID],0))</f>
        <v>Victoria UC-10</v>
      </c>
      <c r="I379" t="str">
        <f>INDEX(product[Category],MATCH($A379,product[ProductID],0))</f>
        <v>Urban</v>
      </c>
      <c r="J379" t="str">
        <f>INDEX(product[Segment],MATCH($A379,product[ProductID],0))</f>
        <v>Convenience</v>
      </c>
      <c r="K379">
        <f>INDEX(product[ManufacturerID],MATCH($A379,product[ProductID],0))</f>
        <v>14</v>
      </c>
      <c r="L379" t="str">
        <f>INDEX(location[State],MATCH(D379,location[Zip],0))</f>
        <v>Ontario</v>
      </c>
      <c r="M379" t="str">
        <f>INDEX(manufacturer[Manufacturer Name],MATCH(K379,manufacturer[ManufacturerID],0))</f>
        <v>Victoria</v>
      </c>
      <c r="N379">
        <f>1/COUNTIFS(tbl_sales[Manufacturer Name],tbl_sales[[#This Row],[Manufacturer Name]])</f>
        <v>6.25E-2</v>
      </c>
    </row>
    <row r="380" spans="1:14" x14ac:dyDescent="0.25">
      <c r="A380">
        <v>1129</v>
      </c>
      <c r="B380" s="2">
        <v>42067</v>
      </c>
      <c r="C380" s="2" t="str">
        <f>TEXT(tbl_sales[[#This Row],[Date]],"mmmm")</f>
        <v>March</v>
      </c>
      <c r="D380" t="s">
        <v>1227</v>
      </c>
      <c r="E380">
        <v>1</v>
      </c>
      <c r="F380" s="3">
        <v>5543.37</v>
      </c>
      <c r="G380" t="s">
        <v>20</v>
      </c>
      <c r="H380" t="str">
        <f>INDEX(product[Product Name],MATCH(A380,product[ProductID],0))</f>
        <v>Pirum UM-06</v>
      </c>
      <c r="I380" t="str">
        <f>INDEX(product[Category],MATCH($A380,product[ProductID],0))</f>
        <v>Urban</v>
      </c>
      <c r="J380" t="str">
        <f>INDEX(product[Segment],MATCH($A380,product[ProductID],0))</f>
        <v>Moderation</v>
      </c>
      <c r="K380">
        <f>INDEX(product[ManufacturerID],MATCH($A380,product[ProductID],0))</f>
        <v>10</v>
      </c>
      <c r="L380" t="str">
        <f>INDEX(location[State],MATCH(D380,location[Zip],0))</f>
        <v>Manitoba</v>
      </c>
      <c r="M380" t="str">
        <f>INDEX(manufacturer[Manufacturer Name],MATCH(K380,manufacturer[ManufacturerID],0))</f>
        <v>Pirum</v>
      </c>
      <c r="N380">
        <f>1/COUNTIFS(tbl_sales[Manufacturer Name],tbl_sales[[#This Row],[Manufacturer Name]])</f>
        <v>3.8022813688212928E-3</v>
      </c>
    </row>
    <row r="381" spans="1:14" x14ac:dyDescent="0.25">
      <c r="A381">
        <v>1465</v>
      </c>
      <c r="B381" s="2">
        <v>42074</v>
      </c>
      <c r="C381" s="2" t="str">
        <f>TEXT(tbl_sales[[#This Row],[Date]],"mmmm")</f>
        <v>March</v>
      </c>
      <c r="D381" t="s">
        <v>954</v>
      </c>
      <c r="E381">
        <v>1</v>
      </c>
      <c r="F381" s="3">
        <v>2802.24</v>
      </c>
      <c r="G381" t="s">
        <v>20</v>
      </c>
      <c r="H381" t="str">
        <f>INDEX(product[Product Name],MATCH(A381,product[ProductID],0))</f>
        <v>Quibus RP-57</v>
      </c>
      <c r="I381" t="str">
        <f>INDEX(product[Category],MATCH($A381,product[ProductID],0))</f>
        <v>Rural</v>
      </c>
      <c r="J381" t="str">
        <f>INDEX(product[Segment],MATCH($A381,product[ProductID],0))</f>
        <v>Productivity</v>
      </c>
      <c r="K381">
        <f>INDEX(product[ManufacturerID],MATCH($A381,product[ProductID],0))</f>
        <v>12</v>
      </c>
      <c r="L381" t="str">
        <f>INDEX(location[State],MATCH(D381,location[Zip],0))</f>
        <v>Ontario</v>
      </c>
      <c r="M381" t="str">
        <f>INDEX(manufacturer[Manufacturer Name],MATCH(K381,manufacturer[ManufacturerID],0))</f>
        <v>Quibus</v>
      </c>
      <c r="N381">
        <f>1/COUNTIFS(tbl_sales[Manufacturer Name],tbl_sales[[#This Row],[Manufacturer Name]])</f>
        <v>1.3333333333333334E-2</v>
      </c>
    </row>
    <row r="382" spans="1:14" x14ac:dyDescent="0.25">
      <c r="A382">
        <v>2218</v>
      </c>
      <c r="B382" s="2">
        <v>42074</v>
      </c>
      <c r="C382" s="2" t="str">
        <f>TEXT(tbl_sales[[#This Row],[Date]],"mmmm")</f>
        <v>March</v>
      </c>
      <c r="D382" t="s">
        <v>833</v>
      </c>
      <c r="E382">
        <v>1</v>
      </c>
      <c r="F382" s="3">
        <v>1763.37</v>
      </c>
      <c r="G382" t="s">
        <v>20</v>
      </c>
      <c r="H382" t="str">
        <f>INDEX(product[Product Name],MATCH(A382,product[ProductID],0))</f>
        <v>Aliqui RP-15</v>
      </c>
      <c r="I382" t="str">
        <f>INDEX(product[Category],MATCH($A382,product[ProductID],0))</f>
        <v>Rural</v>
      </c>
      <c r="J382" t="str">
        <f>INDEX(product[Segment],MATCH($A382,product[ProductID],0))</f>
        <v>Productivity</v>
      </c>
      <c r="K382">
        <f>INDEX(product[ManufacturerID],MATCH($A382,product[ProductID],0))</f>
        <v>2</v>
      </c>
      <c r="L382" t="str">
        <f>INDEX(location[State],MATCH(D382,location[Zip],0))</f>
        <v>Ontario</v>
      </c>
      <c r="M382" t="str">
        <f>INDEX(manufacturer[Manufacturer Name],MATCH(K382,manufacturer[ManufacturerID],0))</f>
        <v>Aliqui</v>
      </c>
      <c r="N382">
        <f>1/COUNTIFS(tbl_sales[Manufacturer Name],tbl_sales[[#This Row],[Manufacturer Name]])</f>
        <v>4.7169811320754715E-3</v>
      </c>
    </row>
    <row r="383" spans="1:14" x14ac:dyDescent="0.25">
      <c r="A383">
        <v>2064</v>
      </c>
      <c r="B383" s="2">
        <v>42074</v>
      </c>
      <c r="C383" s="2" t="str">
        <f>TEXT(tbl_sales[[#This Row],[Date]],"mmmm")</f>
        <v>March</v>
      </c>
      <c r="D383" t="s">
        <v>826</v>
      </c>
      <c r="E383">
        <v>1</v>
      </c>
      <c r="F383" s="3">
        <v>6929.37</v>
      </c>
      <c r="G383" t="s">
        <v>20</v>
      </c>
      <c r="H383" t="str">
        <f>INDEX(product[Product Name],MATCH(A383,product[ProductID],0))</f>
        <v>Currus UE-24</v>
      </c>
      <c r="I383" t="str">
        <f>INDEX(product[Category],MATCH($A383,product[ProductID],0))</f>
        <v>Urban</v>
      </c>
      <c r="J383" t="str">
        <f>INDEX(product[Segment],MATCH($A383,product[ProductID],0))</f>
        <v>Extreme</v>
      </c>
      <c r="K383">
        <f>INDEX(product[ManufacturerID],MATCH($A383,product[ProductID],0))</f>
        <v>4</v>
      </c>
      <c r="L383" t="str">
        <f>INDEX(location[State],MATCH(D383,location[Zip],0))</f>
        <v>Ontario</v>
      </c>
      <c r="M383" t="str">
        <f>INDEX(manufacturer[Manufacturer Name],MATCH(K383,manufacturer[ManufacturerID],0))</f>
        <v>Currus</v>
      </c>
      <c r="N383">
        <f>1/COUNTIFS(tbl_sales[Manufacturer Name],tbl_sales[[#This Row],[Manufacturer Name]])</f>
        <v>1.1764705882352941E-2</v>
      </c>
    </row>
    <row r="384" spans="1:14" x14ac:dyDescent="0.25">
      <c r="A384">
        <v>407</v>
      </c>
      <c r="B384" s="2">
        <v>42087</v>
      </c>
      <c r="C384" s="2" t="str">
        <f>TEXT(tbl_sales[[#This Row],[Date]],"mmmm")</f>
        <v>March</v>
      </c>
      <c r="D384" t="s">
        <v>833</v>
      </c>
      <c r="E384">
        <v>1</v>
      </c>
      <c r="F384" s="3">
        <v>20505.87</v>
      </c>
      <c r="G384" t="s">
        <v>20</v>
      </c>
      <c r="H384" t="str">
        <f>INDEX(product[Product Name],MATCH(A384,product[ProductID],0))</f>
        <v>Maximus UM-12</v>
      </c>
      <c r="I384" t="str">
        <f>INDEX(product[Category],MATCH($A384,product[ProductID],0))</f>
        <v>Urban</v>
      </c>
      <c r="J384" t="str">
        <f>INDEX(product[Segment],MATCH($A384,product[ProductID],0))</f>
        <v>Moderation</v>
      </c>
      <c r="K384">
        <f>INDEX(product[ManufacturerID],MATCH($A384,product[ProductID],0))</f>
        <v>7</v>
      </c>
      <c r="L384" t="str">
        <f>INDEX(location[State],MATCH(D384,location[Zip],0))</f>
        <v>Ontario</v>
      </c>
      <c r="M384" t="str">
        <f>INDEX(manufacturer[Manufacturer Name],MATCH(K384,manufacturer[ManufacturerID],0))</f>
        <v>VanArsdel</v>
      </c>
      <c r="N384">
        <f>1/COUNTIFS(tbl_sales[Manufacturer Name],tbl_sales[[#This Row],[Manufacturer Name]])</f>
        <v>2.4570024570024569E-3</v>
      </c>
    </row>
    <row r="385" spans="1:14" x14ac:dyDescent="0.25">
      <c r="A385">
        <v>927</v>
      </c>
      <c r="B385" s="2">
        <v>42087</v>
      </c>
      <c r="C385" s="2" t="str">
        <f>TEXT(tbl_sales[[#This Row],[Date]],"mmmm")</f>
        <v>March</v>
      </c>
      <c r="D385" t="s">
        <v>957</v>
      </c>
      <c r="E385">
        <v>1</v>
      </c>
      <c r="F385" s="3">
        <v>6173.37</v>
      </c>
      <c r="G385" t="s">
        <v>20</v>
      </c>
      <c r="H385" t="str">
        <f>INDEX(product[Product Name],MATCH(A385,product[ProductID],0))</f>
        <v>Natura UE-36</v>
      </c>
      <c r="I385" t="str">
        <f>INDEX(product[Category],MATCH($A385,product[ProductID],0))</f>
        <v>Urban</v>
      </c>
      <c r="J385" t="str">
        <f>INDEX(product[Segment],MATCH($A385,product[ProductID],0))</f>
        <v>Extreme</v>
      </c>
      <c r="K385">
        <f>INDEX(product[ManufacturerID],MATCH($A385,product[ProductID],0))</f>
        <v>8</v>
      </c>
      <c r="L385" t="str">
        <f>INDEX(location[State],MATCH(D385,location[Zip],0))</f>
        <v>Ontario</v>
      </c>
      <c r="M385" t="str">
        <f>INDEX(manufacturer[Manufacturer Name],MATCH(K385,manufacturer[ManufacturerID],0))</f>
        <v>Natura</v>
      </c>
      <c r="N385">
        <f>1/COUNTIFS(tbl_sales[Manufacturer Name],tbl_sales[[#This Row],[Manufacturer Name]])</f>
        <v>3.952569169960474E-3</v>
      </c>
    </row>
    <row r="386" spans="1:14" x14ac:dyDescent="0.25">
      <c r="A386">
        <v>1180</v>
      </c>
      <c r="B386" s="2">
        <v>42087</v>
      </c>
      <c r="C386" s="2" t="str">
        <f>TEXT(tbl_sales[[#This Row],[Date]],"mmmm")</f>
        <v>March</v>
      </c>
      <c r="D386" t="s">
        <v>838</v>
      </c>
      <c r="E386">
        <v>1</v>
      </c>
      <c r="F386" s="3">
        <v>6173.37</v>
      </c>
      <c r="G386" t="s">
        <v>20</v>
      </c>
      <c r="H386" t="str">
        <f>INDEX(product[Product Name],MATCH(A386,product[ProductID],0))</f>
        <v>Pirum UE-16</v>
      </c>
      <c r="I386" t="str">
        <f>INDEX(product[Category],MATCH($A386,product[ProductID],0))</f>
        <v>Urban</v>
      </c>
      <c r="J386" t="str">
        <f>INDEX(product[Segment],MATCH($A386,product[ProductID],0))</f>
        <v>Extreme</v>
      </c>
      <c r="K386">
        <f>INDEX(product[ManufacturerID],MATCH($A386,product[ProductID],0))</f>
        <v>10</v>
      </c>
      <c r="L386" t="str">
        <f>INDEX(location[State],MATCH(D386,location[Zip],0))</f>
        <v>Ontario</v>
      </c>
      <c r="M386" t="str">
        <f>INDEX(manufacturer[Manufacturer Name],MATCH(K386,manufacturer[ManufacturerID],0))</f>
        <v>Pirum</v>
      </c>
      <c r="N386">
        <f>1/COUNTIFS(tbl_sales[Manufacturer Name],tbl_sales[[#This Row],[Manufacturer Name]])</f>
        <v>3.8022813688212928E-3</v>
      </c>
    </row>
    <row r="387" spans="1:14" x14ac:dyDescent="0.25">
      <c r="A387">
        <v>2336</v>
      </c>
      <c r="B387" s="2">
        <v>42087</v>
      </c>
      <c r="C387" s="2" t="str">
        <f>TEXT(tbl_sales[[#This Row],[Date]],"mmmm")</f>
        <v>March</v>
      </c>
      <c r="D387" t="s">
        <v>687</v>
      </c>
      <c r="E387">
        <v>1</v>
      </c>
      <c r="F387" s="3">
        <v>9128.7000000000007</v>
      </c>
      <c r="G387" t="s">
        <v>20</v>
      </c>
      <c r="H387" t="str">
        <f>INDEX(product[Product Name],MATCH(A387,product[ProductID],0))</f>
        <v>Aliqui UE-10</v>
      </c>
      <c r="I387" t="str">
        <f>INDEX(product[Category],MATCH($A387,product[ProductID],0))</f>
        <v>Urban</v>
      </c>
      <c r="J387" t="str">
        <f>INDEX(product[Segment],MATCH($A387,product[ProductID],0))</f>
        <v>Extreme</v>
      </c>
      <c r="K387">
        <f>INDEX(product[ManufacturerID],MATCH($A387,product[ProductID],0))</f>
        <v>2</v>
      </c>
      <c r="L387" t="str">
        <f>INDEX(location[State],MATCH(D387,location[Zip],0))</f>
        <v>Ontario</v>
      </c>
      <c r="M387" t="str">
        <f>INDEX(manufacturer[Manufacturer Name],MATCH(K387,manufacturer[ManufacturerID],0))</f>
        <v>Aliqui</v>
      </c>
      <c r="N387">
        <f>1/COUNTIFS(tbl_sales[Manufacturer Name],tbl_sales[[#This Row],[Manufacturer Name]])</f>
        <v>4.7169811320754715E-3</v>
      </c>
    </row>
    <row r="388" spans="1:14" x14ac:dyDescent="0.25">
      <c r="A388">
        <v>506</v>
      </c>
      <c r="B388" s="2">
        <v>42087</v>
      </c>
      <c r="C388" s="2" t="str">
        <f>TEXT(tbl_sales[[#This Row],[Date]],"mmmm")</f>
        <v>March</v>
      </c>
      <c r="D388" t="s">
        <v>842</v>
      </c>
      <c r="E388">
        <v>1</v>
      </c>
      <c r="F388" s="3">
        <v>15560.37</v>
      </c>
      <c r="G388" t="s">
        <v>20</v>
      </c>
      <c r="H388" t="str">
        <f>INDEX(product[Product Name],MATCH(A388,product[ProductID],0))</f>
        <v>Maximus UM-11</v>
      </c>
      <c r="I388" t="str">
        <f>INDEX(product[Category],MATCH($A388,product[ProductID],0))</f>
        <v>Urban</v>
      </c>
      <c r="J388" t="str">
        <f>INDEX(product[Segment],MATCH($A388,product[ProductID],0))</f>
        <v>Moderation</v>
      </c>
      <c r="K388">
        <f>INDEX(product[ManufacturerID],MATCH($A388,product[ProductID],0))</f>
        <v>7</v>
      </c>
      <c r="L388" t="str">
        <f>INDEX(location[State],MATCH(D388,location[Zip],0))</f>
        <v>Ontario</v>
      </c>
      <c r="M388" t="str">
        <f>INDEX(manufacturer[Manufacturer Name],MATCH(K388,manufacturer[ManufacturerID],0))</f>
        <v>VanArsdel</v>
      </c>
      <c r="N388">
        <f>1/COUNTIFS(tbl_sales[Manufacturer Name],tbl_sales[[#This Row],[Manufacturer Name]])</f>
        <v>2.4570024570024569E-3</v>
      </c>
    </row>
    <row r="389" spans="1:14" x14ac:dyDescent="0.25">
      <c r="A389">
        <v>359</v>
      </c>
      <c r="B389" s="2">
        <v>42047</v>
      </c>
      <c r="C389" s="2" t="str">
        <f>TEXT(tbl_sales[[#This Row],[Date]],"mmmm")</f>
        <v>February</v>
      </c>
      <c r="D389" t="s">
        <v>984</v>
      </c>
      <c r="E389">
        <v>1</v>
      </c>
      <c r="F389" s="3">
        <v>13730.85</v>
      </c>
      <c r="G389" t="s">
        <v>20</v>
      </c>
      <c r="H389" t="str">
        <f>INDEX(product[Product Name],MATCH(A389,product[ProductID],0))</f>
        <v>Fama UE-80</v>
      </c>
      <c r="I389" t="str">
        <f>INDEX(product[Category],MATCH($A389,product[ProductID],0))</f>
        <v>Urban</v>
      </c>
      <c r="J389" t="str">
        <f>INDEX(product[Segment],MATCH($A389,product[ProductID],0))</f>
        <v>Extreme</v>
      </c>
      <c r="K389">
        <f>INDEX(product[ManufacturerID],MATCH($A389,product[ProductID],0))</f>
        <v>5</v>
      </c>
      <c r="L389" t="str">
        <f>INDEX(location[State],MATCH(D389,location[Zip],0))</f>
        <v>Ontario</v>
      </c>
      <c r="M389" t="str">
        <f>INDEX(manufacturer[Manufacturer Name],MATCH(K389,manufacturer[ManufacturerID],0))</f>
        <v>Fama</v>
      </c>
      <c r="N389">
        <f>1/COUNTIFS(tbl_sales[Manufacturer Name],tbl_sales[[#This Row],[Manufacturer Name]])</f>
        <v>7.1428571428571425E-2</v>
      </c>
    </row>
    <row r="390" spans="1:14" x14ac:dyDescent="0.25">
      <c r="A390">
        <v>506</v>
      </c>
      <c r="B390" s="2">
        <v>42176</v>
      </c>
      <c r="C390" s="2" t="str">
        <f>TEXT(tbl_sales[[#This Row],[Date]],"mmmm")</f>
        <v>June</v>
      </c>
      <c r="D390" t="s">
        <v>984</v>
      </c>
      <c r="E390">
        <v>1</v>
      </c>
      <c r="F390" s="3">
        <v>15560.37</v>
      </c>
      <c r="G390" t="s">
        <v>20</v>
      </c>
      <c r="H390" t="str">
        <f>INDEX(product[Product Name],MATCH(A390,product[ProductID],0))</f>
        <v>Maximus UM-11</v>
      </c>
      <c r="I390" t="str">
        <f>INDEX(product[Category],MATCH($A390,product[ProductID],0))</f>
        <v>Urban</v>
      </c>
      <c r="J390" t="str">
        <f>INDEX(product[Segment],MATCH($A390,product[ProductID],0))</f>
        <v>Moderation</v>
      </c>
      <c r="K390">
        <f>INDEX(product[ManufacturerID],MATCH($A390,product[ProductID],0))</f>
        <v>7</v>
      </c>
      <c r="L390" t="str">
        <f>INDEX(location[State],MATCH(D390,location[Zip],0))</f>
        <v>Ontario</v>
      </c>
      <c r="M390" t="str">
        <f>INDEX(manufacturer[Manufacturer Name],MATCH(K390,manufacturer[ManufacturerID],0))</f>
        <v>VanArsdel</v>
      </c>
      <c r="N390">
        <f>1/COUNTIFS(tbl_sales[Manufacturer Name],tbl_sales[[#This Row],[Manufacturer Name]])</f>
        <v>2.4570024570024569E-3</v>
      </c>
    </row>
    <row r="391" spans="1:14" x14ac:dyDescent="0.25">
      <c r="A391">
        <v>506</v>
      </c>
      <c r="B391" s="2">
        <v>42176</v>
      </c>
      <c r="C391" s="2" t="str">
        <f>TEXT(tbl_sales[[#This Row],[Date]],"mmmm")</f>
        <v>June</v>
      </c>
      <c r="D391" t="s">
        <v>992</v>
      </c>
      <c r="E391">
        <v>1</v>
      </c>
      <c r="F391" s="3">
        <v>15560.37</v>
      </c>
      <c r="G391" t="s">
        <v>20</v>
      </c>
      <c r="H391" t="str">
        <f>INDEX(product[Product Name],MATCH(A391,product[ProductID],0))</f>
        <v>Maximus UM-11</v>
      </c>
      <c r="I391" t="str">
        <f>INDEX(product[Category],MATCH($A391,product[ProductID],0))</f>
        <v>Urban</v>
      </c>
      <c r="J391" t="str">
        <f>INDEX(product[Segment],MATCH($A391,product[ProductID],0))</f>
        <v>Moderation</v>
      </c>
      <c r="K391">
        <f>INDEX(product[ManufacturerID],MATCH($A391,product[ProductID],0))</f>
        <v>7</v>
      </c>
      <c r="L391" t="str">
        <f>INDEX(location[State],MATCH(D391,location[Zip],0))</f>
        <v>Ontario</v>
      </c>
      <c r="M391" t="str">
        <f>INDEX(manufacturer[Manufacturer Name],MATCH(K391,manufacturer[ManufacturerID],0))</f>
        <v>VanArsdel</v>
      </c>
      <c r="N391">
        <f>1/COUNTIFS(tbl_sales[Manufacturer Name],tbl_sales[[#This Row],[Manufacturer Name]])</f>
        <v>2.4570024570024569E-3</v>
      </c>
    </row>
    <row r="392" spans="1:14" x14ac:dyDescent="0.25">
      <c r="A392">
        <v>1049</v>
      </c>
      <c r="B392" s="2">
        <v>42176</v>
      </c>
      <c r="C392" s="2" t="str">
        <f>TEXT(tbl_sales[[#This Row],[Date]],"mmmm")</f>
        <v>June</v>
      </c>
      <c r="D392" t="s">
        <v>391</v>
      </c>
      <c r="E392">
        <v>1</v>
      </c>
      <c r="F392" s="3">
        <v>3086.37</v>
      </c>
      <c r="G392" t="s">
        <v>20</v>
      </c>
      <c r="H392" t="str">
        <f>INDEX(product[Product Name],MATCH(A392,product[ProductID],0))</f>
        <v>Pirum MA-07</v>
      </c>
      <c r="I392" t="str">
        <f>INDEX(product[Category],MATCH($A392,product[ProductID],0))</f>
        <v>Mix</v>
      </c>
      <c r="J392" t="str">
        <f>INDEX(product[Segment],MATCH($A392,product[ProductID],0))</f>
        <v>All Season</v>
      </c>
      <c r="K392">
        <f>INDEX(product[ManufacturerID],MATCH($A392,product[ProductID],0))</f>
        <v>10</v>
      </c>
      <c r="L392" t="str">
        <f>INDEX(location[State],MATCH(D392,location[Zip],0))</f>
        <v>Quebec</v>
      </c>
      <c r="M392" t="str">
        <f>INDEX(manufacturer[Manufacturer Name],MATCH(K392,manufacturer[ManufacturerID],0))</f>
        <v>Pirum</v>
      </c>
      <c r="N392">
        <f>1/COUNTIFS(tbl_sales[Manufacturer Name],tbl_sales[[#This Row],[Manufacturer Name]])</f>
        <v>3.8022813688212928E-3</v>
      </c>
    </row>
    <row r="393" spans="1:14" x14ac:dyDescent="0.25">
      <c r="A393">
        <v>2086</v>
      </c>
      <c r="B393" s="2">
        <v>42122</v>
      </c>
      <c r="C393" s="2" t="str">
        <f>TEXT(tbl_sales[[#This Row],[Date]],"mmmm")</f>
        <v>April</v>
      </c>
      <c r="D393" t="s">
        <v>1564</v>
      </c>
      <c r="E393">
        <v>1</v>
      </c>
      <c r="F393" s="3">
        <v>2897.37</v>
      </c>
      <c r="G393" t="s">
        <v>20</v>
      </c>
      <c r="H393" t="str">
        <f>INDEX(product[Product Name],MATCH(A393,product[ProductID],0))</f>
        <v>Currus UC-21</v>
      </c>
      <c r="I393" t="str">
        <f>INDEX(product[Category],MATCH($A393,product[ProductID],0))</f>
        <v>Urban</v>
      </c>
      <c r="J393" t="str">
        <f>INDEX(product[Segment],MATCH($A393,product[ProductID],0))</f>
        <v>Convenience</v>
      </c>
      <c r="K393">
        <f>INDEX(product[ManufacturerID],MATCH($A393,product[ProductID],0))</f>
        <v>4</v>
      </c>
      <c r="L393" t="str">
        <f>INDEX(location[State],MATCH(D393,location[Zip],0))</f>
        <v>British Columbia</v>
      </c>
      <c r="M393" t="str">
        <f>INDEX(manufacturer[Manufacturer Name],MATCH(K393,manufacturer[ManufacturerID],0))</f>
        <v>Currus</v>
      </c>
      <c r="N393">
        <f>1/COUNTIFS(tbl_sales[Manufacturer Name],tbl_sales[[#This Row],[Manufacturer Name]])</f>
        <v>1.1764705882352941E-2</v>
      </c>
    </row>
    <row r="394" spans="1:14" x14ac:dyDescent="0.25">
      <c r="A394">
        <v>826</v>
      </c>
      <c r="B394" s="2">
        <v>42122</v>
      </c>
      <c r="C394" s="2" t="str">
        <f>TEXT(tbl_sales[[#This Row],[Date]],"mmmm")</f>
        <v>April</v>
      </c>
      <c r="D394" t="s">
        <v>1560</v>
      </c>
      <c r="E394">
        <v>1</v>
      </c>
      <c r="F394" s="3">
        <v>13229.37</v>
      </c>
      <c r="G394" t="s">
        <v>20</v>
      </c>
      <c r="H394" t="str">
        <f>INDEX(product[Product Name],MATCH(A394,product[ProductID],0))</f>
        <v>Natura UM-10</v>
      </c>
      <c r="I394" t="str">
        <f>INDEX(product[Category],MATCH($A394,product[ProductID],0))</f>
        <v>Urban</v>
      </c>
      <c r="J394" t="str">
        <f>INDEX(product[Segment],MATCH($A394,product[ProductID],0))</f>
        <v>Moderation</v>
      </c>
      <c r="K394">
        <f>INDEX(product[ManufacturerID],MATCH($A394,product[ProductID],0))</f>
        <v>8</v>
      </c>
      <c r="L394" t="str">
        <f>INDEX(location[State],MATCH(D394,location[Zip],0))</f>
        <v>British Columbia</v>
      </c>
      <c r="M394" t="str">
        <f>INDEX(manufacturer[Manufacturer Name],MATCH(K394,manufacturer[ManufacturerID],0))</f>
        <v>Natura</v>
      </c>
      <c r="N394">
        <f>1/COUNTIFS(tbl_sales[Manufacturer Name],tbl_sales[[#This Row],[Manufacturer Name]])</f>
        <v>3.952569169960474E-3</v>
      </c>
    </row>
    <row r="395" spans="1:14" x14ac:dyDescent="0.25">
      <c r="A395">
        <v>1171</v>
      </c>
      <c r="B395" s="2">
        <v>42122</v>
      </c>
      <c r="C395" s="2" t="str">
        <f>TEXT(tbl_sales[[#This Row],[Date]],"mmmm")</f>
        <v>April</v>
      </c>
      <c r="D395" t="s">
        <v>1564</v>
      </c>
      <c r="E395">
        <v>1</v>
      </c>
      <c r="F395" s="3">
        <v>4283.37</v>
      </c>
      <c r="G395" t="s">
        <v>20</v>
      </c>
      <c r="H395" t="str">
        <f>INDEX(product[Product Name],MATCH(A395,product[ProductID],0))</f>
        <v>Pirum UE-07</v>
      </c>
      <c r="I395" t="str">
        <f>INDEX(product[Category],MATCH($A395,product[ProductID],0))</f>
        <v>Urban</v>
      </c>
      <c r="J395" t="str">
        <f>INDEX(product[Segment],MATCH($A395,product[ProductID],0))</f>
        <v>Extreme</v>
      </c>
      <c r="K395">
        <f>INDEX(product[ManufacturerID],MATCH($A395,product[ProductID],0))</f>
        <v>10</v>
      </c>
      <c r="L395" t="str">
        <f>INDEX(location[State],MATCH(D395,location[Zip],0))</f>
        <v>British Columbia</v>
      </c>
      <c r="M395" t="str">
        <f>INDEX(manufacturer[Manufacturer Name],MATCH(K395,manufacturer[ManufacturerID],0))</f>
        <v>Pirum</v>
      </c>
      <c r="N395">
        <f>1/COUNTIFS(tbl_sales[Manufacturer Name],tbl_sales[[#This Row],[Manufacturer Name]])</f>
        <v>3.8022813688212928E-3</v>
      </c>
    </row>
    <row r="396" spans="1:14" x14ac:dyDescent="0.25">
      <c r="A396">
        <v>1180</v>
      </c>
      <c r="B396" s="2">
        <v>42122</v>
      </c>
      <c r="C396" s="2" t="str">
        <f>TEXT(tbl_sales[[#This Row],[Date]],"mmmm")</f>
        <v>April</v>
      </c>
      <c r="D396" t="s">
        <v>1360</v>
      </c>
      <c r="E396">
        <v>1</v>
      </c>
      <c r="F396" s="3">
        <v>6173.37</v>
      </c>
      <c r="G396" t="s">
        <v>20</v>
      </c>
      <c r="H396" t="str">
        <f>INDEX(product[Product Name],MATCH(A396,product[ProductID],0))</f>
        <v>Pirum UE-16</v>
      </c>
      <c r="I396" t="str">
        <f>INDEX(product[Category],MATCH($A396,product[ProductID],0))</f>
        <v>Urban</v>
      </c>
      <c r="J396" t="str">
        <f>INDEX(product[Segment],MATCH($A396,product[ProductID],0))</f>
        <v>Extreme</v>
      </c>
      <c r="K396">
        <f>INDEX(product[ManufacturerID],MATCH($A396,product[ProductID],0))</f>
        <v>10</v>
      </c>
      <c r="L396" t="str">
        <f>INDEX(location[State],MATCH(D396,location[Zip],0))</f>
        <v>Alberta</v>
      </c>
      <c r="M396" t="str">
        <f>INDEX(manufacturer[Manufacturer Name],MATCH(K396,manufacturer[ManufacturerID],0))</f>
        <v>Pirum</v>
      </c>
      <c r="N396">
        <f>1/COUNTIFS(tbl_sales[Manufacturer Name],tbl_sales[[#This Row],[Manufacturer Name]])</f>
        <v>3.8022813688212928E-3</v>
      </c>
    </row>
    <row r="397" spans="1:14" x14ac:dyDescent="0.25">
      <c r="A397">
        <v>2186</v>
      </c>
      <c r="B397" s="2">
        <v>42122</v>
      </c>
      <c r="C397" s="2" t="str">
        <f>TEXT(tbl_sales[[#This Row],[Date]],"mmmm")</f>
        <v>April</v>
      </c>
      <c r="D397" t="s">
        <v>1400</v>
      </c>
      <c r="E397">
        <v>1</v>
      </c>
      <c r="F397" s="3">
        <v>5606.37</v>
      </c>
      <c r="G397" t="s">
        <v>20</v>
      </c>
      <c r="H397" t="str">
        <f>INDEX(product[Product Name],MATCH(A397,product[ProductID],0))</f>
        <v>Victoria UC-16</v>
      </c>
      <c r="I397" t="str">
        <f>INDEX(product[Category],MATCH($A397,product[ProductID],0))</f>
        <v>Urban</v>
      </c>
      <c r="J397" t="str">
        <f>INDEX(product[Segment],MATCH($A397,product[ProductID],0))</f>
        <v>Convenience</v>
      </c>
      <c r="K397">
        <f>INDEX(product[ManufacturerID],MATCH($A397,product[ProductID],0))</f>
        <v>14</v>
      </c>
      <c r="L397" t="str">
        <f>INDEX(location[State],MATCH(D397,location[Zip],0))</f>
        <v>Alberta</v>
      </c>
      <c r="M397" t="str">
        <f>INDEX(manufacturer[Manufacturer Name],MATCH(K397,manufacturer[ManufacturerID],0))</f>
        <v>Victoria</v>
      </c>
      <c r="N397">
        <f>1/COUNTIFS(tbl_sales[Manufacturer Name],tbl_sales[[#This Row],[Manufacturer Name]])</f>
        <v>6.25E-2</v>
      </c>
    </row>
    <row r="398" spans="1:14" x14ac:dyDescent="0.25">
      <c r="A398">
        <v>927</v>
      </c>
      <c r="B398" s="2">
        <v>42122</v>
      </c>
      <c r="C398" s="2" t="str">
        <f>TEXT(tbl_sales[[#This Row],[Date]],"mmmm")</f>
        <v>April</v>
      </c>
      <c r="D398" t="s">
        <v>1345</v>
      </c>
      <c r="E398">
        <v>1</v>
      </c>
      <c r="F398" s="3">
        <v>6173.37</v>
      </c>
      <c r="G398" t="s">
        <v>20</v>
      </c>
      <c r="H398" t="str">
        <f>INDEX(product[Product Name],MATCH(A398,product[ProductID],0))</f>
        <v>Natura UE-36</v>
      </c>
      <c r="I398" t="str">
        <f>INDEX(product[Category],MATCH($A398,product[ProductID],0))</f>
        <v>Urban</v>
      </c>
      <c r="J398" t="str">
        <f>INDEX(product[Segment],MATCH($A398,product[ProductID],0))</f>
        <v>Extreme</v>
      </c>
      <c r="K398">
        <f>INDEX(product[ManufacturerID],MATCH($A398,product[ProductID],0))</f>
        <v>8</v>
      </c>
      <c r="L398" t="str">
        <f>INDEX(location[State],MATCH(D398,location[Zip],0))</f>
        <v>Alberta</v>
      </c>
      <c r="M398" t="str">
        <f>INDEX(manufacturer[Manufacturer Name],MATCH(K398,manufacturer[ManufacturerID],0))</f>
        <v>Natura</v>
      </c>
      <c r="N398">
        <f>1/COUNTIFS(tbl_sales[Manufacturer Name],tbl_sales[[#This Row],[Manufacturer Name]])</f>
        <v>3.952569169960474E-3</v>
      </c>
    </row>
    <row r="399" spans="1:14" x14ac:dyDescent="0.25">
      <c r="A399">
        <v>977</v>
      </c>
      <c r="B399" s="2">
        <v>42122</v>
      </c>
      <c r="C399" s="2" t="str">
        <f>TEXT(tbl_sales[[#This Row],[Date]],"mmmm")</f>
        <v>April</v>
      </c>
      <c r="D399" t="s">
        <v>1400</v>
      </c>
      <c r="E399">
        <v>1</v>
      </c>
      <c r="F399" s="3">
        <v>5858.37</v>
      </c>
      <c r="G399" t="s">
        <v>20</v>
      </c>
      <c r="H399" t="str">
        <f>INDEX(product[Product Name],MATCH(A399,product[ProductID],0))</f>
        <v>Natura UC-40</v>
      </c>
      <c r="I399" t="str">
        <f>INDEX(product[Category],MATCH($A399,product[ProductID],0))</f>
        <v>Urban</v>
      </c>
      <c r="J399" t="str">
        <f>INDEX(product[Segment],MATCH($A399,product[ProductID],0))</f>
        <v>Convenience</v>
      </c>
      <c r="K399">
        <f>INDEX(product[ManufacturerID],MATCH($A399,product[ProductID],0))</f>
        <v>8</v>
      </c>
      <c r="L399" t="str">
        <f>INDEX(location[State],MATCH(D399,location[Zip],0))</f>
        <v>Alberta</v>
      </c>
      <c r="M399" t="str">
        <f>INDEX(manufacturer[Manufacturer Name],MATCH(K399,manufacturer[ManufacturerID],0))</f>
        <v>Natura</v>
      </c>
      <c r="N399">
        <f>1/COUNTIFS(tbl_sales[Manufacturer Name],tbl_sales[[#This Row],[Manufacturer Name]])</f>
        <v>3.952569169960474E-3</v>
      </c>
    </row>
    <row r="400" spans="1:14" x14ac:dyDescent="0.25">
      <c r="A400">
        <v>2365</v>
      </c>
      <c r="B400" s="2">
        <v>42178</v>
      </c>
      <c r="C400" s="2" t="str">
        <f>TEXT(tbl_sales[[#This Row],[Date]],"mmmm")</f>
        <v>June</v>
      </c>
      <c r="D400" t="s">
        <v>1564</v>
      </c>
      <c r="E400">
        <v>1</v>
      </c>
      <c r="F400" s="3">
        <v>6356.7</v>
      </c>
      <c r="G400" t="s">
        <v>20</v>
      </c>
      <c r="H400" t="str">
        <f>INDEX(product[Product Name],MATCH(A400,product[ProductID],0))</f>
        <v>Aliqui UC-13</v>
      </c>
      <c r="I400" t="str">
        <f>INDEX(product[Category],MATCH($A400,product[ProductID],0))</f>
        <v>Urban</v>
      </c>
      <c r="J400" t="str">
        <f>INDEX(product[Segment],MATCH($A400,product[ProductID],0))</f>
        <v>Convenience</v>
      </c>
      <c r="K400">
        <f>INDEX(product[ManufacturerID],MATCH($A400,product[ProductID],0))</f>
        <v>2</v>
      </c>
      <c r="L400" t="str">
        <f>INDEX(location[State],MATCH(D400,location[Zip],0))</f>
        <v>British Columbia</v>
      </c>
      <c r="M400" t="str">
        <f>INDEX(manufacturer[Manufacturer Name],MATCH(K400,manufacturer[ManufacturerID],0))</f>
        <v>Aliqui</v>
      </c>
      <c r="N400">
        <f>1/COUNTIFS(tbl_sales[Manufacturer Name],tbl_sales[[#This Row],[Manufacturer Name]])</f>
        <v>4.7169811320754715E-3</v>
      </c>
    </row>
    <row r="401" spans="1:14" x14ac:dyDescent="0.25">
      <c r="A401">
        <v>487</v>
      </c>
      <c r="B401" s="2">
        <v>42178</v>
      </c>
      <c r="C401" s="2" t="str">
        <f>TEXT(tbl_sales[[#This Row],[Date]],"mmmm")</f>
        <v>June</v>
      </c>
      <c r="D401" t="s">
        <v>1400</v>
      </c>
      <c r="E401">
        <v>1</v>
      </c>
      <c r="F401" s="3">
        <v>13229.37</v>
      </c>
      <c r="G401" t="s">
        <v>20</v>
      </c>
      <c r="H401" t="str">
        <f>INDEX(product[Product Name],MATCH(A401,product[ProductID],0))</f>
        <v>Maximus UM-92</v>
      </c>
      <c r="I401" t="str">
        <f>INDEX(product[Category],MATCH($A401,product[ProductID],0))</f>
        <v>Urban</v>
      </c>
      <c r="J401" t="str">
        <f>INDEX(product[Segment],MATCH($A401,product[ProductID],0))</f>
        <v>Moderation</v>
      </c>
      <c r="K401">
        <f>INDEX(product[ManufacturerID],MATCH($A401,product[ProductID],0))</f>
        <v>7</v>
      </c>
      <c r="L401" t="str">
        <f>INDEX(location[State],MATCH(D401,location[Zip],0))</f>
        <v>Alberta</v>
      </c>
      <c r="M401" t="str">
        <f>INDEX(manufacturer[Manufacturer Name],MATCH(K401,manufacturer[ManufacturerID],0))</f>
        <v>VanArsdel</v>
      </c>
      <c r="N401">
        <f>1/COUNTIFS(tbl_sales[Manufacturer Name],tbl_sales[[#This Row],[Manufacturer Name]])</f>
        <v>2.4570024570024569E-3</v>
      </c>
    </row>
    <row r="402" spans="1:14" x14ac:dyDescent="0.25">
      <c r="A402">
        <v>440</v>
      </c>
      <c r="B402" s="2">
        <v>42099</v>
      </c>
      <c r="C402" s="2" t="str">
        <f>TEXT(tbl_sales[[#This Row],[Date]],"mmmm")</f>
        <v>April</v>
      </c>
      <c r="D402" t="s">
        <v>1573</v>
      </c>
      <c r="E402">
        <v>1</v>
      </c>
      <c r="F402" s="3">
        <v>19529.37</v>
      </c>
      <c r="G402" t="s">
        <v>20</v>
      </c>
      <c r="H402" t="str">
        <f>INDEX(product[Product Name],MATCH(A402,product[ProductID],0))</f>
        <v>Maximus UM-45</v>
      </c>
      <c r="I402" t="str">
        <f>INDEX(product[Category],MATCH($A402,product[ProductID],0))</f>
        <v>Urban</v>
      </c>
      <c r="J402" t="str">
        <f>INDEX(product[Segment],MATCH($A402,product[ProductID],0))</f>
        <v>Moderation</v>
      </c>
      <c r="K402">
        <f>INDEX(product[ManufacturerID],MATCH($A402,product[ProductID],0))</f>
        <v>7</v>
      </c>
      <c r="L402" t="str">
        <f>INDEX(location[State],MATCH(D402,location[Zip],0))</f>
        <v>British Columbia</v>
      </c>
      <c r="M402" t="str">
        <f>INDEX(manufacturer[Manufacturer Name],MATCH(K402,manufacturer[ManufacturerID],0))</f>
        <v>VanArsdel</v>
      </c>
      <c r="N402">
        <f>1/COUNTIFS(tbl_sales[Manufacturer Name],tbl_sales[[#This Row],[Manufacturer Name]])</f>
        <v>2.4570024570024569E-3</v>
      </c>
    </row>
    <row r="403" spans="1:14" x14ac:dyDescent="0.25">
      <c r="A403">
        <v>438</v>
      </c>
      <c r="B403" s="2">
        <v>42099</v>
      </c>
      <c r="C403" s="2" t="str">
        <f>TEXT(tbl_sales[[#This Row],[Date]],"mmmm")</f>
        <v>April</v>
      </c>
      <c r="D403" t="s">
        <v>1378</v>
      </c>
      <c r="E403">
        <v>1</v>
      </c>
      <c r="F403" s="3">
        <v>11969.37</v>
      </c>
      <c r="G403" t="s">
        <v>20</v>
      </c>
      <c r="H403" t="str">
        <f>INDEX(product[Product Name],MATCH(A403,product[ProductID],0))</f>
        <v>Maximus UM-43</v>
      </c>
      <c r="I403" t="str">
        <f>INDEX(product[Category],MATCH($A403,product[ProductID],0))</f>
        <v>Urban</v>
      </c>
      <c r="J403" t="str">
        <f>INDEX(product[Segment],MATCH($A403,product[ProductID],0))</f>
        <v>Moderation</v>
      </c>
      <c r="K403">
        <f>INDEX(product[ManufacturerID],MATCH($A403,product[ProductID],0))</f>
        <v>7</v>
      </c>
      <c r="L403" t="str">
        <f>INDEX(location[State],MATCH(D403,location[Zip],0))</f>
        <v>Alberta</v>
      </c>
      <c r="M403" t="str">
        <f>INDEX(manufacturer[Manufacturer Name],MATCH(K403,manufacturer[ManufacturerID],0))</f>
        <v>VanArsdel</v>
      </c>
      <c r="N403">
        <f>1/COUNTIFS(tbl_sales[Manufacturer Name],tbl_sales[[#This Row],[Manufacturer Name]])</f>
        <v>2.4570024570024569E-3</v>
      </c>
    </row>
    <row r="404" spans="1:14" x14ac:dyDescent="0.25">
      <c r="A404">
        <v>556</v>
      </c>
      <c r="B404" s="2">
        <v>42100</v>
      </c>
      <c r="C404" s="2" t="str">
        <f>TEXT(tbl_sales[[#This Row],[Date]],"mmmm")</f>
        <v>April</v>
      </c>
      <c r="D404" t="s">
        <v>1560</v>
      </c>
      <c r="E404">
        <v>1</v>
      </c>
      <c r="F404" s="3">
        <v>10268.370000000001</v>
      </c>
      <c r="G404" t="s">
        <v>20</v>
      </c>
      <c r="H404" t="str">
        <f>INDEX(product[Product Name],MATCH(A404,product[ProductID],0))</f>
        <v>Maximus UC-21</v>
      </c>
      <c r="I404" t="str">
        <f>INDEX(product[Category],MATCH($A404,product[ProductID],0))</f>
        <v>Urban</v>
      </c>
      <c r="J404" t="str">
        <f>INDEX(product[Segment],MATCH($A404,product[ProductID],0))</f>
        <v>Convenience</v>
      </c>
      <c r="K404">
        <f>INDEX(product[ManufacturerID],MATCH($A404,product[ProductID],0))</f>
        <v>7</v>
      </c>
      <c r="L404" t="str">
        <f>INDEX(location[State],MATCH(D404,location[Zip],0))</f>
        <v>British Columbia</v>
      </c>
      <c r="M404" t="str">
        <f>INDEX(manufacturer[Manufacturer Name],MATCH(K404,manufacturer[ManufacturerID],0))</f>
        <v>VanArsdel</v>
      </c>
      <c r="N404">
        <f>1/COUNTIFS(tbl_sales[Manufacturer Name],tbl_sales[[#This Row],[Manufacturer Name]])</f>
        <v>2.4570024570024569E-3</v>
      </c>
    </row>
    <row r="405" spans="1:14" x14ac:dyDescent="0.25">
      <c r="A405">
        <v>762</v>
      </c>
      <c r="B405" s="2">
        <v>42100</v>
      </c>
      <c r="C405" s="2" t="str">
        <f>TEXT(tbl_sales[[#This Row],[Date]],"mmmm")</f>
        <v>April</v>
      </c>
      <c r="D405" t="s">
        <v>1583</v>
      </c>
      <c r="E405">
        <v>1</v>
      </c>
      <c r="F405" s="3">
        <v>2330.37</v>
      </c>
      <c r="G405" t="s">
        <v>20</v>
      </c>
      <c r="H405" t="str">
        <f>INDEX(product[Product Name],MATCH(A405,product[ProductID],0))</f>
        <v>Natura RP-50</v>
      </c>
      <c r="I405" t="str">
        <f>INDEX(product[Category],MATCH($A405,product[ProductID],0))</f>
        <v>Rural</v>
      </c>
      <c r="J405" t="str">
        <f>INDEX(product[Segment],MATCH($A405,product[ProductID],0))</f>
        <v>Productivity</v>
      </c>
      <c r="K405">
        <f>INDEX(product[ManufacturerID],MATCH($A405,product[ProductID],0))</f>
        <v>8</v>
      </c>
      <c r="L405" t="str">
        <f>INDEX(location[State],MATCH(D405,location[Zip],0))</f>
        <v>British Columbia</v>
      </c>
      <c r="M405" t="str">
        <f>INDEX(manufacturer[Manufacturer Name],MATCH(K405,manufacturer[ManufacturerID],0))</f>
        <v>Natura</v>
      </c>
      <c r="N405">
        <f>1/COUNTIFS(tbl_sales[Manufacturer Name],tbl_sales[[#This Row],[Manufacturer Name]])</f>
        <v>3.952569169960474E-3</v>
      </c>
    </row>
    <row r="406" spans="1:14" x14ac:dyDescent="0.25">
      <c r="A406">
        <v>945</v>
      </c>
      <c r="B406" s="2">
        <v>42100</v>
      </c>
      <c r="C406" s="2" t="str">
        <f>TEXT(tbl_sales[[#This Row],[Date]],"mmmm")</f>
        <v>April</v>
      </c>
      <c r="D406" t="s">
        <v>1401</v>
      </c>
      <c r="E406">
        <v>1</v>
      </c>
      <c r="F406" s="3">
        <v>8189.37</v>
      </c>
      <c r="G406" t="s">
        <v>20</v>
      </c>
      <c r="H406" t="str">
        <f>INDEX(product[Product Name],MATCH(A406,product[ProductID],0))</f>
        <v>Natura UC-08</v>
      </c>
      <c r="I406" t="str">
        <f>INDEX(product[Category],MATCH($A406,product[ProductID],0))</f>
        <v>Urban</v>
      </c>
      <c r="J406" t="str">
        <f>INDEX(product[Segment],MATCH($A406,product[ProductID],0))</f>
        <v>Convenience</v>
      </c>
      <c r="K406">
        <f>INDEX(product[ManufacturerID],MATCH($A406,product[ProductID],0))</f>
        <v>8</v>
      </c>
      <c r="L406" t="str">
        <f>INDEX(location[State],MATCH(D406,location[Zip],0))</f>
        <v>Alberta</v>
      </c>
      <c r="M406" t="str">
        <f>INDEX(manufacturer[Manufacturer Name],MATCH(K406,manufacturer[ManufacturerID],0))</f>
        <v>Natura</v>
      </c>
      <c r="N406">
        <f>1/COUNTIFS(tbl_sales[Manufacturer Name],tbl_sales[[#This Row],[Manufacturer Name]])</f>
        <v>3.952569169960474E-3</v>
      </c>
    </row>
    <row r="407" spans="1:14" x14ac:dyDescent="0.25">
      <c r="A407">
        <v>1120</v>
      </c>
      <c r="B407" s="2">
        <v>42100</v>
      </c>
      <c r="C407" s="2" t="str">
        <f>TEXT(tbl_sales[[#This Row],[Date]],"mmmm")</f>
        <v>April</v>
      </c>
      <c r="D407" t="s">
        <v>1202</v>
      </c>
      <c r="E407">
        <v>1</v>
      </c>
      <c r="F407" s="3">
        <v>2330.37</v>
      </c>
      <c r="G407" t="s">
        <v>20</v>
      </c>
      <c r="H407" t="str">
        <f>INDEX(product[Product Name],MATCH(A407,product[ProductID],0))</f>
        <v>Pirum RS-08</v>
      </c>
      <c r="I407" t="str">
        <f>INDEX(product[Category],MATCH($A407,product[ProductID],0))</f>
        <v>Rural</v>
      </c>
      <c r="J407" t="str">
        <f>INDEX(product[Segment],MATCH($A407,product[ProductID],0))</f>
        <v>Select</v>
      </c>
      <c r="K407">
        <f>INDEX(product[ManufacturerID],MATCH($A407,product[ProductID],0))</f>
        <v>10</v>
      </c>
      <c r="L407" t="str">
        <f>INDEX(location[State],MATCH(D407,location[Zip],0))</f>
        <v>Manitoba</v>
      </c>
      <c r="M407" t="str">
        <f>INDEX(manufacturer[Manufacturer Name],MATCH(K407,manufacturer[ManufacturerID],0))</f>
        <v>Pirum</v>
      </c>
      <c r="N407">
        <f>1/COUNTIFS(tbl_sales[Manufacturer Name],tbl_sales[[#This Row],[Manufacturer Name]])</f>
        <v>3.8022813688212928E-3</v>
      </c>
    </row>
    <row r="408" spans="1:14" x14ac:dyDescent="0.25">
      <c r="A408">
        <v>17</v>
      </c>
      <c r="B408" s="2">
        <v>42094</v>
      </c>
      <c r="C408" s="2" t="str">
        <f>TEXT(tbl_sales[[#This Row],[Date]],"mmmm")</f>
        <v>March</v>
      </c>
      <c r="D408" t="s">
        <v>1350</v>
      </c>
      <c r="E408">
        <v>1</v>
      </c>
      <c r="F408" s="3">
        <v>4977</v>
      </c>
      <c r="G408" t="s">
        <v>20</v>
      </c>
      <c r="H408" t="str">
        <f>INDEX(product[Product Name],MATCH(A408,product[ProductID],0))</f>
        <v>Abbas MA-17</v>
      </c>
      <c r="I408" t="str">
        <f>INDEX(product[Category],MATCH($A408,product[ProductID],0))</f>
        <v>Mix</v>
      </c>
      <c r="J408" t="str">
        <f>INDEX(product[Segment],MATCH($A408,product[ProductID],0))</f>
        <v>All Season</v>
      </c>
      <c r="K408">
        <f>INDEX(product[ManufacturerID],MATCH($A408,product[ProductID],0))</f>
        <v>1</v>
      </c>
      <c r="L408" t="str">
        <f>INDEX(location[State],MATCH(D408,location[Zip],0))</f>
        <v>Alberta</v>
      </c>
      <c r="M408" t="str">
        <f>INDEX(manufacturer[Manufacturer Name],MATCH(K408,manufacturer[ManufacturerID],0))</f>
        <v>Abbas</v>
      </c>
      <c r="N408">
        <f>1/COUNTIFS(tbl_sales[Manufacturer Name],tbl_sales[[#This Row],[Manufacturer Name]])</f>
        <v>0.04</v>
      </c>
    </row>
    <row r="409" spans="1:14" x14ac:dyDescent="0.25">
      <c r="A409">
        <v>1009</v>
      </c>
      <c r="B409" s="2">
        <v>42079</v>
      </c>
      <c r="C409" s="2" t="str">
        <f>TEXT(tbl_sales[[#This Row],[Date]],"mmmm")</f>
        <v>March</v>
      </c>
      <c r="D409" t="s">
        <v>1395</v>
      </c>
      <c r="E409">
        <v>1</v>
      </c>
      <c r="F409" s="3">
        <v>1353.87</v>
      </c>
      <c r="G409" t="s">
        <v>20</v>
      </c>
      <c r="H409" t="str">
        <f>INDEX(product[Product Name],MATCH(A409,product[ProductID],0))</f>
        <v>Natura YY-10</v>
      </c>
      <c r="I409" t="str">
        <f>INDEX(product[Category],MATCH($A409,product[ProductID],0))</f>
        <v>Youth</v>
      </c>
      <c r="J409" t="str">
        <f>INDEX(product[Segment],MATCH($A409,product[ProductID],0))</f>
        <v>Youth</v>
      </c>
      <c r="K409">
        <f>INDEX(product[ManufacturerID],MATCH($A409,product[ProductID],0))</f>
        <v>8</v>
      </c>
      <c r="L409" t="str">
        <f>INDEX(location[State],MATCH(D409,location[Zip],0))</f>
        <v>Alberta</v>
      </c>
      <c r="M409" t="str">
        <f>INDEX(manufacturer[Manufacturer Name],MATCH(K409,manufacturer[ManufacturerID],0))</f>
        <v>Natura</v>
      </c>
      <c r="N409">
        <f>1/COUNTIFS(tbl_sales[Manufacturer Name],tbl_sales[[#This Row],[Manufacturer Name]])</f>
        <v>3.952569169960474E-3</v>
      </c>
    </row>
    <row r="410" spans="1:14" x14ac:dyDescent="0.25">
      <c r="A410">
        <v>1212</v>
      </c>
      <c r="B410" s="2">
        <v>42079</v>
      </c>
      <c r="C410" s="2" t="str">
        <f>TEXT(tbl_sales[[#This Row],[Date]],"mmmm")</f>
        <v>March</v>
      </c>
      <c r="D410" t="s">
        <v>1569</v>
      </c>
      <c r="E410">
        <v>1</v>
      </c>
      <c r="F410" s="3">
        <v>4850.37</v>
      </c>
      <c r="G410" t="s">
        <v>20</v>
      </c>
      <c r="H410" t="str">
        <f>INDEX(product[Product Name],MATCH(A410,product[ProductID],0))</f>
        <v>Pirum UC-14</v>
      </c>
      <c r="I410" t="str">
        <f>INDEX(product[Category],MATCH($A410,product[ProductID],0))</f>
        <v>Urban</v>
      </c>
      <c r="J410" t="str">
        <f>INDEX(product[Segment],MATCH($A410,product[ProductID],0))</f>
        <v>Convenience</v>
      </c>
      <c r="K410">
        <f>INDEX(product[ManufacturerID],MATCH($A410,product[ProductID],0))</f>
        <v>10</v>
      </c>
      <c r="L410" t="str">
        <f>INDEX(location[State],MATCH(D410,location[Zip],0))</f>
        <v>British Columbia</v>
      </c>
      <c r="M410" t="str">
        <f>INDEX(manufacturer[Manufacturer Name],MATCH(K410,manufacturer[ManufacturerID],0))</f>
        <v>Pirum</v>
      </c>
      <c r="N410">
        <f>1/COUNTIFS(tbl_sales[Manufacturer Name],tbl_sales[[#This Row],[Manufacturer Name]])</f>
        <v>3.8022813688212928E-3</v>
      </c>
    </row>
    <row r="411" spans="1:14" x14ac:dyDescent="0.25">
      <c r="A411">
        <v>690</v>
      </c>
      <c r="B411" s="2">
        <v>42079</v>
      </c>
      <c r="C411" s="2" t="str">
        <f>TEXT(tbl_sales[[#This Row],[Date]],"mmmm")</f>
        <v>March</v>
      </c>
      <c r="D411" t="s">
        <v>1350</v>
      </c>
      <c r="E411">
        <v>1</v>
      </c>
      <c r="F411" s="3">
        <v>4409.37</v>
      </c>
      <c r="G411" t="s">
        <v>20</v>
      </c>
      <c r="H411" t="str">
        <f>INDEX(product[Product Name],MATCH(A411,product[ProductID],0))</f>
        <v>Maximus UC-55</v>
      </c>
      <c r="I411" t="str">
        <f>INDEX(product[Category],MATCH($A411,product[ProductID],0))</f>
        <v>Urban</v>
      </c>
      <c r="J411" t="str">
        <f>INDEX(product[Segment],MATCH($A411,product[ProductID],0))</f>
        <v>Convenience</v>
      </c>
      <c r="K411">
        <f>INDEX(product[ManufacturerID],MATCH($A411,product[ProductID],0))</f>
        <v>7</v>
      </c>
      <c r="L411" t="str">
        <f>INDEX(location[State],MATCH(D411,location[Zip],0))</f>
        <v>Alberta</v>
      </c>
      <c r="M411" t="str">
        <f>INDEX(manufacturer[Manufacturer Name],MATCH(K411,manufacturer[ManufacturerID],0))</f>
        <v>VanArsdel</v>
      </c>
      <c r="N411">
        <f>1/COUNTIFS(tbl_sales[Manufacturer Name],tbl_sales[[#This Row],[Manufacturer Name]])</f>
        <v>2.4570024570024569E-3</v>
      </c>
    </row>
    <row r="412" spans="1:14" x14ac:dyDescent="0.25">
      <c r="A412">
        <v>407</v>
      </c>
      <c r="B412" s="2">
        <v>42080</v>
      </c>
      <c r="C412" s="2" t="str">
        <f>TEXT(tbl_sales[[#This Row],[Date]],"mmmm")</f>
        <v>March</v>
      </c>
      <c r="D412" t="s">
        <v>1577</v>
      </c>
      <c r="E412">
        <v>1</v>
      </c>
      <c r="F412" s="3">
        <v>20505.87</v>
      </c>
      <c r="G412" t="s">
        <v>20</v>
      </c>
      <c r="H412" t="str">
        <f>INDEX(product[Product Name],MATCH(A412,product[ProductID],0))</f>
        <v>Maximus UM-12</v>
      </c>
      <c r="I412" t="str">
        <f>INDEX(product[Category],MATCH($A412,product[ProductID],0))</f>
        <v>Urban</v>
      </c>
      <c r="J412" t="str">
        <f>INDEX(product[Segment],MATCH($A412,product[ProductID],0))</f>
        <v>Moderation</v>
      </c>
      <c r="K412">
        <f>INDEX(product[ManufacturerID],MATCH($A412,product[ProductID],0))</f>
        <v>7</v>
      </c>
      <c r="L412" t="str">
        <f>INDEX(location[State],MATCH(D412,location[Zip],0))</f>
        <v>British Columbia</v>
      </c>
      <c r="M412" t="str">
        <f>INDEX(manufacturer[Manufacturer Name],MATCH(K412,manufacturer[ManufacturerID],0))</f>
        <v>VanArsdel</v>
      </c>
      <c r="N412">
        <f>1/COUNTIFS(tbl_sales[Manufacturer Name],tbl_sales[[#This Row],[Manufacturer Name]])</f>
        <v>2.4570024570024569E-3</v>
      </c>
    </row>
    <row r="413" spans="1:14" x14ac:dyDescent="0.25">
      <c r="A413">
        <v>457</v>
      </c>
      <c r="B413" s="2">
        <v>42038</v>
      </c>
      <c r="C413" s="2" t="str">
        <f>TEXT(tbl_sales[[#This Row],[Date]],"mmmm")</f>
        <v>February</v>
      </c>
      <c r="D413" t="s">
        <v>1411</v>
      </c>
      <c r="E413">
        <v>1</v>
      </c>
      <c r="F413" s="3">
        <v>11969.37</v>
      </c>
      <c r="G413" t="s">
        <v>20</v>
      </c>
      <c r="H413" t="str">
        <f>INDEX(product[Product Name],MATCH(A413,product[ProductID],0))</f>
        <v>Maximus UM-62</v>
      </c>
      <c r="I413" t="str">
        <f>INDEX(product[Category],MATCH($A413,product[ProductID],0))</f>
        <v>Urban</v>
      </c>
      <c r="J413" t="str">
        <f>INDEX(product[Segment],MATCH($A413,product[ProductID],0))</f>
        <v>Moderation</v>
      </c>
      <c r="K413">
        <f>INDEX(product[ManufacturerID],MATCH($A413,product[ProductID],0))</f>
        <v>7</v>
      </c>
      <c r="L413" t="str">
        <f>INDEX(location[State],MATCH(D413,location[Zip],0))</f>
        <v>Alberta</v>
      </c>
      <c r="M413" t="str">
        <f>INDEX(manufacturer[Manufacturer Name],MATCH(K413,manufacturer[ManufacturerID],0))</f>
        <v>VanArsdel</v>
      </c>
      <c r="N413">
        <f>1/COUNTIFS(tbl_sales[Manufacturer Name],tbl_sales[[#This Row],[Manufacturer Name]])</f>
        <v>2.4570024570024569E-3</v>
      </c>
    </row>
    <row r="414" spans="1:14" x14ac:dyDescent="0.25">
      <c r="A414">
        <v>2207</v>
      </c>
      <c r="B414" s="2">
        <v>42038</v>
      </c>
      <c r="C414" s="2" t="str">
        <f>TEXT(tbl_sales[[#This Row],[Date]],"mmmm")</f>
        <v>February</v>
      </c>
      <c r="D414" t="s">
        <v>1569</v>
      </c>
      <c r="E414">
        <v>1</v>
      </c>
      <c r="F414" s="3">
        <v>1227.8699999999999</v>
      </c>
      <c r="G414" t="s">
        <v>20</v>
      </c>
      <c r="H414" t="str">
        <f>INDEX(product[Product Name],MATCH(A414,product[ProductID],0))</f>
        <v>Aliqui RP-04</v>
      </c>
      <c r="I414" t="str">
        <f>INDEX(product[Category],MATCH($A414,product[ProductID],0))</f>
        <v>Rural</v>
      </c>
      <c r="J414" t="str">
        <f>INDEX(product[Segment],MATCH($A414,product[ProductID],0))</f>
        <v>Productivity</v>
      </c>
      <c r="K414">
        <f>INDEX(product[ManufacturerID],MATCH($A414,product[ProductID],0))</f>
        <v>2</v>
      </c>
      <c r="L414" t="str">
        <f>INDEX(location[State],MATCH(D414,location[Zip],0))</f>
        <v>British Columbia</v>
      </c>
      <c r="M414" t="str">
        <f>INDEX(manufacturer[Manufacturer Name],MATCH(K414,manufacturer[ManufacturerID],0))</f>
        <v>Aliqui</v>
      </c>
      <c r="N414">
        <f>1/COUNTIFS(tbl_sales[Manufacturer Name],tbl_sales[[#This Row],[Manufacturer Name]])</f>
        <v>4.7169811320754715E-3</v>
      </c>
    </row>
    <row r="415" spans="1:14" x14ac:dyDescent="0.25">
      <c r="A415">
        <v>659</v>
      </c>
      <c r="B415" s="2">
        <v>42038</v>
      </c>
      <c r="C415" s="2" t="str">
        <f>TEXT(tbl_sales[[#This Row],[Date]],"mmmm")</f>
        <v>February</v>
      </c>
      <c r="D415" t="s">
        <v>1384</v>
      </c>
      <c r="E415">
        <v>1</v>
      </c>
      <c r="F415" s="3">
        <v>17639.37</v>
      </c>
      <c r="G415" t="s">
        <v>20</v>
      </c>
      <c r="H415" t="str">
        <f>INDEX(product[Product Name],MATCH(A415,product[ProductID],0))</f>
        <v>Maximus UC-24</v>
      </c>
      <c r="I415" t="str">
        <f>INDEX(product[Category],MATCH($A415,product[ProductID],0))</f>
        <v>Urban</v>
      </c>
      <c r="J415" t="str">
        <f>INDEX(product[Segment],MATCH($A415,product[ProductID],0))</f>
        <v>Convenience</v>
      </c>
      <c r="K415">
        <f>INDEX(product[ManufacturerID],MATCH($A415,product[ProductID],0))</f>
        <v>7</v>
      </c>
      <c r="L415" t="str">
        <f>INDEX(location[State],MATCH(D415,location[Zip],0))</f>
        <v>Alberta</v>
      </c>
      <c r="M415" t="str">
        <f>INDEX(manufacturer[Manufacturer Name],MATCH(K415,manufacturer[ManufacturerID],0))</f>
        <v>VanArsdel</v>
      </c>
      <c r="N415">
        <f>1/COUNTIFS(tbl_sales[Manufacturer Name],tbl_sales[[#This Row],[Manufacturer Name]])</f>
        <v>2.4570024570024569E-3</v>
      </c>
    </row>
    <row r="416" spans="1:14" x14ac:dyDescent="0.25">
      <c r="A416">
        <v>2207</v>
      </c>
      <c r="B416" s="2">
        <v>42038</v>
      </c>
      <c r="C416" s="2" t="str">
        <f>TEXT(tbl_sales[[#This Row],[Date]],"mmmm")</f>
        <v>February</v>
      </c>
      <c r="D416" t="s">
        <v>1345</v>
      </c>
      <c r="E416">
        <v>1</v>
      </c>
      <c r="F416" s="3">
        <v>1227.8699999999999</v>
      </c>
      <c r="G416" t="s">
        <v>20</v>
      </c>
      <c r="H416" t="str">
        <f>INDEX(product[Product Name],MATCH(A416,product[ProductID],0))</f>
        <v>Aliqui RP-04</v>
      </c>
      <c r="I416" t="str">
        <f>INDEX(product[Category],MATCH($A416,product[ProductID],0))</f>
        <v>Rural</v>
      </c>
      <c r="J416" t="str">
        <f>INDEX(product[Segment],MATCH($A416,product[ProductID],0))</f>
        <v>Productivity</v>
      </c>
      <c r="K416">
        <f>INDEX(product[ManufacturerID],MATCH($A416,product[ProductID],0))</f>
        <v>2</v>
      </c>
      <c r="L416" t="str">
        <f>INDEX(location[State],MATCH(D416,location[Zip],0))</f>
        <v>Alberta</v>
      </c>
      <c r="M416" t="str">
        <f>INDEX(manufacturer[Manufacturer Name],MATCH(K416,manufacturer[ManufacturerID],0))</f>
        <v>Aliqui</v>
      </c>
      <c r="N416">
        <f>1/COUNTIFS(tbl_sales[Manufacturer Name],tbl_sales[[#This Row],[Manufacturer Name]])</f>
        <v>4.7169811320754715E-3</v>
      </c>
    </row>
    <row r="417" spans="1:14" x14ac:dyDescent="0.25">
      <c r="A417">
        <v>2206</v>
      </c>
      <c r="B417" s="2">
        <v>42038</v>
      </c>
      <c r="C417" s="2" t="str">
        <f>TEXT(tbl_sales[[#This Row],[Date]],"mmmm")</f>
        <v>February</v>
      </c>
      <c r="D417" t="s">
        <v>1569</v>
      </c>
      <c r="E417">
        <v>1</v>
      </c>
      <c r="F417" s="3">
        <v>1227.8699999999999</v>
      </c>
      <c r="G417" t="s">
        <v>20</v>
      </c>
      <c r="H417" t="str">
        <f>INDEX(product[Product Name],MATCH(A417,product[ProductID],0))</f>
        <v>Aliqui RP-03</v>
      </c>
      <c r="I417" t="str">
        <f>INDEX(product[Category],MATCH($A417,product[ProductID],0))</f>
        <v>Rural</v>
      </c>
      <c r="J417" t="str">
        <f>INDEX(product[Segment],MATCH($A417,product[ProductID],0))</f>
        <v>Productivity</v>
      </c>
      <c r="K417">
        <f>INDEX(product[ManufacturerID],MATCH($A417,product[ProductID],0))</f>
        <v>2</v>
      </c>
      <c r="L417" t="str">
        <f>INDEX(location[State],MATCH(D417,location[Zip],0))</f>
        <v>British Columbia</v>
      </c>
      <c r="M417" t="str">
        <f>INDEX(manufacturer[Manufacturer Name],MATCH(K417,manufacturer[ManufacturerID],0))</f>
        <v>Aliqui</v>
      </c>
      <c r="N417">
        <f>1/COUNTIFS(tbl_sales[Manufacturer Name],tbl_sales[[#This Row],[Manufacturer Name]])</f>
        <v>4.7169811320754715E-3</v>
      </c>
    </row>
    <row r="418" spans="1:14" x14ac:dyDescent="0.25">
      <c r="A418">
        <v>2206</v>
      </c>
      <c r="B418" s="2">
        <v>42038</v>
      </c>
      <c r="C418" s="2" t="str">
        <f>TEXT(tbl_sales[[#This Row],[Date]],"mmmm")</f>
        <v>February</v>
      </c>
      <c r="D418" t="s">
        <v>1345</v>
      </c>
      <c r="E418">
        <v>1</v>
      </c>
      <c r="F418" s="3">
        <v>1227.8699999999999</v>
      </c>
      <c r="G418" t="s">
        <v>20</v>
      </c>
      <c r="H418" t="str">
        <f>INDEX(product[Product Name],MATCH(A418,product[ProductID],0))</f>
        <v>Aliqui RP-03</v>
      </c>
      <c r="I418" t="str">
        <f>INDEX(product[Category],MATCH($A418,product[ProductID],0))</f>
        <v>Rural</v>
      </c>
      <c r="J418" t="str">
        <f>INDEX(product[Segment],MATCH($A418,product[ProductID],0))</f>
        <v>Productivity</v>
      </c>
      <c r="K418">
        <f>INDEX(product[ManufacturerID],MATCH($A418,product[ProductID],0))</f>
        <v>2</v>
      </c>
      <c r="L418" t="str">
        <f>INDEX(location[State],MATCH(D418,location[Zip],0))</f>
        <v>Alberta</v>
      </c>
      <c r="M418" t="str">
        <f>INDEX(manufacturer[Manufacturer Name],MATCH(K418,manufacturer[ManufacturerID],0))</f>
        <v>Aliqui</v>
      </c>
      <c r="N418">
        <f>1/COUNTIFS(tbl_sales[Manufacturer Name],tbl_sales[[#This Row],[Manufacturer Name]])</f>
        <v>4.7169811320754715E-3</v>
      </c>
    </row>
    <row r="419" spans="1:14" x14ac:dyDescent="0.25">
      <c r="A419">
        <v>1086</v>
      </c>
      <c r="B419" s="2">
        <v>42039</v>
      </c>
      <c r="C419" s="2" t="str">
        <f>TEXT(tbl_sales[[#This Row],[Date]],"mmmm")</f>
        <v>February</v>
      </c>
      <c r="D419" t="s">
        <v>1385</v>
      </c>
      <c r="E419">
        <v>1</v>
      </c>
      <c r="F419" s="3">
        <v>1416.87</v>
      </c>
      <c r="G419" t="s">
        <v>20</v>
      </c>
      <c r="H419" t="str">
        <f>INDEX(product[Product Name],MATCH(A419,product[ProductID],0))</f>
        <v>Pirum RP-32</v>
      </c>
      <c r="I419" t="str">
        <f>INDEX(product[Category],MATCH($A419,product[ProductID],0))</f>
        <v>Rural</v>
      </c>
      <c r="J419" t="str">
        <f>INDEX(product[Segment],MATCH($A419,product[ProductID],0))</f>
        <v>Productivity</v>
      </c>
      <c r="K419">
        <f>INDEX(product[ManufacturerID],MATCH($A419,product[ProductID],0))</f>
        <v>10</v>
      </c>
      <c r="L419" t="str">
        <f>INDEX(location[State],MATCH(D419,location[Zip],0))</f>
        <v>Alberta</v>
      </c>
      <c r="M419" t="str">
        <f>INDEX(manufacturer[Manufacturer Name],MATCH(K419,manufacturer[ManufacturerID],0))</f>
        <v>Pirum</v>
      </c>
      <c r="N419">
        <f>1/COUNTIFS(tbl_sales[Manufacturer Name],tbl_sales[[#This Row],[Manufacturer Name]])</f>
        <v>3.8022813688212928E-3</v>
      </c>
    </row>
    <row r="420" spans="1:14" x14ac:dyDescent="0.25">
      <c r="A420">
        <v>1118</v>
      </c>
      <c r="B420" s="2">
        <v>42039</v>
      </c>
      <c r="C420" s="2" t="str">
        <f>TEXT(tbl_sales[[#This Row],[Date]],"mmmm")</f>
        <v>February</v>
      </c>
      <c r="D420" t="s">
        <v>1385</v>
      </c>
      <c r="E420">
        <v>1</v>
      </c>
      <c r="F420" s="3">
        <v>4409.37</v>
      </c>
      <c r="G420" t="s">
        <v>20</v>
      </c>
      <c r="H420" t="str">
        <f>INDEX(product[Product Name],MATCH(A420,product[ProductID],0))</f>
        <v>Pirum RS-06</v>
      </c>
      <c r="I420" t="str">
        <f>INDEX(product[Category],MATCH($A420,product[ProductID],0))</f>
        <v>Rural</v>
      </c>
      <c r="J420" t="str">
        <f>INDEX(product[Segment],MATCH($A420,product[ProductID],0))</f>
        <v>Select</v>
      </c>
      <c r="K420">
        <f>INDEX(product[ManufacturerID],MATCH($A420,product[ProductID],0))</f>
        <v>10</v>
      </c>
      <c r="L420" t="str">
        <f>INDEX(location[State],MATCH(D420,location[Zip],0))</f>
        <v>Alberta</v>
      </c>
      <c r="M420" t="str">
        <f>INDEX(manufacturer[Manufacturer Name],MATCH(K420,manufacturer[ManufacturerID],0))</f>
        <v>Pirum</v>
      </c>
      <c r="N420">
        <f>1/COUNTIFS(tbl_sales[Manufacturer Name],tbl_sales[[#This Row],[Manufacturer Name]])</f>
        <v>3.8022813688212928E-3</v>
      </c>
    </row>
    <row r="421" spans="1:14" x14ac:dyDescent="0.25">
      <c r="A421">
        <v>2215</v>
      </c>
      <c r="B421" s="2">
        <v>42039</v>
      </c>
      <c r="C421" s="2" t="str">
        <f>TEXT(tbl_sales[[#This Row],[Date]],"mmmm")</f>
        <v>February</v>
      </c>
      <c r="D421" t="s">
        <v>1401</v>
      </c>
      <c r="E421">
        <v>1</v>
      </c>
      <c r="F421" s="3">
        <v>4724.37</v>
      </c>
      <c r="G421" t="s">
        <v>20</v>
      </c>
      <c r="H421" t="str">
        <f>INDEX(product[Product Name],MATCH(A421,product[ProductID],0))</f>
        <v>Aliqui RP-12</v>
      </c>
      <c r="I421" t="str">
        <f>INDEX(product[Category],MATCH($A421,product[ProductID],0))</f>
        <v>Rural</v>
      </c>
      <c r="J421" t="str">
        <f>INDEX(product[Segment],MATCH($A421,product[ProductID],0))</f>
        <v>Productivity</v>
      </c>
      <c r="K421">
        <f>INDEX(product[ManufacturerID],MATCH($A421,product[ProductID],0))</f>
        <v>2</v>
      </c>
      <c r="L421" t="str">
        <f>INDEX(location[State],MATCH(D421,location[Zip],0))</f>
        <v>Alberta</v>
      </c>
      <c r="M421" t="str">
        <f>INDEX(manufacturer[Manufacturer Name],MATCH(K421,manufacturer[ManufacturerID],0))</f>
        <v>Aliqui</v>
      </c>
      <c r="N421">
        <f>1/COUNTIFS(tbl_sales[Manufacturer Name],tbl_sales[[#This Row],[Manufacturer Name]])</f>
        <v>4.7169811320754715E-3</v>
      </c>
    </row>
    <row r="422" spans="1:14" x14ac:dyDescent="0.25">
      <c r="A422">
        <v>1129</v>
      </c>
      <c r="B422" s="2">
        <v>42039</v>
      </c>
      <c r="C422" s="2" t="str">
        <f>TEXT(tbl_sales[[#This Row],[Date]],"mmmm")</f>
        <v>February</v>
      </c>
      <c r="D422" t="s">
        <v>1400</v>
      </c>
      <c r="E422">
        <v>1</v>
      </c>
      <c r="F422" s="3">
        <v>5543.37</v>
      </c>
      <c r="G422" t="s">
        <v>20</v>
      </c>
      <c r="H422" t="str">
        <f>INDEX(product[Product Name],MATCH(A422,product[ProductID],0))</f>
        <v>Pirum UM-06</v>
      </c>
      <c r="I422" t="str">
        <f>INDEX(product[Category],MATCH($A422,product[ProductID],0))</f>
        <v>Urban</v>
      </c>
      <c r="J422" t="str">
        <f>INDEX(product[Segment],MATCH($A422,product[ProductID],0))</f>
        <v>Moderation</v>
      </c>
      <c r="K422">
        <f>INDEX(product[ManufacturerID],MATCH($A422,product[ProductID],0))</f>
        <v>10</v>
      </c>
      <c r="L422" t="str">
        <f>INDEX(location[State],MATCH(D422,location[Zip],0))</f>
        <v>Alberta</v>
      </c>
      <c r="M422" t="str">
        <f>INDEX(manufacturer[Manufacturer Name],MATCH(K422,manufacturer[ManufacturerID],0))</f>
        <v>Pirum</v>
      </c>
      <c r="N422">
        <f>1/COUNTIFS(tbl_sales[Manufacturer Name],tbl_sales[[#This Row],[Manufacturer Name]])</f>
        <v>3.8022813688212928E-3</v>
      </c>
    </row>
    <row r="423" spans="1:14" x14ac:dyDescent="0.25">
      <c r="A423">
        <v>615</v>
      </c>
      <c r="B423" s="2">
        <v>42039</v>
      </c>
      <c r="C423" s="2" t="str">
        <f>TEXT(tbl_sales[[#This Row],[Date]],"mmmm")</f>
        <v>February</v>
      </c>
      <c r="D423" t="s">
        <v>1385</v>
      </c>
      <c r="E423">
        <v>1</v>
      </c>
      <c r="F423" s="3">
        <v>8189.37</v>
      </c>
      <c r="G423" t="s">
        <v>20</v>
      </c>
      <c r="H423" t="str">
        <f>INDEX(product[Product Name],MATCH(A423,product[ProductID],0))</f>
        <v>Maximus UC-80</v>
      </c>
      <c r="I423" t="str">
        <f>INDEX(product[Category],MATCH($A423,product[ProductID],0))</f>
        <v>Urban</v>
      </c>
      <c r="J423" t="str">
        <f>INDEX(product[Segment],MATCH($A423,product[ProductID],0))</f>
        <v>Convenience</v>
      </c>
      <c r="K423">
        <f>INDEX(product[ManufacturerID],MATCH($A423,product[ProductID],0))</f>
        <v>7</v>
      </c>
      <c r="L423" t="str">
        <f>INDEX(location[State],MATCH(D423,location[Zip],0))</f>
        <v>Alberta</v>
      </c>
      <c r="M423" t="str">
        <f>INDEX(manufacturer[Manufacturer Name],MATCH(K423,manufacturer[ManufacturerID],0))</f>
        <v>VanArsdel</v>
      </c>
      <c r="N423">
        <f>1/COUNTIFS(tbl_sales[Manufacturer Name],tbl_sales[[#This Row],[Manufacturer Name]])</f>
        <v>2.4570024570024569E-3</v>
      </c>
    </row>
    <row r="424" spans="1:14" x14ac:dyDescent="0.25">
      <c r="A424">
        <v>945</v>
      </c>
      <c r="B424" s="2">
        <v>42039</v>
      </c>
      <c r="C424" s="2" t="str">
        <f>TEXT(tbl_sales[[#This Row],[Date]],"mmmm")</f>
        <v>February</v>
      </c>
      <c r="D424" t="s">
        <v>1563</v>
      </c>
      <c r="E424">
        <v>1</v>
      </c>
      <c r="F424" s="3">
        <v>8189.37</v>
      </c>
      <c r="G424" t="s">
        <v>20</v>
      </c>
      <c r="H424" t="str">
        <f>INDEX(product[Product Name],MATCH(A424,product[ProductID],0))</f>
        <v>Natura UC-08</v>
      </c>
      <c r="I424" t="str">
        <f>INDEX(product[Category],MATCH($A424,product[ProductID],0))</f>
        <v>Urban</v>
      </c>
      <c r="J424" t="str">
        <f>INDEX(product[Segment],MATCH($A424,product[ProductID],0))</f>
        <v>Convenience</v>
      </c>
      <c r="K424">
        <f>INDEX(product[ManufacturerID],MATCH($A424,product[ProductID],0))</f>
        <v>8</v>
      </c>
      <c r="L424" t="str">
        <f>INDEX(location[State],MATCH(D424,location[Zip],0))</f>
        <v>British Columbia</v>
      </c>
      <c r="M424" t="str">
        <f>INDEX(manufacturer[Manufacturer Name],MATCH(K424,manufacturer[ManufacturerID],0))</f>
        <v>Natura</v>
      </c>
      <c r="N424">
        <f>1/COUNTIFS(tbl_sales[Manufacturer Name],tbl_sales[[#This Row],[Manufacturer Name]])</f>
        <v>3.952569169960474E-3</v>
      </c>
    </row>
    <row r="425" spans="1:14" x14ac:dyDescent="0.25">
      <c r="A425">
        <v>1085</v>
      </c>
      <c r="B425" s="2">
        <v>42039</v>
      </c>
      <c r="C425" s="2" t="str">
        <f>TEXT(tbl_sales[[#This Row],[Date]],"mmmm")</f>
        <v>February</v>
      </c>
      <c r="D425" t="s">
        <v>1385</v>
      </c>
      <c r="E425">
        <v>1</v>
      </c>
      <c r="F425" s="3">
        <v>1416.87</v>
      </c>
      <c r="G425" t="s">
        <v>20</v>
      </c>
      <c r="H425" t="str">
        <f>INDEX(product[Product Name],MATCH(A425,product[ProductID],0))</f>
        <v>Pirum RP-31</v>
      </c>
      <c r="I425" t="str">
        <f>INDEX(product[Category],MATCH($A425,product[ProductID],0))</f>
        <v>Rural</v>
      </c>
      <c r="J425" t="str">
        <f>INDEX(product[Segment],MATCH($A425,product[ProductID],0))</f>
        <v>Productivity</v>
      </c>
      <c r="K425">
        <f>INDEX(product[ManufacturerID],MATCH($A425,product[ProductID],0))</f>
        <v>10</v>
      </c>
      <c r="L425" t="str">
        <f>INDEX(location[State],MATCH(D425,location[Zip],0))</f>
        <v>Alberta</v>
      </c>
      <c r="M425" t="str">
        <f>INDEX(manufacturer[Manufacturer Name],MATCH(K425,manufacturer[ManufacturerID],0))</f>
        <v>Pirum</v>
      </c>
      <c r="N425">
        <f>1/COUNTIFS(tbl_sales[Manufacturer Name],tbl_sales[[#This Row],[Manufacturer Name]])</f>
        <v>3.8022813688212928E-3</v>
      </c>
    </row>
    <row r="426" spans="1:14" x14ac:dyDescent="0.25">
      <c r="A426">
        <v>2214</v>
      </c>
      <c r="B426" s="2">
        <v>42039</v>
      </c>
      <c r="C426" s="2" t="str">
        <f>TEXT(tbl_sales[[#This Row],[Date]],"mmmm")</f>
        <v>February</v>
      </c>
      <c r="D426" t="s">
        <v>1401</v>
      </c>
      <c r="E426">
        <v>1</v>
      </c>
      <c r="F426" s="3">
        <v>4724.37</v>
      </c>
      <c r="G426" t="s">
        <v>20</v>
      </c>
      <c r="H426" t="str">
        <f>INDEX(product[Product Name],MATCH(A426,product[ProductID],0))</f>
        <v>Aliqui RP-11</v>
      </c>
      <c r="I426" t="str">
        <f>INDEX(product[Category],MATCH($A426,product[ProductID],0))</f>
        <v>Rural</v>
      </c>
      <c r="J426" t="str">
        <f>INDEX(product[Segment],MATCH($A426,product[ProductID],0))</f>
        <v>Productivity</v>
      </c>
      <c r="K426">
        <f>INDEX(product[ManufacturerID],MATCH($A426,product[ProductID],0))</f>
        <v>2</v>
      </c>
      <c r="L426" t="str">
        <f>INDEX(location[State],MATCH(D426,location[Zip],0))</f>
        <v>Alberta</v>
      </c>
      <c r="M426" t="str">
        <f>INDEX(manufacturer[Manufacturer Name],MATCH(K426,manufacturer[ManufacturerID],0))</f>
        <v>Aliqui</v>
      </c>
      <c r="N426">
        <f>1/COUNTIFS(tbl_sales[Manufacturer Name],tbl_sales[[#This Row],[Manufacturer Name]])</f>
        <v>4.7169811320754715E-3</v>
      </c>
    </row>
    <row r="427" spans="1:14" x14ac:dyDescent="0.25">
      <c r="A427">
        <v>1180</v>
      </c>
      <c r="B427" s="2">
        <v>42099</v>
      </c>
      <c r="C427" s="2" t="str">
        <f>TEXT(tbl_sales[[#This Row],[Date]],"mmmm")</f>
        <v>April</v>
      </c>
      <c r="D427" t="s">
        <v>1553</v>
      </c>
      <c r="E427">
        <v>1</v>
      </c>
      <c r="F427" s="3">
        <v>6299.37</v>
      </c>
      <c r="G427" t="s">
        <v>20</v>
      </c>
      <c r="H427" t="str">
        <f>INDEX(product[Product Name],MATCH(A427,product[ProductID],0))</f>
        <v>Pirum UE-16</v>
      </c>
      <c r="I427" t="str">
        <f>INDEX(product[Category],MATCH($A427,product[ProductID],0))</f>
        <v>Urban</v>
      </c>
      <c r="J427" t="str">
        <f>INDEX(product[Segment],MATCH($A427,product[ProductID],0))</f>
        <v>Extreme</v>
      </c>
      <c r="K427">
        <f>INDEX(product[ManufacturerID],MATCH($A427,product[ProductID],0))</f>
        <v>10</v>
      </c>
      <c r="L427" t="str">
        <f>INDEX(location[State],MATCH(D427,location[Zip],0))</f>
        <v>British Columbia</v>
      </c>
      <c r="M427" t="str">
        <f>INDEX(manufacturer[Manufacturer Name],MATCH(K427,manufacturer[ManufacturerID],0))</f>
        <v>Pirum</v>
      </c>
      <c r="N427">
        <f>1/COUNTIFS(tbl_sales[Manufacturer Name],tbl_sales[[#This Row],[Manufacturer Name]])</f>
        <v>3.8022813688212928E-3</v>
      </c>
    </row>
    <row r="428" spans="1:14" x14ac:dyDescent="0.25">
      <c r="A428">
        <v>1175</v>
      </c>
      <c r="B428" s="2">
        <v>42099</v>
      </c>
      <c r="C428" s="2" t="str">
        <f>TEXT(tbl_sales[[#This Row],[Date]],"mmmm")</f>
        <v>April</v>
      </c>
      <c r="D428" t="s">
        <v>1600</v>
      </c>
      <c r="E428">
        <v>1</v>
      </c>
      <c r="F428" s="3">
        <v>7244.37</v>
      </c>
      <c r="G428" t="s">
        <v>20</v>
      </c>
      <c r="H428" t="str">
        <f>INDEX(product[Product Name],MATCH(A428,product[ProductID],0))</f>
        <v>Pirum UE-11</v>
      </c>
      <c r="I428" t="str">
        <f>INDEX(product[Category],MATCH($A428,product[ProductID],0))</f>
        <v>Urban</v>
      </c>
      <c r="J428" t="str">
        <f>INDEX(product[Segment],MATCH($A428,product[ProductID],0))</f>
        <v>Extreme</v>
      </c>
      <c r="K428">
        <f>INDEX(product[ManufacturerID],MATCH($A428,product[ProductID],0))</f>
        <v>10</v>
      </c>
      <c r="L428" t="str">
        <f>INDEX(location[State],MATCH(D428,location[Zip],0))</f>
        <v>British Columbia</v>
      </c>
      <c r="M428" t="str">
        <f>INDEX(manufacturer[Manufacturer Name],MATCH(K428,manufacturer[ManufacturerID],0))</f>
        <v>Pirum</v>
      </c>
      <c r="N428">
        <f>1/COUNTIFS(tbl_sales[Manufacturer Name],tbl_sales[[#This Row],[Manufacturer Name]])</f>
        <v>3.8022813688212928E-3</v>
      </c>
    </row>
    <row r="429" spans="1:14" x14ac:dyDescent="0.25">
      <c r="A429">
        <v>1171</v>
      </c>
      <c r="B429" s="2">
        <v>42078</v>
      </c>
      <c r="C429" s="2" t="str">
        <f>TEXT(tbl_sales[[#This Row],[Date]],"mmmm")</f>
        <v>March</v>
      </c>
      <c r="D429" t="s">
        <v>1602</v>
      </c>
      <c r="E429">
        <v>1</v>
      </c>
      <c r="F429" s="3">
        <v>4283.37</v>
      </c>
      <c r="G429" t="s">
        <v>20</v>
      </c>
      <c r="H429" t="str">
        <f>INDEX(product[Product Name],MATCH(A429,product[ProductID],0))</f>
        <v>Pirum UE-07</v>
      </c>
      <c r="I429" t="str">
        <f>INDEX(product[Category],MATCH($A429,product[ProductID],0))</f>
        <v>Urban</v>
      </c>
      <c r="J429" t="str">
        <f>INDEX(product[Segment],MATCH($A429,product[ProductID],0))</f>
        <v>Extreme</v>
      </c>
      <c r="K429">
        <f>INDEX(product[ManufacturerID],MATCH($A429,product[ProductID],0))</f>
        <v>10</v>
      </c>
      <c r="L429" t="str">
        <f>INDEX(location[State],MATCH(D429,location[Zip],0))</f>
        <v>British Columbia</v>
      </c>
      <c r="M429" t="str">
        <f>INDEX(manufacturer[Manufacturer Name],MATCH(K429,manufacturer[ManufacturerID],0))</f>
        <v>Pirum</v>
      </c>
      <c r="N429">
        <f>1/COUNTIFS(tbl_sales[Manufacturer Name],tbl_sales[[#This Row],[Manufacturer Name]])</f>
        <v>3.8022813688212928E-3</v>
      </c>
    </row>
    <row r="430" spans="1:14" x14ac:dyDescent="0.25">
      <c r="A430">
        <v>1228</v>
      </c>
      <c r="B430" s="2">
        <v>42079</v>
      </c>
      <c r="C430" s="2" t="str">
        <f>TEXT(tbl_sales[[#This Row],[Date]],"mmmm")</f>
        <v>March</v>
      </c>
      <c r="D430" t="s">
        <v>1559</v>
      </c>
      <c r="E430">
        <v>1</v>
      </c>
      <c r="F430" s="3">
        <v>1763.37</v>
      </c>
      <c r="G430" t="s">
        <v>20</v>
      </c>
      <c r="H430" t="str">
        <f>INDEX(product[Product Name],MATCH(A430,product[ProductID],0))</f>
        <v>Pirum UC-30</v>
      </c>
      <c r="I430" t="str">
        <f>INDEX(product[Category],MATCH($A430,product[ProductID],0))</f>
        <v>Urban</v>
      </c>
      <c r="J430" t="str">
        <f>INDEX(product[Segment],MATCH($A430,product[ProductID],0))</f>
        <v>Convenience</v>
      </c>
      <c r="K430">
        <f>INDEX(product[ManufacturerID],MATCH($A430,product[ProductID],0))</f>
        <v>10</v>
      </c>
      <c r="L430" t="str">
        <f>INDEX(location[State],MATCH(D430,location[Zip],0))</f>
        <v>British Columbia</v>
      </c>
      <c r="M430" t="str">
        <f>INDEX(manufacturer[Manufacturer Name],MATCH(K430,manufacturer[ManufacturerID],0))</f>
        <v>Pirum</v>
      </c>
      <c r="N430">
        <f>1/COUNTIFS(tbl_sales[Manufacturer Name],tbl_sales[[#This Row],[Manufacturer Name]])</f>
        <v>3.8022813688212928E-3</v>
      </c>
    </row>
    <row r="431" spans="1:14" x14ac:dyDescent="0.25">
      <c r="A431">
        <v>2380</v>
      </c>
      <c r="B431" s="2">
        <v>42079</v>
      </c>
      <c r="C431" s="2" t="str">
        <f>TEXT(tbl_sales[[#This Row],[Date]],"mmmm")</f>
        <v>March</v>
      </c>
      <c r="D431" t="s">
        <v>1553</v>
      </c>
      <c r="E431">
        <v>1</v>
      </c>
      <c r="F431" s="3">
        <v>3968.37</v>
      </c>
      <c r="G431" t="s">
        <v>20</v>
      </c>
      <c r="H431" t="str">
        <f>INDEX(product[Product Name],MATCH(A431,product[ProductID],0))</f>
        <v>Aliqui UC-28</v>
      </c>
      <c r="I431" t="str">
        <f>INDEX(product[Category],MATCH($A431,product[ProductID],0))</f>
        <v>Urban</v>
      </c>
      <c r="J431" t="str">
        <f>INDEX(product[Segment],MATCH($A431,product[ProductID],0))</f>
        <v>Convenience</v>
      </c>
      <c r="K431">
        <f>INDEX(product[ManufacturerID],MATCH($A431,product[ProductID],0))</f>
        <v>2</v>
      </c>
      <c r="L431" t="str">
        <f>INDEX(location[State],MATCH(D431,location[Zip],0))</f>
        <v>British Columbia</v>
      </c>
      <c r="M431" t="str">
        <f>INDEX(manufacturer[Manufacturer Name],MATCH(K431,manufacturer[ManufacturerID],0))</f>
        <v>Aliqui</v>
      </c>
      <c r="N431">
        <f>1/COUNTIFS(tbl_sales[Manufacturer Name],tbl_sales[[#This Row],[Manufacturer Name]])</f>
        <v>4.7169811320754715E-3</v>
      </c>
    </row>
    <row r="432" spans="1:14" x14ac:dyDescent="0.25">
      <c r="A432">
        <v>8</v>
      </c>
      <c r="B432" s="2">
        <v>42079</v>
      </c>
      <c r="C432" s="2" t="str">
        <f>TEXT(tbl_sales[[#This Row],[Date]],"mmmm")</f>
        <v>March</v>
      </c>
      <c r="D432" t="s">
        <v>1569</v>
      </c>
      <c r="E432">
        <v>2</v>
      </c>
      <c r="F432" s="3">
        <v>11333.7</v>
      </c>
      <c r="G432" t="s">
        <v>20</v>
      </c>
      <c r="H432" t="str">
        <f>INDEX(product[Product Name],MATCH(A432,product[ProductID],0))</f>
        <v>Abbas MA-08</v>
      </c>
      <c r="I432" t="str">
        <f>INDEX(product[Category],MATCH($A432,product[ProductID],0))</f>
        <v>Mix</v>
      </c>
      <c r="J432" t="str">
        <f>INDEX(product[Segment],MATCH($A432,product[ProductID],0))</f>
        <v>All Season</v>
      </c>
      <c r="K432">
        <f>INDEX(product[ManufacturerID],MATCH($A432,product[ProductID],0))</f>
        <v>1</v>
      </c>
      <c r="L432" t="str">
        <f>INDEX(location[State],MATCH(D432,location[Zip],0))</f>
        <v>British Columbia</v>
      </c>
      <c r="M432" t="str">
        <f>INDEX(manufacturer[Manufacturer Name],MATCH(K432,manufacturer[ManufacturerID],0))</f>
        <v>Abbas</v>
      </c>
      <c r="N432">
        <f>1/COUNTIFS(tbl_sales[Manufacturer Name],tbl_sales[[#This Row],[Manufacturer Name]])</f>
        <v>0.04</v>
      </c>
    </row>
    <row r="433" spans="1:14" x14ac:dyDescent="0.25">
      <c r="A433">
        <v>981</v>
      </c>
      <c r="B433" s="2">
        <v>42086</v>
      </c>
      <c r="C433" s="2" t="str">
        <f>TEXT(tbl_sales[[#This Row],[Date]],"mmmm")</f>
        <v>March</v>
      </c>
      <c r="D433" t="s">
        <v>1401</v>
      </c>
      <c r="E433">
        <v>1</v>
      </c>
      <c r="F433" s="3">
        <v>2141.37</v>
      </c>
      <c r="G433" t="s">
        <v>20</v>
      </c>
      <c r="H433" t="str">
        <f>INDEX(product[Product Name],MATCH(A433,product[ProductID],0))</f>
        <v>Natura UC-44</v>
      </c>
      <c r="I433" t="str">
        <f>INDEX(product[Category],MATCH($A433,product[ProductID],0))</f>
        <v>Urban</v>
      </c>
      <c r="J433" t="str">
        <f>INDEX(product[Segment],MATCH($A433,product[ProductID],0))</f>
        <v>Convenience</v>
      </c>
      <c r="K433">
        <f>INDEX(product[ManufacturerID],MATCH($A433,product[ProductID],0))</f>
        <v>8</v>
      </c>
      <c r="L433" t="str">
        <f>INDEX(location[State],MATCH(D433,location[Zip],0))</f>
        <v>Alberta</v>
      </c>
      <c r="M433" t="str">
        <f>INDEX(manufacturer[Manufacturer Name],MATCH(K433,manufacturer[ManufacturerID],0))</f>
        <v>Natura</v>
      </c>
      <c r="N433">
        <f>1/COUNTIFS(tbl_sales[Manufacturer Name],tbl_sales[[#This Row],[Manufacturer Name]])</f>
        <v>3.952569169960474E-3</v>
      </c>
    </row>
    <row r="434" spans="1:14" x14ac:dyDescent="0.25">
      <c r="A434">
        <v>520</v>
      </c>
      <c r="B434" s="2">
        <v>42087</v>
      </c>
      <c r="C434" s="2" t="str">
        <f>TEXT(tbl_sales[[#This Row],[Date]],"mmmm")</f>
        <v>March</v>
      </c>
      <c r="D434" t="s">
        <v>1401</v>
      </c>
      <c r="E434">
        <v>1</v>
      </c>
      <c r="F434" s="3">
        <v>7367.85</v>
      </c>
      <c r="G434" t="s">
        <v>20</v>
      </c>
      <c r="H434" t="str">
        <f>INDEX(product[Product Name],MATCH(A434,product[ProductID],0))</f>
        <v>Maximus UE-08</v>
      </c>
      <c r="I434" t="str">
        <f>INDEX(product[Category],MATCH($A434,product[ProductID],0))</f>
        <v>Urban</v>
      </c>
      <c r="J434" t="str">
        <f>INDEX(product[Segment],MATCH($A434,product[ProductID],0))</f>
        <v>Extreme</v>
      </c>
      <c r="K434">
        <f>INDEX(product[ManufacturerID],MATCH($A434,product[ProductID],0))</f>
        <v>7</v>
      </c>
      <c r="L434" t="str">
        <f>INDEX(location[State],MATCH(D434,location[Zip],0))</f>
        <v>Alberta</v>
      </c>
      <c r="M434" t="str">
        <f>INDEX(manufacturer[Manufacturer Name],MATCH(K434,manufacturer[ManufacturerID],0))</f>
        <v>VanArsdel</v>
      </c>
      <c r="N434">
        <f>1/COUNTIFS(tbl_sales[Manufacturer Name],tbl_sales[[#This Row],[Manufacturer Name]])</f>
        <v>2.4570024570024569E-3</v>
      </c>
    </row>
    <row r="435" spans="1:14" x14ac:dyDescent="0.25">
      <c r="A435">
        <v>1171</v>
      </c>
      <c r="B435" s="2">
        <v>42087</v>
      </c>
      <c r="C435" s="2" t="str">
        <f>TEXT(tbl_sales[[#This Row],[Date]],"mmmm")</f>
        <v>March</v>
      </c>
      <c r="D435" t="s">
        <v>1564</v>
      </c>
      <c r="E435">
        <v>1</v>
      </c>
      <c r="F435" s="3">
        <v>4472.37</v>
      </c>
      <c r="G435" t="s">
        <v>20</v>
      </c>
      <c r="H435" t="str">
        <f>INDEX(product[Product Name],MATCH(A435,product[ProductID],0))</f>
        <v>Pirum UE-07</v>
      </c>
      <c r="I435" t="str">
        <f>INDEX(product[Category],MATCH($A435,product[ProductID],0))</f>
        <v>Urban</v>
      </c>
      <c r="J435" t="str">
        <f>INDEX(product[Segment],MATCH($A435,product[ProductID],0))</f>
        <v>Extreme</v>
      </c>
      <c r="K435">
        <f>INDEX(product[ManufacturerID],MATCH($A435,product[ProductID],0))</f>
        <v>10</v>
      </c>
      <c r="L435" t="str">
        <f>INDEX(location[State],MATCH(D435,location[Zip],0))</f>
        <v>British Columbia</v>
      </c>
      <c r="M435" t="str">
        <f>INDEX(manufacturer[Manufacturer Name],MATCH(K435,manufacturer[ManufacturerID],0))</f>
        <v>Pirum</v>
      </c>
      <c r="N435">
        <f>1/COUNTIFS(tbl_sales[Manufacturer Name],tbl_sales[[#This Row],[Manufacturer Name]])</f>
        <v>3.8022813688212928E-3</v>
      </c>
    </row>
    <row r="436" spans="1:14" x14ac:dyDescent="0.25">
      <c r="A436">
        <v>2225</v>
      </c>
      <c r="B436" s="2">
        <v>42100</v>
      </c>
      <c r="C436" s="2" t="str">
        <f>TEXT(tbl_sales[[#This Row],[Date]],"mmmm")</f>
        <v>April</v>
      </c>
      <c r="D436" t="s">
        <v>1576</v>
      </c>
      <c r="E436">
        <v>1</v>
      </c>
      <c r="F436" s="3">
        <v>818.37</v>
      </c>
      <c r="G436" t="s">
        <v>20</v>
      </c>
      <c r="H436" t="str">
        <f>INDEX(product[Product Name],MATCH(A436,product[ProductID],0))</f>
        <v>Aliqui RP-22</v>
      </c>
      <c r="I436" t="str">
        <f>INDEX(product[Category],MATCH($A436,product[ProductID],0))</f>
        <v>Rural</v>
      </c>
      <c r="J436" t="str">
        <f>INDEX(product[Segment],MATCH($A436,product[ProductID],0))</f>
        <v>Productivity</v>
      </c>
      <c r="K436">
        <f>INDEX(product[ManufacturerID],MATCH($A436,product[ProductID],0))</f>
        <v>2</v>
      </c>
      <c r="L436" t="str">
        <f>INDEX(location[State],MATCH(D436,location[Zip],0))</f>
        <v>British Columbia</v>
      </c>
      <c r="M436" t="str">
        <f>INDEX(manufacturer[Manufacturer Name],MATCH(K436,manufacturer[ManufacturerID],0))</f>
        <v>Aliqui</v>
      </c>
      <c r="N436">
        <f>1/COUNTIFS(tbl_sales[Manufacturer Name],tbl_sales[[#This Row],[Manufacturer Name]])</f>
        <v>4.7169811320754715E-3</v>
      </c>
    </row>
    <row r="437" spans="1:14" x14ac:dyDescent="0.25">
      <c r="A437">
        <v>761</v>
      </c>
      <c r="B437" s="2">
        <v>42100</v>
      </c>
      <c r="C437" s="2" t="str">
        <f>TEXT(tbl_sales[[#This Row],[Date]],"mmmm")</f>
        <v>April</v>
      </c>
      <c r="D437" t="s">
        <v>1583</v>
      </c>
      <c r="E437">
        <v>1</v>
      </c>
      <c r="F437" s="3">
        <v>2330.37</v>
      </c>
      <c r="G437" t="s">
        <v>20</v>
      </c>
      <c r="H437" t="str">
        <f>INDEX(product[Product Name],MATCH(A437,product[ProductID],0))</f>
        <v>Natura RP-49</v>
      </c>
      <c r="I437" t="str">
        <f>INDEX(product[Category],MATCH($A437,product[ProductID],0))</f>
        <v>Rural</v>
      </c>
      <c r="J437" t="str">
        <f>INDEX(product[Segment],MATCH($A437,product[ProductID],0))</f>
        <v>Productivity</v>
      </c>
      <c r="K437">
        <f>INDEX(product[ManufacturerID],MATCH($A437,product[ProductID],0))</f>
        <v>8</v>
      </c>
      <c r="L437" t="str">
        <f>INDEX(location[State],MATCH(D437,location[Zip],0))</f>
        <v>British Columbia</v>
      </c>
      <c r="M437" t="str">
        <f>INDEX(manufacturer[Manufacturer Name],MATCH(K437,manufacturer[ManufacturerID],0))</f>
        <v>Natura</v>
      </c>
      <c r="N437">
        <f>1/COUNTIFS(tbl_sales[Manufacturer Name],tbl_sales[[#This Row],[Manufacturer Name]])</f>
        <v>3.952569169960474E-3</v>
      </c>
    </row>
    <row r="438" spans="1:14" x14ac:dyDescent="0.25">
      <c r="A438">
        <v>1129</v>
      </c>
      <c r="B438" s="2">
        <v>42124</v>
      </c>
      <c r="C438" s="2" t="str">
        <f>TEXT(tbl_sales[[#This Row],[Date]],"mmmm")</f>
        <v>April</v>
      </c>
      <c r="D438" t="s">
        <v>1334</v>
      </c>
      <c r="E438">
        <v>1</v>
      </c>
      <c r="F438" s="3">
        <v>5543.37</v>
      </c>
      <c r="G438" t="s">
        <v>20</v>
      </c>
      <c r="H438" t="str">
        <f>INDEX(product[Product Name],MATCH(A438,product[ProductID],0))</f>
        <v>Pirum UM-06</v>
      </c>
      <c r="I438" t="str">
        <f>INDEX(product[Category],MATCH($A438,product[ProductID],0))</f>
        <v>Urban</v>
      </c>
      <c r="J438" t="str">
        <f>INDEX(product[Segment],MATCH($A438,product[ProductID],0))</f>
        <v>Moderation</v>
      </c>
      <c r="K438">
        <f>INDEX(product[ManufacturerID],MATCH($A438,product[ProductID],0))</f>
        <v>10</v>
      </c>
      <c r="L438" t="str">
        <f>INDEX(location[State],MATCH(D438,location[Zip],0))</f>
        <v>Alberta</v>
      </c>
      <c r="M438" t="str">
        <f>INDEX(manufacturer[Manufacturer Name],MATCH(K438,manufacturer[ManufacturerID],0))</f>
        <v>Pirum</v>
      </c>
      <c r="N438">
        <f>1/COUNTIFS(tbl_sales[Manufacturer Name],tbl_sales[[#This Row],[Manufacturer Name]])</f>
        <v>3.8022813688212928E-3</v>
      </c>
    </row>
    <row r="439" spans="1:14" x14ac:dyDescent="0.25">
      <c r="A439">
        <v>978</v>
      </c>
      <c r="B439" s="2">
        <v>42124</v>
      </c>
      <c r="C439" s="2" t="str">
        <f>TEXT(tbl_sales[[#This Row],[Date]],"mmmm")</f>
        <v>April</v>
      </c>
      <c r="D439" t="s">
        <v>1404</v>
      </c>
      <c r="E439">
        <v>1</v>
      </c>
      <c r="F439" s="3">
        <v>9638.3700000000008</v>
      </c>
      <c r="G439" t="s">
        <v>20</v>
      </c>
      <c r="H439" t="str">
        <f>INDEX(product[Product Name],MATCH(A439,product[ProductID],0))</f>
        <v>Natura UC-41</v>
      </c>
      <c r="I439" t="str">
        <f>INDEX(product[Category],MATCH($A439,product[ProductID],0))</f>
        <v>Urban</v>
      </c>
      <c r="J439" t="str">
        <f>INDEX(product[Segment],MATCH($A439,product[ProductID],0))</f>
        <v>Convenience</v>
      </c>
      <c r="K439">
        <f>INDEX(product[ManufacturerID],MATCH($A439,product[ProductID],0))</f>
        <v>8</v>
      </c>
      <c r="L439" t="str">
        <f>INDEX(location[State],MATCH(D439,location[Zip],0))</f>
        <v>Alberta</v>
      </c>
      <c r="M439" t="str">
        <f>INDEX(manufacturer[Manufacturer Name],MATCH(K439,manufacturer[ManufacturerID],0))</f>
        <v>Natura</v>
      </c>
      <c r="N439">
        <f>1/COUNTIFS(tbl_sales[Manufacturer Name],tbl_sales[[#This Row],[Manufacturer Name]])</f>
        <v>3.952569169960474E-3</v>
      </c>
    </row>
    <row r="440" spans="1:14" x14ac:dyDescent="0.25">
      <c r="A440">
        <v>1068</v>
      </c>
      <c r="B440" s="2">
        <v>42124</v>
      </c>
      <c r="C440" s="2" t="str">
        <f>TEXT(tbl_sales[[#This Row],[Date]],"mmmm")</f>
        <v>April</v>
      </c>
      <c r="D440" t="s">
        <v>1202</v>
      </c>
      <c r="E440">
        <v>1</v>
      </c>
      <c r="F440" s="3">
        <v>4881.87</v>
      </c>
      <c r="G440" t="s">
        <v>20</v>
      </c>
      <c r="H440" t="str">
        <f>INDEX(product[Product Name],MATCH(A440,product[ProductID],0))</f>
        <v>Pirum RP-14</v>
      </c>
      <c r="I440" t="str">
        <f>INDEX(product[Category],MATCH($A440,product[ProductID],0))</f>
        <v>Rural</v>
      </c>
      <c r="J440" t="str">
        <f>INDEX(product[Segment],MATCH($A440,product[ProductID],0))</f>
        <v>Productivity</v>
      </c>
      <c r="K440">
        <f>INDEX(product[ManufacturerID],MATCH($A440,product[ProductID],0))</f>
        <v>10</v>
      </c>
      <c r="L440" t="str">
        <f>INDEX(location[State],MATCH(D440,location[Zip],0))</f>
        <v>Manitoba</v>
      </c>
      <c r="M440" t="str">
        <f>INDEX(manufacturer[Manufacturer Name],MATCH(K440,manufacturer[ManufacturerID],0))</f>
        <v>Pirum</v>
      </c>
      <c r="N440">
        <f>1/COUNTIFS(tbl_sales[Manufacturer Name],tbl_sales[[#This Row],[Manufacturer Name]])</f>
        <v>3.8022813688212928E-3</v>
      </c>
    </row>
    <row r="441" spans="1:14" x14ac:dyDescent="0.25">
      <c r="A441">
        <v>2055</v>
      </c>
      <c r="B441" s="2">
        <v>42124</v>
      </c>
      <c r="C441" s="2" t="str">
        <f>TEXT(tbl_sales[[#This Row],[Date]],"mmmm")</f>
        <v>April</v>
      </c>
      <c r="D441" t="s">
        <v>1602</v>
      </c>
      <c r="E441">
        <v>1</v>
      </c>
      <c r="F441" s="3">
        <v>7874.37</v>
      </c>
      <c r="G441" t="s">
        <v>20</v>
      </c>
      <c r="H441" t="str">
        <f>INDEX(product[Product Name],MATCH(A441,product[ProductID],0))</f>
        <v>Currus UE-15</v>
      </c>
      <c r="I441" t="str">
        <f>INDEX(product[Category],MATCH($A441,product[ProductID],0))</f>
        <v>Urban</v>
      </c>
      <c r="J441" t="str">
        <f>INDEX(product[Segment],MATCH($A441,product[ProductID],0))</f>
        <v>Extreme</v>
      </c>
      <c r="K441">
        <f>INDEX(product[ManufacturerID],MATCH($A441,product[ProductID],0))</f>
        <v>4</v>
      </c>
      <c r="L441" t="str">
        <f>INDEX(location[State],MATCH(D441,location[Zip],0))</f>
        <v>British Columbia</v>
      </c>
      <c r="M441" t="str">
        <f>INDEX(manufacturer[Manufacturer Name],MATCH(K441,manufacturer[ManufacturerID],0))</f>
        <v>Currus</v>
      </c>
      <c r="N441">
        <f>1/COUNTIFS(tbl_sales[Manufacturer Name],tbl_sales[[#This Row],[Manufacturer Name]])</f>
        <v>1.1764705882352941E-2</v>
      </c>
    </row>
    <row r="442" spans="1:14" x14ac:dyDescent="0.25">
      <c r="A442">
        <v>17</v>
      </c>
      <c r="B442" s="2">
        <v>42035</v>
      </c>
      <c r="C442" s="2" t="str">
        <f>TEXT(tbl_sales[[#This Row],[Date]],"mmmm")</f>
        <v>January</v>
      </c>
      <c r="D442" t="s">
        <v>1393</v>
      </c>
      <c r="E442">
        <v>1</v>
      </c>
      <c r="F442" s="3">
        <v>4832.1000000000004</v>
      </c>
      <c r="G442" t="s">
        <v>20</v>
      </c>
      <c r="H442" t="str">
        <f>INDEX(product[Product Name],MATCH(A442,product[ProductID],0))</f>
        <v>Abbas MA-17</v>
      </c>
      <c r="I442" t="str">
        <f>INDEX(product[Category],MATCH($A442,product[ProductID],0))</f>
        <v>Mix</v>
      </c>
      <c r="J442" t="str">
        <f>INDEX(product[Segment],MATCH($A442,product[ProductID],0))</f>
        <v>All Season</v>
      </c>
      <c r="K442">
        <f>INDEX(product[ManufacturerID],MATCH($A442,product[ProductID],0))</f>
        <v>1</v>
      </c>
      <c r="L442" t="str">
        <f>INDEX(location[State],MATCH(D442,location[Zip],0))</f>
        <v>Alberta</v>
      </c>
      <c r="M442" t="str">
        <f>INDEX(manufacturer[Manufacturer Name],MATCH(K442,manufacturer[ManufacturerID],0))</f>
        <v>Abbas</v>
      </c>
      <c r="N442">
        <f>1/COUNTIFS(tbl_sales[Manufacturer Name],tbl_sales[[#This Row],[Manufacturer Name]])</f>
        <v>0.04</v>
      </c>
    </row>
    <row r="443" spans="1:14" x14ac:dyDescent="0.25">
      <c r="A443">
        <v>1879</v>
      </c>
      <c r="B443" s="2">
        <v>42035</v>
      </c>
      <c r="C443" s="2" t="str">
        <f>TEXT(tbl_sales[[#This Row],[Date]],"mmmm")</f>
        <v>January</v>
      </c>
      <c r="D443" t="s">
        <v>1400</v>
      </c>
      <c r="E443">
        <v>1</v>
      </c>
      <c r="F443" s="3">
        <v>11717.37</v>
      </c>
      <c r="G443" t="s">
        <v>20</v>
      </c>
      <c r="H443" t="str">
        <f>INDEX(product[Product Name],MATCH(A443,product[ProductID],0))</f>
        <v>Leo UM-17</v>
      </c>
      <c r="I443" t="str">
        <f>INDEX(product[Category],MATCH($A443,product[ProductID],0))</f>
        <v>Urban</v>
      </c>
      <c r="J443" t="str">
        <f>INDEX(product[Segment],MATCH($A443,product[ProductID],0))</f>
        <v>Moderation</v>
      </c>
      <c r="K443">
        <f>INDEX(product[ManufacturerID],MATCH($A443,product[ProductID],0))</f>
        <v>6</v>
      </c>
      <c r="L443" t="str">
        <f>INDEX(location[State],MATCH(D443,location[Zip],0))</f>
        <v>Alberta</v>
      </c>
      <c r="M443" t="str">
        <f>INDEX(manufacturer[Manufacturer Name],MATCH(K443,manufacturer[ManufacturerID],0))</f>
        <v>Leo</v>
      </c>
      <c r="N443">
        <f>1/COUNTIFS(tbl_sales[Manufacturer Name],tbl_sales[[#This Row],[Manufacturer Name]])</f>
        <v>8.3333333333333329E-2</v>
      </c>
    </row>
    <row r="444" spans="1:14" x14ac:dyDescent="0.25">
      <c r="A444">
        <v>407</v>
      </c>
      <c r="B444" s="2">
        <v>42036</v>
      </c>
      <c r="C444" s="2" t="str">
        <f>TEXT(tbl_sales[[#This Row],[Date]],"mmmm")</f>
        <v>February</v>
      </c>
      <c r="D444" t="s">
        <v>1400</v>
      </c>
      <c r="E444">
        <v>1</v>
      </c>
      <c r="F444" s="3">
        <v>20505.87</v>
      </c>
      <c r="G444" t="s">
        <v>20</v>
      </c>
      <c r="H444" t="str">
        <f>INDEX(product[Product Name],MATCH(A444,product[ProductID],0))</f>
        <v>Maximus UM-12</v>
      </c>
      <c r="I444" t="str">
        <f>INDEX(product[Category],MATCH($A444,product[ProductID],0))</f>
        <v>Urban</v>
      </c>
      <c r="J444" t="str">
        <f>INDEX(product[Segment],MATCH($A444,product[ProductID],0))</f>
        <v>Moderation</v>
      </c>
      <c r="K444">
        <f>INDEX(product[ManufacturerID],MATCH($A444,product[ProductID],0))</f>
        <v>7</v>
      </c>
      <c r="L444" t="str">
        <f>INDEX(location[State],MATCH(D444,location[Zip],0))</f>
        <v>Alberta</v>
      </c>
      <c r="M444" t="str">
        <f>INDEX(manufacturer[Manufacturer Name],MATCH(K444,manufacturer[ManufacturerID],0))</f>
        <v>VanArsdel</v>
      </c>
      <c r="N444">
        <f>1/COUNTIFS(tbl_sales[Manufacturer Name],tbl_sales[[#This Row],[Manufacturer Name]])</f>
        <v>2.4570024570024569E-3</v>
      </c>
    </row>
    <row r="445" spans="1:14" x14ac:dyDescent="0.25">
      <c r="A445">
        <v>1129</v>
      </c>
      <c r="B445" s="2">
        <v>42036</v>
      </c>
      <c r="C445" s="2" t="str">
        <f>TEXT(tbl_sales[[#This Row],[Date]],"mmmm")</f>
        <v>February</v>
      </c>
      <c r="D445" t="s">
        <v>1346</v>
      </c>
      <c r="E445">
        <v>1</v>
      </c>
      <c r="F445" s="3">
        <v>5543.37</v>
      </c>
      <c r="G445" t="s">
        <v>20</v>
      </c>
      <c r="H445" t="str">
        <f>INDEX(product[Product Name],MATCH(A445,product[ProductID],0))</f>
        <v>Pirum UM-06</v>
      </c>
      <c r="I445" t="str">
        <f>INDEX(product[Category],MATCH($A445,product[ProductID],0))</f>
        <v>Urban</v>
      </c>
      <c r="J445" t="str">
        <f>INDEX(product[Segment],MATCH($A445,product[ProductID],0))</f>
        <v>Moderation</v>
      </c>
      <c r="K445">
        <f>INDEX(product[ManufacturerID],MATCH($A445,product[ProductID],0))</f>
        <v>10</v>
      </c>
      <c r="L445" t="str">
        <f>INDEX(location[State],MATCH(D445,location[Zip],0))</f>
        <v>Alberta</v>
      </c>
      <c r="M445" t="str">
        <f>INDEX(manufacturer[Manufacturer Name],MATCH(K445,manufacturer[ManufacturerID],0))</f>
        <v>Pirum</v>
      </c>
      <c r="N445">
        <f>1/COUNTIFS(tbl_sales[Manufacturer Name],tbl_sales[[#This Row],[Manufacturer Name]])</f>
        <v>3.8022813688212928E-3</v>
      </c>
    </row>
    <row r="446" spans="1:14" x14ac:dyDescent="0.25">
      <c r="A446">
        <v>1182</v>
      </c>
      <c r="B446" s="2">
        <v>42036</v>
      </c>
      <c r="C446" s="2" t="str">
        <f>TEXT(tbl_sales[[#This Row],[Date]],"mmmm")</f>
        <v>February</v>
      </c>
      <c r="D446" t="s">
        <v>1400</v>
      </c>
      <c r="E446">
        <v>1</v>
      </c>
      <c r="F446" s="3">
        <v>2519.37</v>
      </c>
      <c r="G446" t="s">
        <v>20</v>
      </c>
      <c r="H446" t="str">
        <f>INDEX(product[Product Name],MATCH(A446,product[ProductID],0))</f>
        <v>Pirum UE-18</v>
      </c>
      <c r="I446" t="str">
        <f>INDEX(product[Category],MATCH($A446,product[ProductID],0))</f>
        <v>Urban</v>
      </c>
      <c r="J446" t="str">
        <f>INDEX(product[Segment],MATCH($A446,product[ProductID],0))</f>
        <v>Extreme</v>
      </c>
      <c r="K446">
        <f>INDEX(product[ManufacturerID],MATCH($A446,product[ProductID],0))</f>
        <v>10</v>
      </c>
      <c r="L446" t="str">
        <f>INDEX(location[State],MATCH(D446,location[Zip],0))</f>
        <v>Alberta</v>
      </c>
      <c r="M446" t="str">
        <f>INDEX(manufacturer[Manufacturer Name],MATCH(K446,manufacturer[ManufacturerID],0))</f>
        <v>Pirum</v>
      </c>
      <c r="N446">
        <f>1/COUNTIFS(tbl_sales[Manufacturer Name],tbl_sales[[#This Row],[Manufacturer Name]])</f>
        <v>3.8022813688212928E-3</v>
      </c>
    </row>
    <row r="447" spans="1:14" x14ac:dyDescent="0.25">
      <c r="A447">
        <v>1391</v>
      </c>
      <c r="B447" s="2">
        <v>42051</v>
      </c>
      <c r="C447" s="2" t="str">
        <f>TEXT(tbl_sales[[#This Row],[Date]],"mmmm")</f>
        <v>February</v>
      </c>
      <c r="D447" t="s">
        <v>1409</v>
      </c>
      <c r="E447">
        <v>1</v>
      </c>
      <c r="F447" s="3">
        <v>2077.7399999999998</v>
      </c>
      <c r="G447" t="s">
        <v>20</v>
      </c>
      <c r="H447" t="str">
        <f>INDEX(product[Product Name],MATCH(A447,product[ProductID],0))</f>
        <v>Quibus RP-83</v>
      </c>
      <c r="I447" t="str">
        <f>INDEX(product[Category],MATCH($A447,product[ProductID],0))</f>
        <v>Rural</v>
      </c>
      <c r="J447" t="str">
        <f>INDEX(product[Segment],MATCH($A447,product[ProductID],0))</f>
        <v>Productivity</v>
      </c>
      <c r="K447">
        <f>INDEX(product[ManufacturerID],MATCH($A447,product[ProductID],0))</f>
        <v>12</v>
      </c>
      <c r="L447" t="str">
        <f>INDEX(location[State],MATCH(D447,location[Zip],0))</f>
        <v>Alberta</v>
      </c>
      <c r="M447" t="str">
        <f>INDEX(manufacturer[Manufacturer Name],MATCH(K447,manufacturer[ManufacturerID],0))</f>
        <v>Quibus</v>
      </c>
      <c r="N447">
        <f>1/COUNTIFS(tbl_sales[Manufacturer Name],tbl_sales[[#This Row],[Manufacturer Name]])</f>
        <v>1.3333333333333334E-2</v>
      </c>
    </row>
    <row r="448" spans="1:14" x14ac:dyDescent="0.25">
      <c r="A448">
        <v>781</v>
      </c>
      <c r="B448" s="2">
        <v>42051</v>
      </c>
      <c r="C448" s="2" t="str">
        <f>TEXT(tbl_sales[[#This Row],[Date]],"mmmm")</f>
        <v>February</v>
      </c>
      <c r="D448" t="s">
        <v>1333</v>
      </c>
      <c r="E448">
        <v>1</v>
      </c>
      <c r="F448" s="3">
        <v>1271.97</v>
      </c>
      <c r="G448" t="s">
        <v>20</v>
      </c>
      <c r="H448" t="str">
        <f>INDEX(product[Product Name],MATCH(A448,product[ProductID],0))</f>
        <v>Natura RP-69</v>
      </c>
      <c r="I448" t="str">
        <f>INDEX(product[Category],MATCH($A448,product[ProductID],0))</f>
        <v>Rural</v>
      </c>
      <c r="J448" t="str">
        <f>INDEX(product[Segment],MATCH($A448,product[ProductID],0))</f>
        <v>Productivity</v>
      </c>
      <c r="K448">
        <f>INDEX(product[ManufacturerID],MATCH($A448,product[ProductID],0))</f>
        <v>8</v>
      </c>
      <c r="L448" t="str">
        <f>INDEX(location[State],MATCH(D448,location[Zip],0))</f>
        <v>Alberta</v>
      </c>
      <c r="M448" t="str">
        <f>INDEX(manufacturer[Manufacturer Name],MATCH(K448,manufacturer[ManufacturerID],0))</f>
        <v>Natura</v>
      </c>
      <c r="N448">
        <f>1/COUNTIFS(tbl_sales[Manufacturer Name],tbl_sales[[#This Row],[Manufacturer Name]])</f>
        <v>3.952569169960474E-3</v>
      </c>
    </row>
    <row r="449" spans="1:14" x14ac:dyDescent="0.25">
      <c r="A449">
        <v>782</v>
      </c>
      <c r="B449" s="2">
        <v>42051</v>
      </c>
      <c r="C449" s="2" t="str">
        <f>TEXT(tbl_sales[[#This Row],[Date]],"mmmm")</f>
        <v>February</v>
      </c>
      <c r="D449" t="s">
        <v>1333</v>
      </c>
      <c r="E449">
        <v>1</v>
      </c>
      <c r="F449" s="3">
        <v>1271.97</v>
      </c>
      <c r="G449" t="s">
        <v>20</v>
      </c>
      <c r="H449" t="str">
        <f>INDEX(product[Product Name],MATCH(A449,product[ProductID],0))</f>
        <v>Natura RP-70</v>
      </c>
      <c r="I449" t="str">
        <f>INDEX(product[Category],MATCH($A449,product[ProductID],0))</f>
        <v>Rural</v>
      </c>
      <c r="J449" t="str">
        <f>INDEX(product[Segment],MATCH($A449,product[ProductID],0))</f>
        <v>Productivity</v>
      </c>
      <c r="K449">
        <f>INDEX(product[ManufacturerID],MATCH($A449,product[ProductID],0))</f>
        <v>8</v>
      </c>
      <c r="L449" t="str">
        <f>INDEX(location[State],MATCH(D449,location[Zip],0))</f>
        <v>Alberta</v>
      </c>
      <c r="M449" t="str">
        <f>INDEX(manufacturer[Manufacturer Name],MATCH(K449,manufacturer[ManufacturerID],0))</f>
        <v>Natura</v>
      </c>
      <c r="N449">
        <f>1/COUNTIFS(tbl_sales[Manufacturer Name],tbl_sales[[#This Row],[Manufacturer Name]])</f>
        <v>3.952569169960474E-3</v>
      </c>
    </row>
    <row r="450" spans="1:14" x14ac:dyDescent="0.25">
      <c r="A450">
        <v>1392</v>
      </c>
      <c r="B450" s="2">
        <v>42051</v>
      </c>
      <c r="C450" s="2" t="str">
        <f>TEXT(tbl_sales[[#This Row],[Date]],"mmmm")</f>
        <v>February</v>
      </c>
      <c r="D450" t="s">
        <v>1409</v>
      </c>
      <c r="E450">
        <v>1</v>
      </c>
      <c r="F450" s="3">
        <v>2077.7399999999998</v>
      </c>
      <c r="G450" t="s">
        <v>20</v>
      </c>
      <c r="H450" t="str">
        <f>INDEX(product[Product Name],MATCH(A450,product[ProductID],0))</f>
        <v>Quibus RP-84</v>
      </c>
      <c r="I450" t="str">
        <f>INDEX(product[Category],MATCH($A450,product[ProductID],0))</f>
        <v>Rural</v>
      </c>
      <c r="J450" t="str">
        <f>INDEX(product[Segment],MATCH($A450,product[ProductID],0))</f>
        <v>Productivity</v>
      </c>
      <c r="K450">
        <f>INDEX(product[ManufacturerID],MATCH($A450,product[ProductID],0))</f>
        <v>12</v>
      </c>
      <c r="L450" t="str">
        <f>INDEX(location[State],MATCH(D450,location[Zip],0))</f>
        <v>Alberta</v>
      </c>
      <c r="M450" t="str">
        <f>INDEX(manufacturer[Manufacturer Name],MATCH(K450,manufacturer[ManufacturerID],0))</f>
        <v>Quibus</v>
      </c>
      <c r="N450">
        <f>1/COUNTIFS(tbl_sales[Manufacturer Name],tbl_sales[[#This Row],[Manufacturer Name]])</f>
        <v>1.3333333333333334E-2</v>
      </c>
    </row>
    <row r="451" spans="1:14" x14ac:dyDescent="0.25">
      <c r="A451">
        <v>907</v>
      </c>
      <c r="B451" s="2">
        <v>42040</v>
      </c>
      <c r="C451" s="2" t="str">
        <f>TEXT(tbl_sales[[#This Row],[Date]],"mmmm")</f>
        <v>February</v>
      </c>
      <c r="D451" t="s">
        <v>1554</v>
      </c>
      <c r="E451">
        <v>1</v>
      </c>
      <c r="F451" s="3">
        <v>7307.37</v>
      </c>
      <c r="G451" t="s">
        <v>20</v>
      </c>
      <c r="H451" t="str">
        <f>INDEX(product[Product Name],MATCH(A451,product[ProductID],0))</f>
        <v>Natura UE-16</v>
      </c>
      <c r="I451" t="str">
        <f>INDEX(product[Category],MATCH($A451,product[ProductID],0))</f>
        <v>Urban</v>
      </c>
      <c r="J451" t="str">
        <f>INDEX(product[Segment],MATCH($A451,product[ProductID],0))</f>
        <v>Extreme</v>
      </c>
      <c r="K451">
        <f>INDEX(product[ManufacturerID],MATCH($A451,product[ProductID],0))</f>
        <v>8</v>
      </c>
      <c r="L451" t="str">
        <f>INDEX(location[State],MATCH(D451,location[Zip],0))</f>
        <v>British Columbia</v>
      </c>
      <c r="M451" t="str">
        <f>INDEX(manufacturer[Manufacturer Name],MATCH(K451,manufacturer[ManufacturerID],0))</f>
        <v>Natura</v>
      </c>
      <c r="N451">
        <f>1/COUNTIFS(tbl_sales[Manufacturer Name],tbl_sales[[#This Row],[Manufacturer Name]])</f>
        <v>3.952569169960474E-3</v>
      </c>
    </row>
    <row r="452" spans="1:14" x14ac:dyDescent="0.25">
      <c r="A452">
        <v>2332</v>
      </c>
      <c r="B452" s="2">
        <v>42051</v>
      </c>
      <c r="C452" s="2" t="str">
        <f>TEXT(tbl_sales[[#This Row],[Date]],"mmmm")</f>
        <v>February</v>
      </c>
      <c r="D452" t="s">
        <v>1385</v>
      </c>
      <c r="E452">
        <v>1</v>
      </c>
      <c r="F452" s="3">
        <v>6293.7</v>
      </c>
      <c r="G452" t="s">
        <v>20</v>
      </c>
      <c r="H452" t="str">
        <f>INDEX(product[Product Name],MATCH(A452,product[ProductID],0))</f>
        <v>Aliqui UE-06</v>
      </c>
      <c r="I452" t="str">
        <f>INDEX(product[Category],MATCH($A452,product[ProductID],0))</f>
        <v>Urban</v>
      </c>
      <c r="J452" t="str">
        <f>INDEX(product[Segment],MATCH($A452,product[ProductID],0))</f>
        <v>Extreme</v>
      </c>
      <c r="K452">
        <f>INDEX(product[ManufacturerID],MATCH($A452,product[ProductID],0))</f>
        <v>2</v>
      </c>
      <c r="L452" t="str">
        <f>INDEX(location[State],MATCH(D452,location[Zip],0))</f>
        <v>Alberta</v>
      </c>
      <c r="M452" t="str">
        <f>INDEX(manufacturer[Manufacturer Name],MATCH(K452,manufacturer[ManufacturerID],0))</f>
        <v>Aliqui</v>
      </c>
      <c r="N452">
        <f>1/COUNTIFS(tbl_sales[Manufacturer Name],tbl_sales[[#This Row],[Manufacturer Name]])</f>
        <v>4.7169811320754715E-3</v>
      </c>
    </row>
    <row r="453" spans="1:14" x14ac:dyDescent="0.25">
      <c r="A453">
        <v>491</v>
      </c>
      <c r="B453" s="2">
        <v>42052</v>
      </c>
      <c r="C453" s="2" t="str">
        <f>TEXT(tbl_sales[[#This Row],[Date]],"mmmm")</f>
        <v>February</v>
      </c>
      <c r="D453" t="s">
        <v>1411</v>
      </c>
      <c r="E453">
        <v>1</v>
      </c>
      <c r="F453" s="3">
        <v>11339.37</v>
      </c>
      <c r="G453" t="s">
        <v>20</v>
      </c>
      <c r="H453" t="str">
        <f>INDEX(product[Product Name],MATCH(A453,product[ProductID],0))</f>
        <v>Maximus UM-96</v>
      </c>
      <c r="I453" t="str">
        <f>INDEX(product[Category],MATCH($A453,product[ProductID],0))</f>
        <v>Urban</v>
      </c>
      <c r="J453" t="str">
        <f>INDEX(product[Segment],MATCH($A453,product[ProductID],0))</f>
        <v>Moderation</v>
      </c>
      <c r="K453">
        <f>INDEX(product[ManufacturerID],MATCH($A453,product[ProductID],0))</f>
        <v>7</v>
      </c>
      <c r="L453" t="str">
        <f>INDEX(location[State],MATCH(D453,location[Zip],0))</f>
        <v>Alberta</v>
      </c>
      <c r="M453" t="str">
        <f>INDEX(manufacturer[Manufacturer Name],MATCH(K453,manufacturer[ManufacturerID],0))</f>
        <v>VanArsdel</v>
      </c>
      <c r="N453">
        <f>1/COUNTIFS(tbl_sales[Manufacturer Name],tbl_sales[[#This Row],[Manufacturer Name]])</f>
        <v>2.4570024570024569E-3</v>
      </c>
    </row>
    <row r="454" spans="1:14" x14ac:dyDescent="0.25">
      <c r="A454">
        <v>981</v>
      </c>
      <c r="B454" s="2">
        <v>42052</v>
      </c>
      <c r="C454" s="2" t="str">
        <f>TEXT(tbl_sales[[#This Row],[Date]],"mmmm")</f>
        <v>February</v>
      </c>
      <c r="D454" t="s">
        <v>1384</v>
      </c>
      <c r="E454">
        <v>1</v>
      </c>
      <c r="F454" s="3">
        <v>2141.37</v>
      </c>
      <c r="G454" t="s">
        <v>20</v>
      </c>
      <c r="H454" t="str">
        <f>INDEX(product[Product Name],MATCH(A454,product[ProductID],0))</f>
        <v>Natura UC-44</v>
      </c>
      <c r="I454" t="str">
        <f>INDEX(product[Category],MATCH($A454,product[ProductID],0))</f>
        <v>Urban</v>
      </c>
      <c r="J454" t="str">
        <f>INDEX(product[Segment],MATCH($A454,product[ProductID],0))</f>
        <v>Convenience</v>
      </c>
      <c r="K454">
        <f>INDEX(product[ManufacturerID],MATCH($A454,product[ProductID],0))</f>
        <v>8</v>
      </c>
      <c r="L454" t="str">
        <f>INDEX(location[State],MATCH(D454,location[Zip],0))</f>
        <v>Alberta</v>
      </c>
      <c r="M454" t="str">
        <f>INDEX(manufacturer[Manufacturer Name],MATCH(K454,manufacturer[ManufacturerID],0))</f>
        <v>Natura</v>
      </c>
      <c r="N454">
        <f>1/COUNTIFS(tbl_sales[Manufacturer Name],tbl_sales[[#This Row],[Manufacturer Name]])</f>
        <v>3.952569169960474E-3</v>
      </c>
    </row>
    <row r="455" spans="1:14" x14ac:dyDescent="0.25">
      <c r="A455">
        <v>548</v>
      </c>
      <c r="B455" s="2">
        <v>42052</v>
      </c>
      <c r="C455" s="2" t="str">
        <f>TEXT(tbl_sales[[#This Row],[Date]],"mmmm")</f>
        <v>February</v>
      </c>
      <c r="D455" t="s">
        <v>1404</v>
      </c>
      <c r="E455">
        <v>1</v>
      </c>
      <c r="F455" s="3">
        <v>6236.37</v>
      </c>
      <c r="G455" t="s">
        <v>20</v>
      </c>
      <c r="H455" t="str">
        <f>INDEX(product[Product Name],MATCH(A455,product[ProductID],0))</f>
        <v>Maximus UC-13</v>
      </c>
      <c r="I455" t="str">
        <f>INDEX(product[Category],MATCH($A455,product[ProductID],0))</f>
        <v>Urban</v>
      </c>
      <c r="J455" t="str">
        <f>INDEX(product[Segment],MATCH($A455,product[ProductID],0))</f>
        <v>Convenience</v>
      </c>
      <c r="K455">
        <f>INDEX(product[ManufacturerID],MATCH($A455,product[ProductID],0))</f>
        <v>7</v>
      </c>
      <c r="L455" t="str">
        <f>INDEX(location[State],MATCH(D455,location[Zip],0))</f>
        <v>Alberta</v>
      </c>
      <c r="M455" t="str">
        <f>INDEX(manufacturer[Manufacturer Name],MATCH(K455,manufacturer[ManufacturerID],0))</f>
        <v>VanArsdel</v>
      </c>
      <c r="N455">
        <f>1/COUNTIFS(tbl_sales[Manufacturer Name],tbl_sales[[#This Row],[Manufacturer Name]])</f>
        <v>2.4570024570024569E-3</v>
      </c>
    </row>
    <row r="456" spans="1:14" x14ac:dyDescent="0.25">
      <c r="A456">
        <v>659</v>
      </c>
      <c r="B456" s="2">
        <v>42053</v>
      </c>
      <c r="C456" s="2" t="str">
        <f>TEXT(tbl_sales[[#This Row],[Date]],"mmmm")</f>
        <v>February</v>
      </c>
      <c r="D456" t="s">
        <v>1576</v>
      </c>
      <c r="E456">
        <v>1</v>
      </c>
      <c r="F456" s="3">
        <v>17639.37</v>
      </c>
      <c r="G456" t="s">
        <v>20</v>
      </c>
      <c r="H456" t="str">
        <f>INDEX(product[Product Name],MATCH(A456,product[ProductID],0))</f>
        <v>Maximus UC-24</v>
      </c>
      <c r="I456" t="str">
        <f>INDEX(product[Category],MATCH($A456,product[ProductID],0))</f>
        <v>Urban</v>
      </c>
      <c r="J456" t="str">
        <f>INDEX(product[Segment],MATCH($A456,product[ProductID],0))</f>
        <v>Convenience</v>
      </c>
      <c r="K456">
        <f>INDEX(product[ManufacturerID],MATCH($A456,product[ProductID],0))</f>
        <v>7</v>
      </c>
      <c r="L456" t="str">
        <f>INDEX(location[State],MATCH(D456,location[Zip],0))</f>
        <v>British Columbia</v>
      </c>
      <c r="M456" t="str">
        <f>INDEX(manufacturer[Manufacturer Name],MATCH(K456,manufacturer[ManufacturerID],0))</f>
        <v>VanArsdel</v>
      </c>
      <c r="N456">
        <f>1/COUNTIFS(tbl_sales[Manufacturer Name],tbl_sales[[#This Row],[Manufacturer Name]])</f>
        <v>2.4570024570024569E-3</v>
      </c>
    </row>
    <row r="457" spans="1:14" x14ac:dyDescent="0.25">
      <c r="A457">
        <v>1703</v>
      </c>
      <c r="B457" s="2">
        <v>42053</v>
      </c>
      <c r="C457" s="2" t="str">
        <f>TEXT(tbl_sales[[#This Row],[Date]],"mmmm")</f>
        <v>February</v>
      </c>
      <c r="D457" t="s">
        <v>1554</v>
      </c>
      <c r="E457">
        <v>1</v>
      </c>
      <c r="F457" s="3">
        <v>1290.8699999999999</v>
      </c>
      <c r="G457" t="s">
        <v>20</v>
      </c>
      <c r="H457" t="str">
        <f>INDEX(product[Product Name],MATCH(A457,product[ProductID],0))</f>
        <v>Salvus YY-14</v>
      </c>
      <c r="I457" t="str">
        <f>INDEX(product[Category],MATCH($A457,product[ProductID],0))</f>
        <v>Youth</v>
      </c>
      <c r="J457" t="str">
        <f>INDEX(product[Segment],MATCH($A457,product[ProductID],0))</f>
        <v>Youth</v>
      </c>
      <c r="K457">
        <f>INDEX(product[ManufacturerID],MATCH($A457,product[ProductID],0))</f>
        <v>13</v>
      </c>
      <c r="L457" t="str">
        <f>INDEX(location[State],MATCH(D457,location[Zip],0))</f>
        <v>British Columbia</v>
      </c>
      <c r="M457" t="str">
        <f>INDEX(manufacturer[Manufacturer Name],MATCH(K457,manufacturer[ManufacturerID],0))</f>
        <v>Salvus</v>
      </c>
      <c r="N457">
        <f>1/COUNTIFS(tbl_sales[Manufacturer Name],tbl_sales[[#This Row],[Manufacturer Name]])</f>
        <v>4.3478260869565216E-2</v>
      </c>
    </row>
    <row r="458" spans="1:14" x14ac:dyDescent="0.25">
      <c r="A458">
        <v>433</v>
      </c>
      <c r="B458" s="2">
        <v>42055</v>
      </c>
      <c r="C458" s="2" t="str">
        <f>TEXT(tbl_sales[[#This Row],[Date]],"mmmm")</f>
        <v>February</v>
      </c>
      <c r="D458" t="s">
        <v>1352</v>
      </c>
      <c r="E458">
        <v>1</v>
      </c>
      <c r="F458" s="3">
        <v>11969.37</v>
      </c>
      <c r="G458" t="s">
        <v>20</v>
      </c>
      <c r="H458" t="str">
        <f>INDEX(product[Product Name],MATCH(A458,product[ProductID],0))</f>
        <v>Maximus UM-38</v>
      </c>
      <c r="I458" t="str">
        <f>INDEX(product[Category],MATCH($A458,product[ProductID],0))</f>
        <v>Urban</v>
      </c>
      <c r="J458" t="str">
        <f>INDEX(product[Segment],MATCH($A458,product[ProductID],0))</f>
        <v>Moderation</v>
      </c>
      <c r="K458">
        <f>INDEX(product[ManufacturerID],MATCH($A458,product[ProductID],0))</f>
        <v>7</v>
      </c>
      <c r="L458" t="str">
        <f>INDEX(location[State],MATCH(D458,location[Zip],0))</f>
        <v>Alberta</v>
      </c>
      <c r="M458" t="str">
        <f>INDEX(manufacturer[Manufacturer Name],MATCH(K458,manufacturer[ManufacturerID],0))</f>
        <v>VanArsdel</v>
      </c>
      <c r="N458">
        <f>1/COUNTIFS(tbl_sales[Manufacturer Name],tbl_sales[[#This Row],[Manufacturer Name]])</f>
        <v>2.4570024570024569E-3</v>
      </c>
    </row>
    <row r="459" spans="1:14" x14ac:dyDescent="0.25">
      <c r="A459">
        <v>1183</v>
      </c>
      <c r="B459" s="2">
        <v>42094</v>
      </c>
      <c r="C459" s="2" t="str">
        <f>TEXT(tbl_sales[[#This Row],[Date]],"mmmm")</f>
        <v>March</v>
      </c>
      <c r="D459" t="s">
        <v>1400</v>
      </c>
      <c r="E459">
        <v>1</v>
      </c>
      <c r="F459" s="3">
        <v>7433.37</v>
      </c>
      <c r="G459" t="s">
        <v>20</v>
      </c>
      <c r="H459" t="str">
        <f>INDEX(product[Product Name],MATCH(A459,product[ProductID],0))</f>
        <v>Pirum UE-19</v>
      </c>
      <c r="I459" t="str">
        <f>INDEX(product[Category],MATCH($A459,product[ProductID],0))</f>
        <v>Urban</v>
      </c>
      <c r="J459" t="str">
        <f>INDEX(product[Segment],MATCH($A459,product[ProductID],0))</f>
        <v>Extreme</v>
      </c>
      <c r="K459">
        <f>INDEX(product[ManufacturerID],MATCH($A459,product[ProductID],0))</f>
        <v>10</v>
      </c>
      <c r="L459" t="str">
        <f>INDEX(location[State],MATCH(D459,location[Zip],0))</f>
        <v>Alberta</v>
      </c>
      <c r="M459" t="str">
        <f>INDEX(manufacturer[Manufacturer Name],MATCH(K459,manufacturer[ManufacturerID],0))</f>
        <v>Pirum</v>
      </c>
      <c r="N459">
        <f>1/COUNTIFS(tbl_sales[Manufacturer Name],tbl_sales[[#This Row],[Manufacturer Name]])</f>
        <v>3.8022813688212928E-3</v>
      </c>
    </row>
    <row r="460" spans="1:14" x14ac:dyDescent="0.25">
      <c r="A460">
        <v>407</v>
      </c>
      <c r="B460" s="2">
        <v>42179</v>
      </c>
      <c r="C460" s="2" t="str">
        <f>TEXT(tbl_sales[[#This Row],[Date]],"mmmm")</f>
        <v>June</v>
      </c>
      <c r="D460" t="s">
        <v>1327</v>
      </c>
      <c r="E460">
        <v>1</v>
      </c>
      <c r="F460" s="3">
        <v>20505.87</v>
      </c>
      <c r="G460" t="s">
        <v>20</v>
      </c>
      <c r="H460" t="str">
        <f>INDEX(product[Product Name],MATCH(A460,product[ProductID],0))</f>
        <v>Maximus UM-12</v>
      </c>
      <c r="I460" t="str">
        <f>INDEX(product[Category],MATCH($A460,product[ProductID],0))</f>
        <v>Urban</v>
      </c>
      <c r="J460" t="str">
        <f>INDEX(product[Segment],MATCH($A460,product[ProductID],0))</f>
        <v>Moderation</v>
      </c>
      <c r="K460">
        <f>INDEX(product[ManufacturerID],MATCH($A460,product[ProductID],0))</f>
        <v>7</v>
      </c>
      <c r="L460" t="str">
        <f>INDEX(location[State],MATCH(D460,location[Zip],0))</f>
        <v>Alberta</v>
      </c>
      <c r="M460" t="str">
        <f>INDEX(manufacturer[Manufacturer Name],MATCH(K460,manufacturer[ManufacturerID],0))</f>
        <v>VanArsdel</v>
      </c>
      <c r="N460">
        <f>1/COUNTIFS(tbl_sales[Manufacturer Name],tbl_sales[[#This Row],[Manufacturer Name]])</f>
        <v>2.4570024570024569E-3</v>
      </c>
    </row>
    <row r="461" spans="1:14" x14ac:dyDescent="0.25">
      <c r="A461">
        <v>506</v>
      </c>
      <c r="B461" s="2">
        <v>42148</v>
      </c>
      <c r="C461" s="2" t="str">
        <f>TEXT(tbl_sales[[#This Row],[Date]],"mmmm")</f>
        <v>May</v>
      </c>
      <c r="D461" t="s">
        <v>1583</v>
      </c>
      <c r="E461">
        <v>1</v>
      </c>
      <c r="F461" s="3">
        <v>15560.37</v>
      </c>
      <c r="G461" t="s">
        <v>20</v>
      </c>
      <c r="H461" t="str">
        <f>INDEX(product[Product Name],MATCH(A461,product[ProductID],0))</f>
        <v>Maximus UM-11</v>
      </c>
      <c r="I461" t="str">
        <f>INDEX(product[Category],MATCH($A461,product[ProductID],0))</f>
        <v>Urban</v>
      </c>
      <c r="J461" t="str">
        <f>INDEX(product[Segment],MATCH($A461,product[ProductID],0))</f>
        <v>Moderation</v>
      </c>
      <c r="K461">
        <f>INDEX(product[ManufacturerID],MATCH($A461,product[ProductID],0))</f>
        <v>7</v>
      </c>
      <c r="L461" t="str">
        <f>INDEX(location[State],MATCH(D461,location[Zip],0))</f>
        <v>British Columbia</v>
      </c>
      <c r="M461" t="str">
        <f>INDEX(manufacturer[Manufacturer Name],MATCH(K461,manufacturer[ManufacturerID],0))</f>
        <v>VanArsdel</v>
      </c>
      <c r="N461">
        <f>1/COUNTIFS(tbl_sales[Manufacturer Name],tbl_sales[[#This Row],[Manufacturer Name]])</f>
        <v>2.4570024570024569E-3</v>
      </c>
    </row>
    <row r="462" spans="1:14" x14ac:dyDescent="0.25">
      <c r="A462">
        <v>615</v>
      </c>
      <c r="B462" s="2">
        <v>42148</v>
      </c>
      <c r="C462" s="2" t="str">
        <f>TEXT(tbl_sales[[#This Row],[Date]],"mmmm")</f>
        <v>May</v>
      </c>
      <c r="D462" t="s">
        <v>1560</v>
      </c>
      <c r="E462">
        <v>1</v>
      </c>
      <c r="F462" s="3">
        <v>8189.37</v>
      </c>
      <c r="G462" t="s">
        <v>20</v>
      </c>
      <c r="H462" t="str">
        <f>INDEX(product[Product Name],MATCH(A462,product[ProductID],0))</f>
        <v>Maximus UC-80</v>
      </c>
      <c r="I462" t="str">
        <f>INDEX(product[Category],MATCH($A462,product[ProductID],0))</f>
        <v>Urban</v>
      </c>
      <c r="J462" t="str">
        <f>INDEX(product[Segment],MATCH($A462,product[ProductID],0))</f>
        <v>Convenience</v>
      </c>
      <c r="K462">
        <f>INDEX(product[ManufacturerID],MATCH($A462,product[ProductID],0))</f>
        <v>7</v>
      </c>
      <c r="L462" t="str">
        <f>INDEX(location[State],MATCH(D462,location[Zip],0))</f>
        <v>British Columbia</v>
      </c>
      <c r="M462" t="str">
        <f>INDEX(manufacturer[Manufacturer Name],MATCH(K462,manufacturer[ManufacturerID],0))</f>
        <v>VanArsdel</v>
      </c>
      <c r="N462">
        <f>1/COUNTIFS(tbl_sales[Manufacturer Name],tbl_sales[[#This Row],[Manufacturer Name]])</f>
        <v>2.4570024570024569E-3</v>
      </c>
    </row>
    <row r="463" spans="1:14" x14ac:dyDescent="0.25">
      <c r="A463">
        <v>1171</v>
      </c>
      <c r="B463" s="2">
        <v>42149</v>
      </c>
      <c r="C463" s="2" t="str">
        <f>TEXT(tbl_sales[[#This Row],[Date]],"mmmm")</f>
        <v>May</v>
      </c>
      <c r="D463" t="s">
        <v>1202</v>
      </c>
      <c r="E463">
        <v>1</v>
      </c>
      <c r="F463" s="3">
        <v>4283.37</v>
      </c>
      <c r="G463" t="s">
        <v>20</v>
      </c>
      <c r="H463" t="str">
        <f>INDEX(product[Product Name],MATCH(A463,product[ProductID],0))</f>
        <v>Pirum UE-07</v>
      </c>
      <c r="I463" t="str">
        <f>INDEX(product[Category],MATCH($A463,product[ProductID],0))</f>
        <v>Urban</v>
      </c>
      <c r="J463" t="str">
        <f>INDEX(product[Segment],MATCH($A463,product[ProductID],0))</f>
        <v>Extreme</v>
      </c>
      <c r="K463">
        <f>INDEX(product[ManufacturerID],MATCH($A463,product[ProductID],0))</f>
        <v>10</v>
      </c>
      <c r="L463" t="str">
        <f>INDEX(location[State],MATCH(D463,location[Zip],0))</f>
        <v>Manitoba</v>
      </c>
      <c r="M463" t="str">
        <f>INDEX(manufacturer[Manufacturer Name],MATCH(K463,manufacturer[ManufacturerID],0))</f>
        <v>Pirum</v>
      </c>
      <c r="N463">
        <f>1/COUNTIFS(tbl_sales[Manufacturer Name],tbl_sales[[#This Row],[Manufacturer Name]])</f>
        <v>3.8022813688212928E-3</v>
      </c>
    </row>
    <row r="464" spans="1:14" x14ac:dyDescent="0.25">
      <c r="A464">
        <v>1347</v>
      </c>
      <c r="B464" s="2">
        <v>42149</v>
      </c>
      <c r="C464" s="2" t="str">
        <f>TEXT(tbl_sales[[#This Row],[Date]],"mmmm")</f>
        <v>May</v>
      </c>
      <c r="D464" t="s">
        <v>1378</v>
      </c>
      <c r="E464">
        <v>1</v>
      </c>
      <c r="F464" s="3">
        <v>4156.74</v>
      </c>
      <c r="G464" t="s">
        <v>20</v>
      </c>
      <c r="H464" t="str">
        <f>INDEX(product[Product Name],MATCH(A464,product[ProductID],0))</f>
        <v>Quibus RP-39</v>
      </c>
      <c r="I464" t="str">
        <f>INDEX(product[Category],MATCH($A464,product[ProductID],0))</f>
        <v>Rural</v>
      </c>
      <c r="J464" t="str">
        <f>INDEX(product[Segment],MATCH($A464,product[ProductID],0))</f>
        <v>Productivity</v>
      </c>
      <c r="K464">
        <f>INDEX(product[ManufacturerID],MATCH($A464,product[ProductID],0))</f>
        <v>12</v>
      </c>
      <c r="L464" t="str">
        <f>INDEX(location[State],MATCH(D464,location[Zip],0))</f>
        <v>Alberta</v>
      </c>
      <c r="M464" t="str">
        <f>INDEX(manufacturer[Manufacturer Name],MATCH(K464,manufacturer[ManufacturerID],0))</f>
        <v>Quibus</v>
      </c>
      <c r="N464">
        <f>1/COUNTIFS(tbl_sales[Manufacturer Name],tbl_sales[[#This Row],[Manufacturer Name]])</f>
        <v>1.3333333333333334E-2</v>
      </c>
    </row>
    <row r="465" spans="1:14" x14ac:dyDescent="0.25">
      <c r="A465">
        <v>650</v>
      </c>
      <c r="B465" s="2">
        <v>42179</v>
      </c>
      <c r="C465" s="2" t="str">
        <f>TEXT(tbl_sales[[#This Row],[Date]],"mmmm")</f>
        <v>June</v>
      </c>
      <c r="D465" t="s">
        <v>1409</v>
      </c>
      <c r="E465">
        <v>1</v>
      </c>
      <c r="F465" s="3">
        <v>6173.37</v>
      </c>
      <c r="G465" t="s">
        <v>20</v>
      </c>
      <c r="H465" t="str">
        <f>INDEX(product[Product Name],MATCH(A465,product[ProductID],0))</f>
        <v>Maximus UC-15</v>
      </c>
      <c r="I465" t="str">
        <f>INDEX(product[Category],MATCH($A465,product[ProductID],0))</f>
        <v>Urban</v>
      </c>
      <c r="J465" t="str">
        <f>INDEX(product[Segment],MATCH($A465,product[ProductID],0))</f>
        <v>Convenience</v>
      </c>
      <c r="K465">
        <f>INDEX(product[ManufacturerID],MATCH($A465,product[ProductID],0))</f>
        <v>7</v>
      </c>
      <c r="L465" t="str">
        <f>INDEX(location[State],MATCH(D465,location[Zip],0))</f>
        <v>Alberta</v>
      </c>
      <c r="M465" t="str">
        <f>INDEX(manufacturer[Manufacturer Name],MATCH(K465,manufacturer[ManufacturerID],0))</f>
        <v>VanArsdel</v>
      </c>
      <c r="N465">
        <f>1/COUNTIFS(tbl_sales[Manufacturer Name],tbl_sales[[#This Row],[Manufacturer Name]])</f>
        <v>2.4570024570024569E-3</v>
      </c>
    </row>
    <row r="466" spans="1:14" x14ac:dyDescent="0.25">
      <c r="A466">
        <v>1211</v>
      </c>
      <c r="B466" s="2">
        <v>42179</v>
      </c>
      <c r="C466" s="2" t="str">
        <f>TEXT(tbl_sales[[#This Row],[Date]],"mmmm")</f>
        <v>June</v>
      </c>
      <c r="D466" t="s">
        <v>1400</v>
      </c>
      <c r="E466">
        <v>1</v>
      </c>
      <c r="F466" s="3">
        <v>8630.3700000000008</v>
      </c>
      <c r="G466" t="s">
        <v>20</v>
      </c>
      <c r="H466" t="str">
        <f>INDEX(product[Product Name],MATCH(A466,product[ProductID],0))</f>
        <v>Pirum UC-13</v>
      </c>
      <c r="I466" t="str">
        <f>INDEX(product[Category],MATCH($A466,product[ProductID],0))</f>
        <v>Urban</v>
      </c>
      <c r="J466" t="str">
        <f>INDEX(product[Segment],MATCH($A466,product[ProductID],0))</f>
        <v>Convenience</v>
      </c>
      <c r="K466">
        <f>INDEX(product[ManufacturerID],MATCH($A466,product[ProductID],0))</f>
        <v>10</v>
      </c>
      <c r="L466" t="str">
        <f>INDEX(location[State],MATCH(D466,location[Zip],0))</f>
        <v>Alberta</v>
      </c>
      <c r="M466" t="str">
        <f>INDEX(manufacturer[Manufacturer Name],MATCH(K466,manufacturer[ManufacturerID],0))</f>
        <v>Pirum</v>
      </c>
      <c r="N466">
        <f>1/COUNTIFS(tbl_sales[Manufacturer Name],tbl_sales[[#This Row],[Manufacturer Name]])</f>
        <v>3.8022813688212928E-3</v>
      </c>
    </row>
    <row r="467" spans="1:14" x14ac:dyDescent="0.25">
      <c r="A467">
        <v>2295</v>
      </c>
      <c r="B467" s="2">
        <v>42179</v>
      </c>
      <c r="C467" s="2" t="str">
        <f>TEXT(tbl_sales[[#This Row],[Date]],"mmmm")</f>
        <v>June</v>
      </c>
      <c r="D467" t="s">
        <v>1330</v>
      </c>
      <c r="E467">
        <v>1</v>
      </c>
      <c r="F467" s="3">
        <v>11459.7</v>
      </c>
      <c r="G467" t="s">
        <v>20</v>
      </c>
      <c r="H467" t="str">
        <f>INDEX(product[Product Name],MATCH(A467,product[ProductID],0))</f>
        <v>Aliqui UM-10</v>
      </c>
      <c r="I467" t="str">
        <f>INDEX(product[Category],MATCH($A467,product[ProductID],0))</f>
        <v>Urban</v>
      </c>
      <c r="J467" t="str">
        <f>INDEX(product[Segment],MATCH($A467,product[ProductID],0))</f>
        <v>Moderation</v>
      </c>
      <c r="K467">
        <f>INDEX(product[ManufacturerID],MATCH($A467,product[ProductID],0))</f>
        <v>2</v>
      </c>
      <c r="L467" t="str">
        <f>INDEX(location[State],MATCH(D467,location[Zip],0))</f>
        <v>Alberta</v>
      </c>
      <c r="M467" t="str">
        <f>INDEX(manufacturer[Manufacturer Name],MATCH(K467,manufacturer[ManufacturerID],0))</f>
        <v>Aliqui</v>
      </c>
      <c r="N467">
        <f>1/COUNTIFS(tbl_sales[Manufacturer Name],tbl_sales[[#This Row],[Manufacturer Name]])</f>
        <v>4.7169811320754715E-3</v>
      </c>
    </row>
    <row r="468" spans="1:14" x14ac:dyDescent="0.25">
      <c r="A468">
        <v>549</v>
      </c>
      <c r="B468" s="2">
        <v>42180</v>
      </c>
      <c r="C468" s="2" t="str">
        <f>TEXT(tbl_sales[[#This Row],[Date]],"mmmm")</f>
        <v>June</v>
      </c>
      <c r="D468" t="s">
        <v>1564</v>
      </c>
      <c r="E468">
        <v>1</v>
      </c>
      <c r="F468" s="3">
        <v>6614.37</v>
      </c>
      <c r="G468" t="s">
        <v>20</v>
      </c>
      <c r="H468" t="str">
        <f>INDEX(product[Product Name],MATCH(A468,product[ProductID],0))</f>
        <v>Maximus UC-14</v>
      </c>
      <c r="I468" t="str">
        <f>INDEX(product[Category],MATCH($A468,product[ProductID],0))</f>
        <v>Urban</v>
      </c>
      <c r="J468" t="str">
        <f>INDEX(product[Segment],MATCH($A468,product[ProductID],0))</f>
        <v>Convenience</v>
      </c>
      <c r="K468">
        <f>INDEX(product[ManufacturerID],MATCH($A468,product[ProductID],0))</f>
        <v>7</v>
      </c>
      <c r="L468" t="str">
        <f>INDEX(location[State],MATCH(D468,location[Zip],0))</f>
        <v>British Columbia</v>
      </c>
      <c r="M468" t="str">
        <f>INDEX(manufacturer[Manufacturer Name],MATCH(K468,manufacturer[ManufacturerID],0))</f>
        <v>VanArsdel</v>
      </c>
      <c r="N468">
        <f>1/COUNTIFS(tbl_sales[Manufacturer Name],tbl_sales[[#This Row],[Manufacturer Name]])</f>
        <v>2.4570024570024569E-3</v>
      </c>
    </row>
    <row r="469" spans="1:14" x14ac:dyDescent="0.25">
      <c r="A469">
        <v>1220</v>
      </c>
      <c r="B469" s="2">
        <v>42180</v>
      </c>
      <c r="C469" s="2" t="str">
        <f>TEXT(tbl_sales[[#This Row],[Date]],"mmmm")</f>
        <v>June</v>
      </c>
      <c r="D469" t="s">
        <v>1401</v>
      </c>
      <c r="E469">
        <v>1</v>
      </c>
      <c r="F469" s="3">
        <v>7748.37</v>
      </c>
      <c r="G469" t="s">
        <v>20</v>
      </c>
      <c r="H469" t="str">
        <f>INDEX(product[Product Name],MATCH(A469,product[ProductID],0))</f>
        <v>Pirum UC-22</v>
      </c>
      <c r="I469" t="str">
        <f>INDEX(product[Category],MATCH($A469,product[ProductID],0))</f>
        <v>Urban</v>
      </c>
      <c r="J469" t="str">
        <f>INDEX(product[Segment],MATCH($A469,product[ProductID],0))</f>
        <v>Convenience</v>
      </c>
      <c r="K469">
        <f>INDEX(product[ManufacturerID],MATCH($A469,product[ProductID],0))</f>
        <v>10</v>
      </c>
      <c r="L469" t="str">
        <f>INDEX(location[State],MATCH(D469,location[Zip],0))</f>
        <v>Alberta</v>
      </c>
      <c r="M469" t="str">
        <f>INDEX(manufacturer[Manufacturer Name],MATCH(K469,manufacturer[ManufacturerID],0))</f>
        <v>Pirum</v>
      </c>
      <c r="N469">
        <f>1/COUNTIFS(tbl_sales[Manufacturer Name],tbl_sales[[#This Row],[Manufacturer Name]])</f>
        <v>3.8022813688212928E-3</v>
      </c>
    </row>
    <row r="470" spans="1:14" x14ac:dyDescent="0.25">
      <c r="A470">
        <v>1175</v>
      </c>
      <c r="B470" s="2">
        <v>42180</v>
      </c>
      <c r="C470" s="2" t="str">
        <f>TEXT(tbl_sales[[#This Row],[Date]],"mmmm")</f>
        <v>June</v>
      </c>
      <c r="D470" t="s">
        <v>1578</v>
      </c>
      <c r="E470">
        <v>1</v>
      </c>
      <c r="F470" s="3">
        <v>7622.37</v>
      </c>
      <c r="G470" t="s">
        <v>20</v>
      </c>
      <c r="H470" t="str">
        <f>INDEX(product[Product Name],MATCH(A470,product[ProductID],0))</f>
        <v>Pirum UE-11</v>
      </c>
      <c r="I470" t="str">
        <f>INDEX(product[Category],MATCH($A470,product[ProductID],0))</f>
        <v>Urban</v>
      </c>
      <c r="J470" t="str">
        <f>INDEX(product[Segment],MATCH($A470,product[ProductID],0))</f>
        <v>Extreme</v>
      </c>
      <c r="K470">
        <f>INDEX(product[ManufacturerID],MATCH($A470,product[ProductID],0))</f>
        <v>10</v>
      </c>
      <c r="L470" t="str">
        <f>INDEX(location[State],MATCH(D470,location[Zip],0))</f>
        <v>British Columbia</v>
      </c>
      <c r="M470" t="str">
        <f>INDEX(manufacturer[Manufacturer Name],MATCH(K470,manufacturer[ManufacturerID],0))</f>
        <v>Pirum</v>
      </c>
      <c r="N470">
        <f>1/COUNTIFS(tbl_sales[Manufacturer Name],tbl_sales[[#This Row],[Manufacturer Name]])</f>
        <v>3.8022813688212928E-3</v>
      </c>
    </row>
    <row r="471" spans="1:14" x14ac:dyDescent="0.25">
      <c r="A471">
        <v>2284</v>
      </c>
      <c r="B471" s="2">
        <v>42180</v>
      </c>
      <c r="C471" s="2" t="str">
        <f>TEXT(tbl_sales[[#This Row],[Date]],"mmmm")</f>
        <v>June</v>
      </c>
      <c r="D471" t="s">
        <v>1563</v>
      </c>
      <c r="E471">
        <v>1</v>
      </c>
      <c r="F471" s="3">
        <v>4403.7</v>
      </c>
      <c r="G471" t="s">
        <v>20</v>
      </c>
      <c r="H471" t="str">
        <f>INDEX(product[Product Name],MATCH(A471,product[ProductID],0))</f>
        <v>Aliqui RS-17</v>
      </c>
      <c r="I471" t="str">
        <f>INDEX(product[Category],MATCH($A471,product[ProductID],0))</f>
        <v>Rural</v>
      </c>
      <c r="J471" t="str">
        <f>INDEX(product[Segment],MATCH($A471,product[ProductID],0))</f>
        <v>Select</v>
      </c>
      <c r="K471">
        <f>INDEX(product[ManufacturerID],MATCH($A471,product[ProductID],0))</f>
        <v>2</v>
      </c>
      <c r="L471" t="str">
        <f>INDEX(location[State],MATCH(D471,location[Zip],0))</f>
        <v>British Columbia</v>
      </c>
      <c r="M471" t="str">
        <f>INDEX(manufacturer[Manufacturer Name],MATCH(K471,manufacturer[ManufacturerID],0))</f>
        <v>Aliqui</v>
      </c>
      <c r="N471">
        <f>1/COUNTIFS(tbl_sales[Manufacturer Name],tbl_sales[[#This Row],[Manufacturer Name]])</f>
        <v>4.7169811320754715E-3</v>
      </c>
    </row>
    <row r="472" spans="1:14" x14ac:dyDescent="0.25">
      <c r="A472">
        <v>457</v>
      </c>
      <c r="B472" s="2">
        <v>42180</v>
      </c>
      <c r="C472" s="2" t="str">
        <f>TEXT(tbl_sales[[#This Row],[Date]],"mmmm")</f>
        <v>June</v>
      </c>
      <c r="D472" t="s">
        <v>1400</v>
      </c>
      <c r="E472">
        <v>1</v>
      </c>
      <c r="F472" s="3">
        <v>11969.37</v>
      </c>
      <c r="G472" t="s">
        <v>20</v>
      </c>
      <c r="H472" t="str">
        <f>INDEX(product[Product Name],MATCH(A472,product[ProductID],0))</f>
        <v>Maximus UM-62</v>
      </c>
      <c r="I472" t="str">
        <f>INDEX(product[Category],MATCH($A472,product[ProductID],0))</f>
        <v>Urban</v>
      </c>
      <c r="J472" t="str">
        <f>INDEX(product[Segment],MATCH($A472,product[ProductID],0))</f>
        <v>Moderation</v>
      </c>
      <c r="K472">
        <f>INDEX(product[ManufacturerID],MATCH($A472,product[ProductID],0))</f>
        <v>7</v>
      </c>
      <c r="L472" t="str">
        <f>INDEX(location[State],MATCH(D472,location[Zip],0))</f>
        <v>Alberta</v>
      </c>
      <c r="M472" t="str">
        <f>INDEX(manufacturer[Manufacturer Name],MATCH(K472,manufacturer[ManufacturerID],0))</f>
        <v>VanArsdel</v>
      </c>
      <c r="N472">
        <f>1/COUNTIFS(tbl_sales[Manufacturer Name],tbl_sales[[#This Row],[Manufacturer Name]])</f>
        <v>2.4570024570024569E-3</v>
      </c>
    </row>
    <row r="473" spans="1:14" x14ac:dyDescent="0.25">
      <c r="A473">
        <v>1053</v>
      </c>
      <c r="B473" s="2">
        <v>42094</v>
      </c>
      <c r="C473" s="2" t="str">
        <f>TEXT(tbl_sales[[#This Row],[Date]],"mmmm")</f>
        <v>March</v>
      </c>
      <c r="D473" t="s">
        <v>1350</v>
      </c>
      <c r="E473">
        <v>1</v>
      </c>
      <c r="F473" s="3">
        <v>3527.37</v>
      </c>
      <c r="G473" t="s">
        <v>20</v>
      </c>
      <c r="H473" t="str">
        <f>INDEX(product[Product Name],MATCH(A473,product[ProductID],0))</f>
        <v>Pirum MA-11</v>
      </c>
      <c r="I473" t="str">
        <f>INDEX(product[Category],MATCH($A473,product[ProductID],0))</f>
        <v>Mix</v>
      </c>
      <c r="J473" t="str">
        <f>INDEX(product[Segment],MATCH($A473,product[ProductID],0))</f>
        <v>All Season</v>
      </c>
      <c r="K473">
        <f>INDEX(product[ManufacturerID],MATCH($A473,product[ProductID],0))</f>
        <v>10</v>
      </c>
      <c r="L473" t="str">
        <f>INDEX(location[State],MATCH(D473,location[Zip],0))</f>
        <v>Alberta</v>
      </c>
      <c r="M473" t="str">
        <f>INDEX(manufacturer[Manufacturer Name],MATCH(K473,manufacturer[ManufacturerID],0))</f>
        <v>Pirum</v>
      </c>
      <c r="N473">
        <f>1/COUNTIFS(tbl_sales[Manufacturer Name],tbl_sales[[#This Row],[Manufacturer Name]])</f>
        <v>3.8022813688212928E-3</v>
      </c>
    </row>
    <row r="474" spans="1:14" x14ac:dyDescent="0.25">
      <c r="A474">
        <v>2275</v>
      </c>
      <c r="B474" s="2">
        <v>42094</v>
      </c>
      <c r="C474" s="2" t="str">
        <f>TEXT(tbl_sales[[#This Row],[Date]],"mmmm")</f>
        <v>March</v>
      </c>
      <c r="D474" t="s">
        <v>1563</v>
      </c>
      <c r="E474">
        <v>1</v>
      </c>
      <c r="F474" s="3">
        <v>4661.37</v>
      </c>
      <c r="G474" t="s">
        <v>20</v>
      </c>
      <c r="H474" t="str">
        <f>INDEX(product[Product Name],MATCH(A474,product[ProductID],0))</f>
        <v>Aliqui RS-08</v>
      </c>
      <c r="I474" t="str">
        <f>INDEX(product[Category],MATCH($A474,product[ProductID],0))</f>
        <v>Rural</v>
      </c>
      <c r="J474" t="str">
        <f>INDEX(product[Segment],MATCH($A474,product[ProductID],0))</f>
        <v>Select</v>
      </c>
      <c r="K474">
        <f>INDEX(product[ManufacturerID],MATCH($A474,product[ProductID],0))</f>
        <v>2</v>
      </c>
      <c r="L474" t="str">
        <f>INDEX(location[State],MATCH(D474,location[Zip],0))</f>
        <v>British Columbia</v>
      </c>
      <c r="M474" t="str">
        <f>INDEX(manufacturer[Manufacturer Name],MATCH(K474,manufacturer[ManufacturerID],0))</f>
        <v>Aliqui</v>
      </c>
      <c r="N474">
        <f>1/COUNTIFS(tbl_sales[Manufacturer Name],tbl_sales[[#This Row],[Manufacturer Name]])</f>
        <v>4.7169811320754715E-3</v>
      </c>
    </row>
    <row r="475" spans="1:14" x14ac:dyDescent="0.25">
      <c r="A475">
        <v>440</v>
      </c>
      <c r="B475" s="2">
        <v>42094</v>
      </c>
      <c r="C475" s="2" t="str">
        <f>TEXT(tbl_sales[[#This Row],[Date]],"mmmm")</f>
        <v>March</v>
      </c>
      <c r="D475" t="s">
        <v>1401</v>
      </c>
      <c r="E475">
        <v>1</v>
      </c>
      <c r="F475" s="3">
        <v>19529.37</v>
      </c>
      <c r="G475" t="s">
        <v>20</v>
      </c>
      <c r="H475" t="str">
        <f>INDEX(product[Product Name],MATCH(A475,product[ProductID],0))</f>
        <v>Maximus UM-45</v>
      </c>
      <c r="I475" t="str">
        <f>INDEX(product[Category],MATCH($A475,product[ProductID],0))</f>
        <v>Urban</v>
      </c>
      <c r="J475" t="str">
        <f>INDEX(product[Segment],MATCH($A475,product[ProductID],0))</f>
        <v>Moderation</v>
      </c>
      <c r="K475">
        <f>INDEX(product[ManufacturerID],MATCH($A475,product[ProductID],0))</f>
        <v>7</v>
      </c>
      <c r="L475" t="str">
        <f>INDEX(location[State],MATCH(D475,location[Zip],0))</f>
        <v>Alberta</v>
      </c>
      <c r="M475" t="str">
        <f>INDEX(manufacturer[Manufacturer Name],MATCH(K475,manufacturer[ManufacturerID],0))</f>
        <v>VanArsdel</v>
      </c>
      <c r="N475">
        <f>1/COUNTIFS(tbl_sales[Manufacturer Name],tbl_sales[[#This Row],[Manufacturer Name]])</f>
        <v>2.4570024570024569E-3</v>
      </c>
    </row>
    <row r="476" spans="1:14" x14ac:dyDescent="0.25">
      <c r="A476">
        <v>2385</v>
      </c>
      <c r="B476" s="2">
        <v>42094</v>
      </c>
      <c r="C476" s="2" t="str">
        <f>TEXT(tbl_sales[[#This Row],[Date]],"mmmm")</f>
        <v>March</v>
      </c>
      <c r="D476" t="s">
        <v>1583</v>
      </c>
      <c r="E476">
        <v>1</v>
      </c>
      <c r="F476" s="3">
        <v>9437.4</v>
      </c>
      <c r="G476" t="s">
        <v>20</v>
      </c>
      <c r="H476" t="str">
        <f>INDEX(product[Product Name],MATCH(A476,product[ProductID],0))</f>
        <v>Aliqui UC-33</v>
      </c>
      <c r="I476" t="str">
        <f>INDEX(product[Category],MATCH($A476,product[ProductID],0))</f>
        <v>Urban</v>
      </c>
      <c r="J476" t="str">
        <f>INDEX(product[Segment],MATCH($A476,product[ProductID],0))</f>
        <v>Convenience</v>
      </c>
      <c r="K476">
        <f>INDEX(product[ManufacturerID],MATCH($A476,product[ProductID],0))</f>
        <v>2</v>
      </c>
      <c r="L476" t="str">
        <f>INDEX(location[State],MATCH(D476,location[Zip],0))</f>
        <v>British Columbia</v>
      </c>
      <c r="M476" t="str">
        <f>INDEX(manufacturer[Manufacturer Name],MATCH(K476,manufacturer[ManufacturerID],0))</f>
        <v>Aliqui</v>
      </c>
      <c r="N476">
        <f>1/COUNTIFS(tbl_sales[Manufacturer Name],tbl_sales[[#This Row],[Manufacturer Name]])</f>
        <v>4.7169811320754715E-3</v>
      </c>
    </row>
    <row r="477" spans="1:14" x14ac:dyDescent="0.25">
      <c r="A477">
        <v>1009</v>
      </c>
      <c r="B477" s="2">
        <v>42095</v>
      </c>
      <c r="C477" s="2" t="str">
        <f>TEXT(tbl_sales[[#This Row],[Date]],"mmmm")</f>
        <v>April</v>
      </c>
      <c r="D477" t="s">
        <v>1400</v>
      </c>
      <c r="E477">
        <v>1</v>
      </c>
      <c r="F477" s="3">
        <v>1353.87</v>
      </c>
      <c r="G477" t="s">
        <v>20</v>
      </c>
      <c r="H477" t="str">
        <f>INDEX(product[Product Name],MATCH(A477,product[ProductID],0))</f>
        <v>Natura YY-10</v>
      </c>
      <c r="I477" t="str">
        <f>INDEX(product[Category],MATCH($A477,product[ProductID],0))</f>
        <v>Youth</v>
      </c>
      <c r="J477" t="str">
        <f>INDEX(product[Segment],MATCH($A477,product[ProductID],0))</f>
        <v>Youth</v>
      </c>
      <c r="K477">
        <f>INDEX(product[ManufacturerID],MATCH($A477,product[ProductID],0))</f>
        <v>8</v>
      </c>
      <c r="L477" t="str">
        <f>INDEX(location[State],MATCH(D477,location[Zip],0))</f>
        <v>Alberta</v>
      </c>
      <c r="M477" t="str">
        <f>INDEX(manufacturer[Manufacturer Name],MATCH(K477,manufacturer[ManufacturerID],0))</f>
        <v>Natura</v>
      </c>
      <c r="N477">
        <f>1/COUNTIFS(tbl_sales[Manufacturer Name],tbl_sales[[#This Row],[Manufacturer Name]])</f>
        <v>3.952569169960474E-3</v>
      </c>
    </row>
    <row r="478" spans="1:14" x14ac:dyDescent="0.25">
      <c r="A478">
        <v>636</v>
      </c>
      <c r="B478" s="2">
        <v>42022</v>
      </c>
      <c r="C478" s="2" t="str">
        <f>TEXT(tbl_sales[[#This Row],[Date]],"mmmm")</f>
        <v>January</v>
      </c>
      <c r="D478" t="s">
        <v>1577</v>
      </c>
      <c r="E478">
        <v>1</v>
      </c>
      <c r="F478" s="3">
        <v>11118.87</v>
      </c>
      <c r="G478" t="s">
        <v>20</v>
      </c>
      <c r="H478" t="str">
        <f>INDEX(product[Product Name],MATCH(A478,product[ProductID],0))</f>
        <v>Maximus UC-01</v>
      </c>
      <c r="I478" t="str">
        <f>INDEX(product[Category],MATCH($A478,product[ProductID],0))</f>
        <v>Urban</v>
      </c>
      <c r="J478" t="str">
        <f>INDEX(product[Segment],MATCH($A478,product[ProductID],0))</f>
        <v>Convenience</v>
      </c>
      <c r="K478">
        <f>INDEX(product[ManufacturerID],MATCH($A478,product[ProductID],0))</f>
        <v>7</v>
      </c>
      <c r="L478" t="str">
        <f>INDEX(location[State],MATCH(D478,location[Zip],0))</f>
        <v>British Columbia</v>
      </c>
      <c r="M478" t="str">
        <f>INDEX(manufacturer[Manufacturer Name],MATCH(K478,manufacturer[ManufacturerID],0))</f>
        <v>VanArsdel</v>
      </c>
      <c r="N478">
        <f>1/COUNTIFS(tbl_sales[Manufacturer Name],tbl_sales[[#This Row],[Manufacturer Name]])</f>
        <v>2.4570024570024569E-3</v>
      </c>
    </row>
    <row r="479" spans="1:14" x14ac:dyDescent="0.25">
      <c r="A479">
        <v>1085</v>
      </c>
      <c r="B479" s="2">
        <v>42081</v>
      </c>
      <c r="C479" s="2" t="str">
        <f>TEXT(tbl_sales[[#This Row],[Date]],"mmmm")</f>
        <v>March</v>
      </c>
      <c r="D479" t="s">
        <v>1395</v>
      </c>
      <c r="E479">
        <v>1</v>
      </c>
      <c r="F479" s="3">
        <v>1101.8699999999999</v>
      </c>
      <c r="G479" t="s">
        <v>20</v>
      </c>
      <c r="H479" t="str">
        <f>INDEX(product[Product Name],MATCH(A479,product[ProductID],0))</f>
        <v>Pirum RP-31</v>
      </c>
      <c r="I479" t="str">
        <f>INDEX(product[Category],MATCH($A479,product[ProductID],0))</f>
        <v>Rural</v>
      </c>
      <c r="J479" t="str">
        <f>INDEX(product[Segment],MATCH($A479,product[ProductID],0))</f>
        <v>Productivity</v>
      </c>
      <c r="K479">
        <f>INDEX(product[ManufacturerID],MATCH($A479,product[ProductID],0))</f>
        <v>10</v>
      </c>
      <c r="L479" t="str">
        <f>INDEX(location[State],MATCH(D479,location[Zip],0))</f>
        <v>Alberta</v>
      </c>
      <c r="M479" t="str">
        <f>INDEX(manufacturer[Manufacturer Name],MATCH(K479,manufacturer[ManufacturerID],0))</f>
        <v>Pirum</v>
      </c>
      <c r="N479">
        <f>1/COUNTIFS(tbl_sales[Manufacturer Name],tbl_sales[[#This Row],[Manufacturer Name]])</f>
        <v>3.8022813688212928E-3</v>
      </c>
    </row>
    <row r="480" spans="1:14" x14ac:dyDescent="0.25">
      <c r="A480">
        <v>407</v>
      </c>
      <c r="B480" s="2">
        <v>42081</v>
      </c>
      <c r="C480" s="2" t="str">
        <f>TEXT(tbl_sales[[#This Row],[Date]],"mmmm")</f>
        <v>March</v>
      </c>
      <c r="D480" t="s">
        <v>1334</v>
      </c>
      <c r="E480">
        <v>1</v>
      </c>
      <c r="F480" s="3">
        <v>20505.87</v>
      </c>
      <c r="G480" t="s">
        <v>20</v>
      </c>
      <c r="H480" t="str">
        <f>INDEX(product[Product Name],MATCH(A480,product[ProductID],0))</f>
        <v>Maximus UM-12</v>
      </c>
      <c r="I480" t="str">
        <f>INDEX(product[Category],MATCH($A480,product[ProductID],0))</f>
        <v>Urban</v>
      </c>
      <c r="J480" t="str">
        <f>INDEX(product[Segment],MATCH($A480,product[ProductID],0))</f>
        <v>Moderation</v>
      </c>
      <c r="K480">
        <f>INDEX(product[ManufacturerID],MATCH($A480,product[ProductID],0))</f>
        <v>7</v>
      </c>
      <c r="L480" t="str">
        <f>INDEX(location[State],MATCH(D480,location[Zip],0))</f>
        <v>Alberta</v>
      </c>
      <c r="M480" t="str">
        <f>INDEX(manufacturer[Manufacturer Name],MATCH(K480,manufacturer[ManufacturerID],0))</f>
        <v>VanArsdel</v>
      </c>
      <c r="N480">
        <f>1/COUNTIFS(tbl_sales[Manufacturer Name],tbl_sales[[#This Row],[Manufacturer Name]])</f>
        <v>2.4570024570024569E-3</v>
      </c>
    </row>
    <row r="481" spans="1:14" x14ac:dyDescent="0.25">
      <c r="A481">
        <v>2055</v>
      </c>
      <c r="B481" s="2">
        <v>42081</v>
      </c>
      <c r="C481" s="2" t="str">
        <f>TEXT(tbl_sales[[#This Row],[Date]],"mmmm")</f>
        <v>March</v>
      </c>
      <c r="D481" t="s">
        <v>1554</v>
      </c>
      <c r="E481">
        <v>1</v>
      </c>
      <c r="F481" s="3">
        <v>7874.37</v>
      </c>
      <c r="G481" t="s">
        <v>20</v>
      </c>
      <c r="H481" t="str">
        <f>INDEX(product[Product Name],MATCH(A481,product[ProductID],0))</f>
        <v>Currus UE-15</v>
      </c>
      <c r="I481" t="str">
        <f>INDEX(product[Category],MATCH($A481,product[ProductID],0))</f>
        <v>Urban</v>
      </c>
      <c r="J481" t="str">
        <f>INDEX(product[Segment],MATCH($A481,product[ProductID],0))</f>
        <v>Extreme</v>
      </c>
      <c r="K481">
        <f>INDEX(product[ManufacturerID],MATCH($A481,product[ProductID],0))</f>
        <v>4</v>
      </c>
      <c r="L481" t="str">
        <f>INDEX(location[State],MATCH(D481,location[Zip],0))</f>
        <v>British Columbia</v>
      </c>
      <c r="M481" t="str">
        <f>INDEX(manufacturer[Manufacturer Name],MATCH(K481,manufacturer[ManufacturerID],0))</f>
        <v>Currus</v>
      </c>
      <c r="N481">
        <f>1/COUNTIFS(tbl_sales[Manufacturer Name],tbl_sales[[#This Row],[Manufacturer Name]])</f>
        <v>1.1764705882352941E-2</v>
      </c>
    </row>
    <row r="482" spans="1:14" x14ac:dyDescent="0.25">
      <c r="A482">
        <v>496</v>
      </c>
      <c r="B482" s="2">
        <v>42081</v>
      </c>
      <c r="C482" s="2" t="str">
        <f>TEXT(tbl_sales[[#This Row],[Date]],"mmmm")</f>
        <v>March</v>
      </c>
      <c r="D482" t="s">
        <v>1334</v>
      </c>
      <c r="E482">
        <v>1</v>
      </c>
      <c r="F482" s="3">
        <v>11147.85</v>
      </c>
      <c r="G482" t="s">
        <v>20</v>
      </c>
      <c r="H482" t="str">
        <f>INDEX(product[Product Name],MATCH(A482,product[ProductID],0))</f>
        <v>Maximus UM-01</v>
      </c>
      <c r="I482" t="str">
        <f>INDEX(product[Category],MATCH($A482,product[ProductID],0))</f>
        <v>Urban</v>
      </c>
      <c r="J482" t="str">
        <f>INDEX(product[Segment],MATCH($A482,product[ProductID],0))</f>
        <v>Moderation</v>
      </c>
      <c r="K482">
        <f>INDEX(product[ManufacturerID],MATCH($A482,product[ProductID],0))</f>
        <v>7</v>
      </c>
      <c r="L482" t="str">
        <f>INDEX(location[State],MATCH(D482,location[Zip],0))</f>
        <v>Alberta</v>
      </c>
      <c r="M482" t="str">
        <f>INDEX(manufacturer[Manufacturer Name],MATCH(K482,manufacturer[ManufacturerID],0))</f>
        <v>VanArsdel</v>
      </c>
      <c r="N482">
        <f>1/COUNTIFS(tbl_sales[Manufacturer Name],tbl_sales[[#This Row],[Manufacturer Name]])</f>
        <v>2.4570024570024569E-3</v>
      </c>
    </row>
    <row r="483" spans="1:14" x14ac:dyDescent="0.25">
      <c r="A483">
        <v>556</v>
      </c>
      <c r="B483" s="2">
        <v>42081</v>
      </c>
      <c r="C483" s="2" t="str">
        <f>TEXT(tbl_sales[[#This Row],[Date]],"mmmm")</f>
        <v>March</v>
      </c>
      <c r="D483" t="s">
        <v>1559</v>
      </c>
      <c r="E483">
        <v>1</v>
      </c>
      <c r="F483" s="3">
        <v>10394.370000000001</v>
      </c>
      <c r="G483" t="s">
        <v>20</v>
      </c>
      <c r="H483" t="str">
        <f>INDEX(product[Product Name],MATCH(A483,product[ProductID],0))</f>
        <v>Maximus UC-21</v>
      </c>
      <c r="I483" t="str">
        <f>INDEX(product[Category],MATCH($A483,product[ProductID],0))</f>
        <v>Urban</v>
      </c>
      <c r="J483" t="str">
        <f>INDEX(product[Segment],MATCH($A483,product[ProductID],0))</f>
        <v>Convenience</v>
      </c>
      <c r="K483">
        <f>INDEX(product[ManufacturerID],MATCH($A483,product[ProductID],0))</f>
        <v>7</v>
      </c>
      <c r="L483" t="str">
        <f>INDEX(location[State],MATCH(D483,location[Zip],0))</f>
        <v>British Columbia</v>
      </c>
      <c r="M483" t="str">
        <f>INDEX(manufacturer[Manufacturer Name],MATCH(K483,manufacturer[ManufacturerID],0))</f>
        <v>VanArsdel</v>
      </c>
      <c r="N483">
        <f>1/COUNTIFS(tbl_sales[Manufacturer Name],tbl_sales[[#This Row],[Manufacturer Name]])</f>
        <v>2.4570024570024569E-3</v>
      </c>
    </row>
    <row r="484" spans="1:14" x14ac:dyDescent="0.25">
      <c r="A484">
        <v>939</v>
      </c>
      <c r="B484" s="2">
        <v>42081</v>
      </c>
      <c r="C484" s="2" t="str">
        <f>TEXT(tbl_sales[[#This Row],[Date]],"mmmm")</f>
        <v>March</v>
      </c>
      <c r="D484" t="s">
        <v>1345</v>
      </c>
      <c r="E484">
        <v>1</v>
      </c>
      <c r="F484" s="3">
        <v>4409.37</v>
      </c>
      <c r="G484" t="s">
        <v>20</v>
      </c>
      <c r="H484" t="str">
        <f>INDEX(product[Product Name],MATCH(A484,product[ProductID],0))</f>
        <v>Natura UC-02</v>
      </c>
      <c r="I484" t="str">
        <f>INDEX(product[Category],MATCH($A484,product[ProductID],0))</f>
        <v>Urban</v>
      </c>
      <c r="J484" t="str">
        <f>INDEX(product[Segment],MATCH($A484,product[ProductID],0))</f>
        <v>Convenience</v>
      </c>
      <c r="K484">
        <f>INDEX(product[ManufacturerID],MATCH($A484,product[ProductID],0))</f>
        <v>8</v>
      </c>
      <c r="L484" t="str">
        <f>INDEX(location[State],MATCH(D484,location[Zip],0))</f>
        <v>Alberta</v>
      </c>
      <c r="M484" t="str">
        <f>INDEX(manufacturer[Manufacturer Name],MATCH(K484,manufacturer[ManufacturerID],0))</f>
        <v>Natura</v>
      </c>
      <c r="N484">
        <f>1/COUNTIFS(tbl_sales[Manufacturer Name],tbl_sales[[#This Row],[Manufacturer Name]])</f>
        <v>3.952569169960474E-3</v>
      </c>
    </row>
    <row r="485" spans="1:14" x14ac:dyDescent="0.25">
      <c r="A485">
        <v>590</v>
      </c>
      <c r="B485" s="2">
        <v>42081</v>
      </c>
      <c r="C485" s="2" t="str">
        <f>TEXT(tbl_sales[[#This Row],[Date]],"mmmm")</f>
        <v>March</v>
      </c>
      <c r="D485" t="s">
        <v>1345</v>
      </c>
      <c r="E485">
        <v>1</v>
      </c>
      <c r="F485" s="3">
        <v>10709.37</v>
      </c>
      <c r="G485" t="s">
        <v>20</v>
      </c>
      <c r="H485" t="str">
        <f>INDEX(product[Product Name],MATCH(A485,product[ProductID],0))</f>
        <v>Maximus UC-55</v>
      </c>
      <c r="I485" t="str">
        <f>INDEX(product[Category],MATCH($A485,product[ProductID],0))</f>
        <v>Urban</v>
      </c>
      <c r="J485" t="str">
        <f>INDEX(product[Segment],MATCH($A485,product[ProductID],0))</f>
        <v>Convenience</v>
      </c>
      <c r="K485">
        <f>INDEX(product[ManufacturerID],MATCH($A485,product[ProductID],0))</f>
        <v>7</v>
      </c>
      <c r="L485" t="str">
        <f>INDEX(location[State],MATCH(D485,location[Zip],0))</f>
        <v>Alberta</v>
      </c>
      <c r="M485" t="str">
        <f>INDEX(manufacturer[Manufacturer Name],MATCH(K485,manufacturer[ManufacturerID],0))</f>
        <v>VanArsdel</v>
      </c>
      <c r="N485">
        <f>1/COUNTIFS(tbl_sales[Manufacturer Name],tbl_sales[[#This Row],[Manufacturer Name]])</f>
        <v>2.4570024570024569E-3</v>
      </c>
    </row>
    <row r="486" spans="1:14" x14ac:dyDescent="0.25">
      <c r="A486">
        <v>2269</v>
      </c>
      <c r="B486" s="2">
        <v>42058</v>
      </c>
      <c r="C486" s="2" t="str">
        <f>TEXT(tbl_sales[[#This Row],[Date]],"mmmm")</f>
        <v>February</v>
      </c>
      <c r="D486" t="s">
        <v>1564</v>
      </c>
      <c r="E486">
        <v>1</v>
      </c>
      <c r="F486" s="3">
        <v>3936.87</v>
      </c>
      <c r="G486" t="s">
        <v>20</v>
      </c>
      <c r="H486" t="str">
        <f>INDEX(product[Product Name],MATCH(A486,product[ProductID],0))</f>
        <v>Aliqui RS-02</v>
      </c>
      <c r="I486" t="str">
        <f>INDEX(product[Category],MATCH($A486,product[ProductID],0))</f>
        <v>Rural</v>
      </c>
      <c r="J486" t="str">
        <f>INDEX(product[Segment],MATCH($A486,product[ProductID],0))</f>
        <v>Select</v>
      </c>
      <c r="K486">
        <f>INDEX(product[ManufacturerID],MATCH($A486,product[ProductID],0))</f>
        <v>2</v>
      </c>
      <c r="L486" t="str">
        <f>INDEX(location[State],MATCH(D486,location[Zip],0))</f>
        <v>British Columbia</v>
      </c>
      <c r="M486" t="str">
        <f>INDEX(manufacturer[Manufacturer Name],MATCH(K486,manufacturer[ManufacturerID],0))</f>
        <v>Aliqui</v>
      </c>
      <c r="N486">
        <f>1/COUNTIFS(tbl_sales[Manufacturer Name],tbl_sales[[#This Row],[Manufacturer Name]])</f>
        <v>4.7169811320754715E-3</v>
      </c>
    </row>
    <row r="487" spans="1:14" x14ac:dyDescent="0.25">
      <c r="A487">
        <v>2237</v>
      </c>
      <c r="B487" s="2">
        <v>42059</v>
      </c>
      <c r="C487" s="2" t="str">
        <f>TEXT(tbl_sales[[#This Row],[Date]],"mmmm")</f>
        <v>February</v>
      </c>
      <c r="D487" t="s">
        <v>1411</v>
      </c>
      <c r="E487">
        <v>1</v>
      </c>
      <c r="F487" s="3">
        <v>2330.37</v>
      </c>
      <c r="G487" t="s">
        <v>20</v>
      </c>
      <c r="H487" t="str">
        <f>INDEX(product[Product Name],MATCH(A487,product[ProductID],0))</f>
        <v>Aliqui RP-34</v>
      </c>
      <c r="I487" t="str">
        <f>INDEX(product[Category],MATCH($A487,product[ProductID],0))</f>
        <v>Rural</v>
      </c>
      <c r="J487" t="str">
        <f>INDEX(product[Segment],MATCH($A487,product[ProductID],0))</f>
        <v>Productivity</v>
      </c>
      <c r="K487">
        <f>INDEX(product[ManufacturerID],MATCH($A487,product[ProductID],0))</f>
        <v>2</v>
      </c>
      <c r="L487" t="str">
        <f>INDEX(location[State],MATCH(D487,location[Zip],0))</f>
        <v>Alberta</v>
      </c>
      <c r="M487" t="str">
        <f>INDEX(manufacturer[Manufacturer Name],MATCH(K487,manufacturer[ManufacturerID],0))</f>
        <v>Aliqui</v>
      </c>
      <c r="N487">
        <f>1/COUNTIFS(tbl_sales[Manufacturer Name],tbl_sales[[#This Row],[Manufacturer Name]])</f>
        <v>4.7169811320754715E-3</v>
      </c>
    </row>
    <row r="488" spans="1:14" x14ac:dyDescent="0.25">
      <c r="A488">
        <v>2280</v>
      </c>
      <c r="B488" s="2">
        <v>42059</v>
      </c>
      <c r="C488" s="2" t="str">
        <f>TEXT(tbl_sales[[#This Row],[Date]],"mmmm")</f>
        <v>February</v>
      </c>
      <c r="D488" t="s">
        <v>1409</v>
      </c>
      <c r="E488">
        <v>1</v>
      </c>
      <c r="F488" s="3">
        <v>2046.87</v>
      </c>
      <c r="G488" t="s">
        <v>20</v>
      </c>
      <c r="H488" t="str">
        <f>INDEX(product[Product Name],MATCH(A488,product[ProductID],0))</f>
        <v>Aliqui RS-13</v>
      </c>
      <c r="I488" t="str">
        <f>INDEX(product[Category],MATCH($A488,product[ProductID],0))</f>
        <v>Rural</v>
      </c>
      <c r="J488" t="str">
        <f>INDEX(product[Segment],MATCH($A488,product[ProductID],0))</f>
        <v>Select</v>
      </c>
      <c r="K488">
        <f>INDEX(product[ManufacturerID],MATCH($A488,product[ProductID],0))</f>
        <v>2</v>
      </c>
      <c r="L488" t="str">
        <f>INDEX(location[State],MATCH(D488,location[Zip],0))</f>
        <v>Alberta</v>
      </c>
      <c r="M488" t="str">
        <f>INDEX(manufacturer[Manufacturer Name],MATCH(K488,manufacturer[ManufacturerID],0))</f>
        <v>Aliqui</v>
      </c>
      <c r="N488">
        <f>1/COUNTIFS(tbl_sales[Manufacturer Name],tbl_sales[[#This Row],[Manufacturer Name]])</f>
        <v>4.7169811320754715E-3</v>
      </c>
    </row>
    <row r="489" spans="1:14" x14ac:dyDescent="0.25">
      <c r="A489">
        <v>1991</v>
      </c>
      <c r="B489" s="2">
        <v>42059</v>
      </c>
      <c r="C489" s="2" t="str">
        <f>TEXT(tbl_sales[[#This Row],[Date]],"mmmm")</f>
        <v>February</v>
      </c>
      <c r="D489" t="s">
        <v>1560</v>
      </c>
      <c r="E489">
        <v>1</v>
      </c>
      <c r="F489" s="3">
        <v>3842.37</v>
      </c>
      <c r="G489" t="s">
        <v>20</v>
      </c>
      <c r="H489" t="str">
        <f>INDEX(product[Product Name],MATCH(A489,product[ProductID],0))</f>
        <v>Currus RS-10</v>
      </c>
      <c r="I489" t="str">
        <f>INDEX(product[Category],MATCH($A489,product[ProductID],0))</f>
        <v>Rural</v>
      </c>
      <c r="J489" t="str">
        <f>INDEX(product[Segment],MATCH($A489,product[ProductID],0))</f>
        <v>Select</v>
      </c>
      <c r="K489">
        <f>INDEX(product[ManufacturerID],MATCH($A489,product[ProductID],0))</f>
        <v>4</v>
      </c>
      <c r="L489" t="str">
        <f>INDEX(location[State],MATCH(D489,location[Zip],0))</f>
        <v>British Columbia</v>
      </c>
      <c r="M489" t="str">
        <f>INDEX(manufacturer[Manufacturer Name],MATCH(K489,manufacturer[ManufacturerID],0))</f>
        <v>Currus</v>
      </c>
      <c r="N489">
        <f>1/COUNTIFS(tbl_sales[Manufacturer Name],tbl_sales[[#This Row],[Manufacturer Name]])</f>
        <v>1.1764705882352941E-2</v>
      </c>
    </row>
    <row r="490" spans="1:14" x14ac:dyDescent="0.25">
      <c r="A490">
        <v>2236</v>
      </c>
      <c r="B490" s="2">
        <v>42059</v>
      </c>
      <c r="C490" s="2" t="str">
        <f>TEXT(tbl_sales[[#This Row],[Date]],"mmmm")</f>
        <v>February</v>
      </c>
      <c r="D490" t="s">
        <v>1411</v>
      </c>
      <c r="E490">
        <v>1</v>
      </c>
      <c r="F490" s="3">
        <v>2330.37</v>
      </c>
      <c r="G490" t="s">
        <v>20</v>
      </c>
      <c r="H490" t="str">
        <f>INDEX(product[Product Name],MATCH(A490,product[ProductID],0))</f>
        <v>Aliqui RP-33</v>
      </c>
      <c r="I490" t="str">
        <f>INDEX(product[Category],MATCH($A490,product[ProductID],0))</f>
        <v>Rural</v>
      </c>
      <c r="J490" t="str">
        <f>INDEX(product[Segment],MATCH($A490,product[ProductID],0))</f>
        <v>Productivity</v>
      </c>
      <c r="K490">
        <f>INDEX(product[ManufacturerID],MATCH($A490,product[ProductID],0))</f>
        <v>2</v>
      </c>
      <c r="L490" t="str">
        <f>INDEX(location[State],MATCH(D490,location[Zip],0))</f>
        <v>Alberta</v>
      </c>
      <c r="M490" t="str">
        <f>INDEX(manufacturer[Manufacturer Name],MATCH(K490,manufacturer[ManufacturerID],0))</f>
        <v>Aliqui</v>
      </c>
      <c r="N490">
        <f>1/COUNTIFS(tbl_sales[Manufacturer Name],tbl_sales[[#This Row],[Manufacturer Name]])</f>
        <v>4.7169811320754715E-3</v>
      </c>
    </row>
    <row r="491" spans="1:14" x14ac:dyDescent="0.25">
      <c r="A491">
        <v>1175</v>
      </c>
      <c r="B491" s="2">
        <v>42059</v>
      </c>
      <c r="C491" s="2" t="str">
        <f>TEXT(tbl_sales[[#This Row],[Date]],"mmmm")</f>
        <v>February</v>
      </c>
      <c r="D491" t="s">
        <v>1400</v>
      </c>
      <c r="E491">
        <v>1</v>
      </c>
      <c r="F491" s="3">
        <v>8441.3700000000008</v>
      </c>
      <c r="G491" t="s">
        <v>20</v>
      </c>
      <c r="H491" t="str">
        <f>INDEX(product[Product Name],MATCH(A491,product[ProductID],0))</f>
        <v>Pirum UE-11</v>
      </c>
      <c r="I491" t="str">
        <f>INDEX(product[Category],MATCH($A491,product[ProductID],0))</f>
        <v>Urban</v>
      </c>
      <c r="J491" t="str">
        <f>INDEX(product[Segment],MATCH($A491,product[ProductID],0))</f>
        <v>Extreme</v>
      </c>
      <c r="K491">
        <f>INDEX(product[ManufacturerID],MATCH($A491,product[ProductID],0))</f>
        <v>10</v>
      </c>
      <c r="L491" t="str">
        <f>INDEX(location[State],MATCH(D491,location[Zip],0))</f>
        <v>Alberta</v>
      </c>
      <c r="M491" t="str">
        <f>INDEX(manufacturer[Manufacturer Name],MATCH(K491,manufacturer[ManufacturerID],0))</f>
        <v>Pirum</v>
      </c>
      <c r="N491">
        <f>1/COUNTIFS(tbl_sales[Manufacturer Name],tbl_sales[[#This Row],[Manufacturer Name]])</f>
        <v>3.8022813688212928E-3</v>
      </c>
    </row>
    <row r="492" spans="1:14" x14ac:dyDescent="0.25">
      <c r="A492">
        <v>819</v>
      </c>
      <c r="B492" s="2">
        <v>42059</v>
      </c>
      <c r="C492" s="2" t="str">
        <f>TEXT(tbl_sales[[#This Row],[Date]],"mmmm")</f>
        <v>February</v>
      </c>
      <c r="D492" t="s">
        <v>1393</v>
      </c>
      <c r="E492">
        <v>1</v>
      </c>
      <c r="F492" s="3">
        <v>15528.87</v>
      </c>
      <c r="G492" t="s">
        <v>20</v>
      </c>
      <c r="H492" t="str">
        <f>INDEX(product[Product Name],MATCH(A492,product[ProductID],0))</f>
        <v>Natura UM-03</v>
      </c>
      <c r="I492" t="str">
        <f>INDEX(product[Category],MATCH($A492,product[ProductID],0))</f>
        <v>Urban</v>
      </c>
      <c r="J492" t="str">
        <f>INDEX(product[Segment],MATCH($A492,product[ProductID],0))</f>
        <v>Moderation</v>
      </c>
      <c r="K492">
        <f>INDEX(product[ManufacturerID],MATCH($A492,product[ProductID],0))</f>
        <v>8</v>
      </c>
      <c r="L492" t="str">
        <f>INDEX(location[State],MATCH(D492,location[Zip],0))</f>
        <v>Alberta</v>
      </c>
      <c r="M492" t="str">
        <f>INDEX(manufacturer[Manufacturer Name],MATCH(K492,manufacturer[ManufacturerID],0))</f>
        <v>Natura</v>
      </c>
      <c r="N492">
        <f>1/COUNTIFS(tbl_sales[Manufacturer Name],tbl_sales[[#This Row],[Manufacturer Name]])</f>
        <v>3.952569169960474E-3</v>
      </c>
    </row>
    <row r="493" spans="1:14" x14ac:dyDescent="0.25">
      <c r="A493">
        <v>609</v>
      </c>
      <c r="B493" s="2">
        <v>42022</v>
      </c>
      <c r="C493" s="2" t="str">
        <f>TEXT(tbl_sales[[#This Row],[Date]],"mmmm")</f>
        <v>January</v>
      </c>
      <c r="D493" t="s">
        <v>1559</v>
      </c>
      <c r="E493">
        <v>1</v>
      </c>
      <c r="F493" s="3">
        <v>10079.370000000001</v>
      </c>
      <c r="G493" t="s">
        <v>20</v>
      </c>
      <c r="H493" t="str">
        <f>INDEX(product[Product Name],MATCH(A493,product[ProductID],0))</f>
        <v>Maximus UC-74</v>
      </c>
      <c r="I493" t="str">
        <f>INDEX(product[Category],MATCH($A493,product[ProductID],0))</f>
        <v>Urban</v>
      </c>
      <c r="J493" t="str">
        <f>INDEX(product[Segment],MATCH($A493,product[ProductID],0))</f>
        <v>Convenience</v>
      </c>
      <c r="K493">
        <f>INDEX(product[ManufacturerID],MATCH($A493,product[ProductID],0))</f>
        <v>7</v>
      </c>
      <c r="L493" t="str">
        <f>INDEX(location[State],MATCH(D493,location[Zip],0))</f>
        <v>British Columbia</v>
      </c>
      <c r="M493" t="str">
        <f>INDEX(manufacturer[Manufacturer Name],MATCH(K493,manufacturer[ManufacturerID],0))</f>
        <v>VanArsdel</v>
      </c>
      <c r="N493">
        <f>1/COUNTIFS(tbl_sales[Manufacturer Name],tbl_sales[[#This Row],[Manufacturer Name]])</f>
        <v>2.4570024570024569E-3</v>
      </c>
    </row>
    <row r="494" spans="1:14" x14ac:dyDescent="0.25">
      <c r="A494">
        <v>1178</v>
      </c>
      <c r="B494" s="2">
        <v>42023</v>
      </c>
      <c r="C494" s="2" t="str">
        <f>TEXT(tbl_sales[[#This Row],[Date]],"mmmm")</f>
        <v>January</v>
      </c>
      <c r="D494" t="s">
        <v>1595</v>
      </c>
      <c r="E494">
        <v>1</v>
      </c>
      <c r="F494" s="3">
        <v>7086.87</v>
      </c>
      <c r="G494" t="s">
        <v>20</v>
      </c>
      <c r="H494" t="str">
        <f>INDEX(product[Product Name],MATCH(A494,product[ProductID],0))</f>
        <v>Pirum UE-14</v>
      </c>
      <c r="I494" t="str">
        <f>INDEX(product[Category],MATCH($A494,product[ProductID],0))</f>
        <v>Urban</v>
      </c>
      <c r="J494" t="str">
        <f>INDEX(product[Segment],MATCH($A494,product[ProductID],0))</f>
        <v>Extreme</v>
      </c>
      <c r="K494">
        <f>INDEX(product[ManufacturerID],MATCH($A494,product[ProductID],0))</f>
        <v>10</v>
      </c>
      <c r="L494" t="str">
        <f>INDEX(location[State],MATCH(D494,location[Zip],0))</f>
        <v>British Columbia</v>
      </c>
      <c r="M494" t="str">
        <f>INDEX(manufacturer[Manufacturer Name],MATCH(K494,manufacturer[ManufacturerID],0))</f>
        <v>Pirum</v>
      </c>
      <c r="N494">
        <f>1/COUNTIFS(tbl_sales[Manufacturer Name],tbl_sales[[#This Row],[Manufacturer Name]])</f>
        <v>3.8022813688212928E-3</v>
      </c>
    </row>
    <row r="495" spans="1:14" x14ac:dyDescent="0.25">
      <c r="A495">
        <v>457</v>
      </c>
      <c r="B495" s="2">
        <v>42023</v>
      </c>
      <c r="C495" s="2" t="str">
        <f>TEXT(tbl_sales[[#This Row],[Date]],"mmmm")</f>
        <v>January</v>
      </c>
      <c r="D495" t="s">
        <v>1400</v>
      </c>
      <c r="E495">
        <v>1</v>
      </c>
      <c r="F495" s="3">
        <v>11969.37</v>
      </c>
      <c r="G495" t="s">
        <v>20</v>
      </c>
      <c r="H495" t="str">
        <f>INDEX(product[Product Name],MATCH(A495,product[ProductID],0))</f>
        <v>Maximus UM-62</v>
      </c>
      <c r="I495" t="str">
        <f>INDEX(product[Category],MATCH($A495,product[ProductID],0))</f>
        <v>Urban</v>
      </c>
      <c r="J495" t="str">
        <f>INDEX(product[Segment],MATCH($A495,product[ProductID],0))</f>
        <v>Moderation</v>
      </c>
      <c r="K495">
        <f>INDEX(product[ManufacturerID],MATCH($A495,product[ProductID],0))</f>
        <v>7</v>
      </c>
      <c r="L495" t="str">
        <f>INDEX(location[State],MATCH(D495,location[Zip],0))</f>
        <v>Alberta</v>
      </c>
      <c r="M495" t="str">
        <f>INDEX(manufacturer[Manufacturer Name],MATCH(K495,manufacturer[ManufacturerID],0))</f>
        <v>VanArsdel</v>
      </c>
      <c r="N495">
        <f>1/COUNTIFS(tbl_sales[Manufacturer Name],tbl_sales[[#This Row],[Manufacturer Name]])</f>
        <v>2.4570024570024569E-3</v>
      </c>
    </row>
    <row r="496" spans="1:14" x14ac:dyDescent="0.25">
      <c r="A496">
        <v>1521</v>
      </c>
      <c r="B496" s="2">
        <v>42023</v>
      </c>
      <c r="C496" s="2" t="str">
        <f>TEXT(tbl_sales[[#This Row],[Date]],"mmmm")</f>
        <v>January</v>
      </c>
      <c r="D496" t="s">
        <v>1564</v>
      </c>
      <c r="E496">
        <v>1</v>
      </c>
      <c r="F496" s="3">
        <v>6298.74</v>
      </c>
      <c r="G496" t="s">
        <v>20</v>
      </c>
      <c r="H496" t="str">
        <f>INDEX(product[Product Name],MATCH(A496,product[ProductID],0))</f>
        <v>Quibus RP-13</v>
      </c>
      <c r="I496" t="str">
        <f>INDEX(product[Category],MATCH($A496,product[ProductID],0))</f>
        <v>Rural</v>
      </c>
      <c r="J496" t="str">
        <f>INDEX(product[Segment],MATCH($A496,product[ProductID],0))</f>
        <v>Productivity</v>
      </c>
      <c r="K496">
        <f>INDEX(product[ManufacturerID],MATCH($A496,product[ProductID],0))</f>
        <v>12</v>
      </c>
      <c r="L496" t="str">
        <f>INDEX(location[State],MATCH(D496,location[Zip],0))</f>
        <v>British Columbia</v>
      </c>
      <c r="M496" t="str">
        <f>INDEX(manufacturer[Manufacturer Name],MATCH(K496,manufacturer[ManufacturerID],0))</f>
        <v>Quibus</v>
      </c>
      <c r="N496">
        <f>1/COUNTIFS(tbl_sales[Manufacturer Name],tbl_sales[[#This Row],[Manufacturer Name]])</f>
        <v>1.3333333333333334E-2</v>
      </c>
    </row>
    <row r="497" spans="1:14" x14ac:dyDescent="0.25">
      <c r="A497">
        <v>1522</v>
      </c>
      <c r="B497" s="2">
        <v>42023</v>
      </c>
      <c r="C497" s="2" t="str">
        <f>TEXT(tbl_sales[[#This Row],[Date]],"mmmm")</f>
        <v>January</v>
      </c>
      <c r="D497" t="s">
        <v>1564</v>
      </c>
      <c r="E497">
        <v>1</v>
      </c>
      <c r="F497" s="3">
        <v>6298.74</v>
      </c>
      <c r="G497" t="s">
        <v>20</v>
      </c>
      <c r="H497" t="str">
        <f>INDEX(product[Product Name],MATCH(A497,product[ProductID],0))</f>
        <v>Quibus RP-14</v>
      </c>
      <c r="I497" t="str">
        <f>INDEX(product[Category],MATCH($A497,product[ProductID],0))</f>
        <v>Rural</v>
      </c>
      <c r="J497" t="str">
        <f>INDEX(product[Segment],MATCH($A497,product[ProductID],0))</f>
        <v>Productivity</v>
      </c>
      <c r="K497">
        <f>INDEX(product[ManufacturerID],MATCH($A497,product[ProductID],0))</f>
        <v>12</v>
      </c>
      <c r="L497" t="str">
        <f>INDEX(location[State],MATCH(D497,location[Zip],0))</f>
        <v>British Columbia</v>
      </c>
      <c r="M497" t="str">
        <f>INDEX(manufacturer[Manufacturer Name],MATCH(K497,manufacturer[ManufacturerID],0))</f>
        <v>Quibus</v>
      </c>
      <c r="N497">
        <f>1/COUNTIFS(tbl_sales[Manufacturer Name],tbl_sales[[#This Row],[Manufacturer Name]])</f>
        <v>1.3333333333333334E-2</v>
      </c>
    </row>
    <row r="498" spans="1:14" x14ac:dyDescent="0.25">
      <c r="A498">
        <v>2069</v>
      </c>
      <c r="B498" s="2">
        <v>42093</v>
      </c>
      <c r="C498" s="2" t="str">
        <f>TEXT(tbl_sales[[#This Row],[Date]],"mmmm")</f>
        <v>March</v>
      </c>
      <c r="D498" t="s">
        <v>838</v>
      </c>
      <c r="E498">
        <v>1</v>
      </c>
      <c r="F498" s="3">
        <v>6299.37</v>
      </c>
      <c r="G498" t="s">
        <v>20</v>
      </c>
      <c r="H498" t="str">
        <f>INDEX(product[Product Name],MATCH(A498,product[ProductID],0))</f>
        <v>Currus UC-04</v>
      </c>
      <c r="I498" t="str">
        <f>INDEX(product[Category],MATCH($A498,product[ProductID],0))</f>
        <v>Urban</v>
      </c>
      <c r="J498" t="str">
        <f>INDEX(product[Segment],MATCH($A498,product[ProductID],0))</f>
        <v>Convenience</v>
      </c>
      <c r="K498">
        <f>INDEX(product[ManufacturerID],MATCH($A498,product[ProductID],0))</f>
        <v>4</v>
      </c>
      <c r="L498" t="str">
        <f>INDEX(location[State],MATCH(D498,location[Zip],0))</f>
        <v>Ontario</v>
      </c>
      <c r="M498" t="str">
        <f>INDEX(manufacturer[Manufacturer Name],MATCH(K498,manufacturer[ManufacturerID],0))</f>
        <v>Currus</v>
      </c>
      <c r="N498">
        <f>1/COUNTIFS(tbl_sales[Manufacturer Name],tbl_sales[[#This Row],[Manufacturer Name]])</f>
        <v>1.1764705882352941E-2</v>
      </c>
    </row>
    <row r="499" spans="1:14" x14ac:dyDescent="0.25">
      <c r="A499">
        <v>1049</v>
      </c>
      <c r="B499" s="2">
        <v>42087</v>
      </c>
      <c r="C499" s="2" t="str">
        <f>TEXT(tbl_sales[[#This Row],[Date]],"mmmm")</f>
        <v>March</v>
      </c>
      <c r="D499" t="s">
        <v>1228</v>
      </c>
      <c r="E499">
        <v>1</v>
      </c>
      <c r="F499" s="3">
        <v>3086.37</v>
      </c>
      <c r="G499" t="s">
        <v>20</v>
      </c>
      <c r="H499" t="str">
        <f>INDEX(product[Product Name],MATCH(A499,product[ProductID],0))</f>
        <v>Pirum MA-07</v>
      </c>
      <c r="I499" t="str">
        <f>INDEX(product[Category],MATCH($A499,product[ProductID],0))</f>
        <v>Mix</v>
      </c>
      <c r="J499" t="str">
        <f>INDEX(product[Segment],MATCH($A499,product[ProductID],0))</f>
        <v>All Season</v>
      </c>
      <c r="K499">
        <f>INDEX(product[ManufacturerID],MATCH($A499,product[ProductID],0))</f>
        <v>10</v>
      </c>
      <c r="L499" t="str">
        <f>INDEX(location[State],MATCH(D499,location[Zip],0))</f>
        <v>Manitoba</v>
      </c>
      <c r="M499" t="str">
        <f>INDEX(manufacturer[Manufacturer Name],MATCH(K499,manufacturer[ManufacturerID],0))</f>
        <v>Pirum</v>
      </c>
      <c r="N499">
        <f>1/COUNTIFS(tbl_sales[Manufacturer Name],tbl_sales[[#This Row],[Manufacturer Name]])</f>
        <v>3.8022813688212928E-3</v>
      </c>
    </row>
    <row r="500" spans="1:14" x14ac:dyDescent="0.25">
      <c r="A500">
        <v>438</v>
      </c>
      <c r="B500" s="2">
        <v>42088</v>
      </c>
      <c r="C500" s="2" t="str">
        <f>TEXT(tbl_sales[[#This Row],[Date]],"mmmm")</f>
        <v>March</v>
      </c>
      <c r="D500" t="s">
        <v>971</v>
      </c>
      <c r="E500">
        <v>1</v>
      </c>
      <c r="F500" s="3">
        <v>11525.85</v>
      </c>
      <c r="G500" t="s">
        <v>20</v>
      </c>
      <c r="H500" t="str">
        <f>INDEX(product[Product Name],MATCH(A500,product[ProductID],0))</f>
        <v>Maximus UM-43</v>
      </c>
      <c r="I500" t="str">
        <f>INDEX(product[Category],MATCH($A500,product[ProductID],0))</f>
        <v>Urban</v>
      </c>
      <c r="J500" t="str">
        <f>INDEX(product[Segment],MATCH($A500,product[ProductID],0))</f>
        <v>Moderation</v>
      </c>
      <c r="K500">
        <f>INDEX(product[ManufacturerID],MATCH($A500,product[ProductID],0))</f>
        <v>7</v>
      </c>
      <c r="L500" t="str">
        <f>INDEX(location[State],MATCH(D500,location[Zip],0))</f>
        <v>Ontario</v>
      </c>
      <c r="M500" t="str">
        <f>INDEX(manufacturer[Manufacturer Name],MATCH(K500,manufacturer[ManufacturerID],0))</f>
        <v>VanArsdel</v>
      </c>
      <c r="N500">
        <f>1/COUNTIFS(tbl_sales[Manufacturer Name],tbl_sales[[#This Row],[Manufacturer Name]])</f>
        <v>2.4570024570024569E-3</v>
      </c>
    </row>
    <row r="501" spans="1:14" x14ac:dyDescent="0.25">
      <c r="A501">
        <v>1183</v>
      </c>
      <c r="B501" s="2">
        <v>42088</v>
      </c>
      <c r="C501" s="2" t="str">
        <f>TEXT(tbl_sales[[#This Row],[Date]],"mmmm")</f>
        <v>March</v>
      </c>
      <c r="D501" t="s">
        <v>994</v>
      </c>
      <c r="E501">
        <v>1</v>
      </c>
      <c r="F501" s="3">
        <v>7275.87</v>
      </c>
      <c r="G501" t="s">
        <v>20</v>
      </c>
      <c r="H501" t="str">
        <f>INDEX(product[Product Name],MATCH(A501,product[ProductID],0))</f>
        <v>Pirum UE-19</v>
      </c>
      <c r="I501" t="str">
        <f>INDEX(product[Category],MATCH($A501,product[ProductID],0))</f>
        <v>Urban</v>
      </c>
      <c r="J501" t="str">
        <f>INDEX(product[Segment],MATCH($A501,product[ProductID],0))</f>
        <v>Extreme</v>
      </c>
      <c r="K501">
        <f>INDEX(product[ManufacturerID],MATCH($A501,product[ProductID],0))</f>
        <v>10</v>
      </c>
      <c r="L501" t="str">
        <f>INDEX(location[State],MATCH(D501,location[Zip],0))</f>
        <v>Ontario</v>
      </c>
      <c r="M501" t="str">
        <f>INDEX(manufacturer[Manufacturer Name],MATCH(K501,manufacturer[ManufacturerID],0))</f>
        <v>Pirum</v>
      </c>
      <c r="N501">
        <f>1/COUNTIFS(tbl_sales[Manufacturer Name],tbl_sales[[#This Row],[Manufacturer Name]])</f>
        <v>3.8022813688212928E-3</v>
      </c>
    </row>
    <row r="502" spans="1:14" x14ac:dyDescent="0.25">
      <c r="A502">
        <v>759</v>
      </c>
      <c r="B502" s="2">
        <v>42100</v>
      </c>
      <c r="C502" s="2" t="str">
        <f>TEXT(tbl_sales[[#This Row],[Date]],"mmmm")</f>
        <v>April</v>
      </c>
      <c r="D502" t="s">
        <v>994</v>
      </c>
      <c r="E502">
        <v>1</v>
      </c>
      <c r="F502" s="3">
        <v>1983.87</v>
      </c>
      <c r="G502" t="s">
        <v>20</v>
      </c>
      <c r="H502" t="str">
        <f>INDEX(product[Product Name],MATCH(A502,product[ProductID],0))</f>
        <v>Natura RP-47</v>
      </c>
      <c r="I502" t="str">
        <f>INDEX(product[Category],MATCH($A502,product[ProductID],0))</f>
        <v>Rural</v>
      </c>
      <c r="J502" t="str">
        <f>INDEX(product[Segment],MATCH($A502,product[ProductID],0))</f>
        <v>Productivity</v>
      </c>
      <c r="K502">
        <f>INDEX(product[ManufacturerID],MATCH($A502,product[ProductID],0))</f>
        <v>8</v>
      </c>
      <c r="L502" t="str">
        <f>INDEX(location[State],MATCH(D502,location[Zip],0))</f>
        <v>Ontario</v>
      </c>
      <c r="M502" t="str">
        <f>INDEX(manufacturer[Manufacturer Name],MATCH(K502,manufacturer[ManufacturerID],0))</f>
        <v>Natura</v>
      </c>
      <c r="N502">
        <f>1/COUNTIFS(tbl_sales[Manufacturer Name],tbl_sales[[#This Row],[Manufacturer Name]])</f>
        <v>3.952569169960474E-3</v>
      </c>
    </row>
    <row r="503" spans="1:14" x14ac:dyDescent="0.25">
      <c r="A503">
        <v>438</v>
      </c>
      <c r="B503" s="2">
        <v>42100</v>
      </c>
      <c r="C503" s="2" t="str">
        <f>TEXT(tbl_sales[[#This Row],[Date]],"mmmm")</f>
        <v>April</v>
      </c>
      <c r="D503" t="s">
        <v>945</v>
      </c>
      <c r="E503">
        <v>1</v>
      </c>
      <c r="F503" s="3">
        <v>11969.37</v>
      </c>
      <c r="G503" t="s">
        <v>20</v>
      </c>
      <c r="H503" t="str">
        <f>INDEX(product[Product Name],MATCH(A503,product[ProductID],0))</f>
        <v>Maximus UM-43</v>
      </c>
      <c r="I503" t="str">
        <f>INDEX(product[Category],MATCH($A503,product[ProductID],0))</f>
        <v>Urban</v>
      </c>
      <c r="J503" t="str">
        <f>INDEX(product[Segment],MATCH($A503,product[ProductID],0))</f>
        <v>Moderation</v>
      </c>
      <c r="K503">
        <f>INDEX(product[ManufacturerID],MATCH($A503,product[ProductID],0))</f>
        <v>7</v>
      </c>
      <c r="L503" t="str">
        <f>INDEX(location[State],MATCH(D503,location[Zip],0))</f>
        <v>Ontario</v>
      </c>
      <c r="M503" t="str">
        <f>INDEX(manufacturer[Manufacturer Name],MATCH(K503,manufacturer[ManufacturerID],0))</f>
        <v>VanArsdel</v>
      </c>
      <c r="N503">
        <f>1/COUNTIFS(tbl_sales[Manufacturer Name],tbl_sales[[#This Row],[Manufacturer Name]])</f>
        <v>2.4570024570024569E-3</v>
      </c>
    </row>
    <row r="504" spans="1:14" x14ac:dyDescent="0.25">
      <c r="A504">
        <v>676</v>
      </c>
      <c r="B504" s="2">
        <v>42100</v>
      </c>
      <c r="C504" s="2" t="str">
        <f>TEXT(tbl_sales[[#This Row],[Date]],"mmmm")</f>
        <v>April</v>
      </c>
      <c r="D504" t="s">
        <v>984</v>
      </c>
      <c r="E504">
        <v>1</v>
      </c>
      <c r="F504" s="3">
        <v>9134.3700000000008</v>
      </c>
      <c r="G504" t="s">
        <v>20</v>
      </c>
      <c r="H504" t="str">
        <f>INDEX(product[Product Name],MATCH(A504,product[ProductID],0))</f>
        <v>Maximus UC-41</v>
      </c>
      <c r="I504" t="str">
        <f>INDEX(product[Category],MATCH($A504,product[ProductID],0))</f>
        <v>Urban</v>
      </c>
      <c r="J504" t="str">
        <f>INDEX(product[Segment],MATCH($A504,product[ProductID],0))</f>
        <v>Convenience</v>
      </c>
      <c r="K504">
        <f>INDEX(product[ManufacturerID],MATCH($A504,product[ProductID],0))</f>
        <v>7</v>
      </c>
      <c r="L504" t="str">
        <f>INDEX(location[State],MATCH(D504,location[Zip],0))</f>
        <v>Ontario</v>
      </c>
      <c r="M504" t="str">
        <f>INDEX(manufacturer[Manufacturer Name],MATCH(K504,manufacturer[ManufacturerID],0))</f>
        <v>VanArsdel</v>
      </c>
      <c r="N504">
        <f>1/COUNTIFS(tbl_sales[Manufacturer Name],tbl_sales[[#This Row],[Manufacturer Name]])</f>
        <v>2.4570024570024569E-3</v>
      </c>
    </row>
    <row r="505" spans="1:14" x14ac:dyDescent="0.25">
      <c r="A505">
        <v>556</v>
      </c>
      <c r="B505" s="2">
        <v>42100</v>
      </c>
      <c r="C505" s="2" t="str">
        <f>TEXT(tbl_sales[[#This Row],[Date]],"mmmm")</f>
        <v>April</v>
      </c>
      <c r="D505" t="s">
        <v>1222</v>
      </c>
      <c r="E505">
        <v>1</v>
      </c>
      <c r="F505" s="3">
        <v>10268.370000000001</v>
      </c>
      <c r="G505" t="s">
        <v>20</v>
      </c>
      <c r="H505" t="str">
        <f>INDEX(product[Product Name],MATCH(A505,product[ProductID],0))</f>
        <v>Maximus UC-21</v>
      </c>
      <c r="I505" t="str">
        <f>INDEX(product[Category],MATCH($A505,product[ProductID],0))</f>
        <v>Urban</v>
      </c>
      <c r="J505" t="str">
        <f>INDEX(product[Segment],MATCH($A505,product[ProductID],0))</f>
        <v>Convenience</v>
      </c>
      <c r="K505">
        <f>INDEX(product[ManufacturerID],MATCH($A505,product[ProductID],0))</f>
        <v>7</v>
      </c>
      <c r="L505" t="str">
        <f>INDEX(location[State],MATCH(D505,location[Zip],0))</f>
        <v>Manitoba</v>
      </c>
      <c r="M505" t="str">
        <f>INDEX(manufacturer[Manufacturer Name],MATCH(K505,manufacturer[ManufacturerID],0))</f>
        <v>VanArsdel</v>
      </c>
      <c r="N505">
        <f>1/COUNTIFS(tbl_sales[Manufacturer Name],tbl_sales[[#This Row],[Manufacturer Name]])</f>
        <v>2.4570024570024569E-3</v>
      </c>
    </row>
    <row r="506" spans="1:14" x14ac:dyDescent="0.25">
      <c r="A506">
        <v>699</v>
      </c>
      <c r="B506" s="2">
        <v>42100</v>
      </c>
      <c r="C506" s="2" t="str">
        <f>TEXT(tbl_sales[[#This Row],[Date]],"mmmm")</f>
        <v>April</v>
      </c>
      <c r="D506" t="s">
        <v>953</v>
      </c>
      <c r="E506">
        <v>1</v>
      </c>
      <c r="F506" s="3">
        <v>2865.87</v>
      </c>
      <c r="G506" t="s">
        <v>20</v>
      </c>
      <c r="H506" t="str">
        <f>INDEX(product[Product Name],MATCH(A506,product[ProductID],0))</f>
        <v>Natura MA-06</v>
      </c>
      <c r="I506" t="str">
        <f>INDEX(product[Category],MATCH($A506,product[ProductID],0))</f>
        <v>Mix</v>
      </c>
      <c r="J506" t="str">
        <f>INDEX(product[Segment],MATCH($A506,product[ProductID],0))</f>
        <v>All Season</v>
      </c>
      <c r="K506">
        <f>INDEX(product[ManufacturerID],MATCH($A506,product[ProductID],0))</f>
        <v>8</v>
      </c>
      <c r="L506" t="str">
        <f>INDEX(location[State],MATCH(D506,location[Zip],0))</f>
        <v>Ontario</v>
      </c>
      <c r="M506" t="str">
        <f>INDEX(manufacturer[Manufacturer Name],MATCH(K506,manufacturer[ManufacturerID],0))</f>
        <v>Natura</v>
      </c>
      <c r="N506">
        <f>1/COUNTIFS(tbl_sales[Manufacturer Name],tbl_sales[[#This Row],[Manufacturer Name]])</f>
        <v>3.952569169960474E-3</v>
      </c>
    </row>
    <row r="507" spans="1:14" x14ac:dyDescent="0.25">
      <c r="A507">
        <v>826</v>
      </c>
      <c r="B507" s="2">
        <v>42089</v>
      </c>
      <c r="C507" s="2" t="str">
        <f>TEXT(tbl_sales[[#This Row],[Date]],"mmmm")</f>
        <v>March</v>
      </c>
      <c r="D507" t="s">
        <v>680</v>
      </c>
      <c r="E507">
        <v>1</v>
      </c>
      <c r="F507" s="3">
        <v>12536.37</v>
      </c>
      <c r="G507" t="s">
        <v>20</v>
      </c>
      <c r="H507" t="str">
        <f>INDEX(product[Product Name],MATCH(A507,product[ProductID],0))</f>
        <v>Natura UM-10</v>
      </c>
      <c r="I507" t="str">
        <f>INDEX(product[Category],MATCH($A507,product[ProductID],0))</f>
        <v>Urban</v>
      </c>
      <c r="J507" t="str">
        <f>INDEX(product[Segment],MATCH($A507,product[ProductID],0))</f>
        <v>Moderation</v>
      </c>
      <c r="K507">
        <f>INDEX(product[ManufacturerID],MATCH($A507,product[ProductID],0))</f>
        <v>8</v>
      </c>
      <c r="L507" t="str">
        <f>INDEX(location[State],MATCH(D507,location[Zip],0))</f>
        <v>Ontario</v>
      </c>
      <c r="M507" t="str">
        <f>INDEX(manufacturer[Manufacturer Name],MATCH(K507,manufacturer[ManufacturerID],0))</f>
        <v>Natura</v>
      </c>
      <c r="N507">
        <f>1/COUNTIFS(tbl_sales[Manufacturer Name],tbl_sales[[#This Row],[Manufacturer Name]])</f>
        <v>3.952569169960474E-3</v>
      </c>
    </row>
    <row r="508" spans="1:14" x14ac:dyDescent="0.25">
      <c r="A508">
        <v>985</v>
      </c>
      <c r="B508" s="2">
        <v>42089</v>
      </c>
      <c r="C508" s="2" t="str">
        <f>TEXT(tbl_sales[[#This Row],[Date]],"mmmm")</f>
        <v>March</v>
      </c>
      <c r="D508" t="s">
        <v>1230</v>
      </c>
      <c r="E508">
        <v>1</v>
      </c>
      <c r="F508" s="3">
        <v>9764.3700000000008</v>
      </c>
      <c r="G508" t="s">
        <v>20</v>
      </c>
      <c r="H508" t="str">
        <f>INDEX(product[Product Name],MATCH(A508,product[ProductID],0))</f>
        <v>Natura UC-48</v>
      </c>
      <c r="I508" t="str">
        <f>INDEX(product[Category],MATCH($A508,product[ProductID],0))</f>
        <v>Urban</v>
      </c>
      <c r="J508" t="str">
        <f>INDEX(product[Segment],MATCH($A508,product[ProductID],0))</f>
        <v>Convenience</v>
      </c>
      <c r="K508">
        <f>INDEX(product[ManufacturerID],MATCH($A508,product[ProductID],0))</f>
        <v>8</v>
      </c>
      <c r="L508" t="str">
        <f>INDEX(location[State],MATCH(D508,location[Zip],0))</f>
        <v>Manitoba</v>
      </c>
      <c r="M508" t="str">
        <f>INDEX(manufacturer[Manufacturer Name],MATCH(K508,manufacturer[ManufacturerID],0))</f>
        <v>Natura</v>
      </c>
      <c r="N508">
        <f>1/COUNTIFS(tbl_sales[Manufacturer Name],tbl_sales[[#This Row],[Manufacturer Name]])</f>
        <v>3.952569169960474E-3</v>
      </c>
    </row>
    <row r="509" spans="1:14" x14ac:dyDescent="0.25">
      <c r="A509">
        <v>993</v>
      </c>
      <c r="B509" s="2">
        <v>42089</v>
      </c>
      <c r="C509" s="2" t="str">
        <f>TEXT(tbl_sales[[#This Row],[Date]],"mmmm")</f>
        <v>March</v>
      </c>
      <c r="D509" t="s">
        <v>945</v>
      </c>
      <c r="E509">
        <v>1</v>
      </c>
      <c r="F509" s="3">
        <v>4409.37</v>
      </c>
      <c r="G509" t="s">
        <v>20</v>
      </c>
      <c r="H509" t="str">
        <f>INDEX(product[Product Name],MATCH(A509,product[ProductID],0))</f>
        <v>Natura UC-56</v>
      </c>
      <c r="I509" t="str">
        <f>INDEX(product[Category],MATCH($A509,product[ProductID],0))</f>
        <v>Urban</v>
      </c>
      <c r="J509" t="str">
        <f>INDEX(product[Segment],MATCH($A509,product[ProductID],0))</f>
        <v>Convenience</v>
      </c>
      <c r="K509">
        <f>INDEX(product[ManufacturerID],MATCH($A509,product[ProductID],0))</f>
        <v>8</v>
      </c>
      <c r="L509" t="str">
        <f>INDEX(location[State],MATCH(D509,location[Zip],0))</f>
        <v>Ontario</v>
      </c>
      <c r="M509" t="str">
        <f>INDEX(manufacturer[Manufacturer Name],MATCH(K509,manufacturer[ManufacturerID],0))</f>
        <v>Natura</v>
      </c>
      <c r="N509">
        <f>1/COUNTIFS(tbl_sales[Manufacturer Name],tbl_sales[[#This Row],[Manufacturer Name]])</f>
        <v>3.952569169960474E-3</v>
      </c>
    </row>
    <row r="510" spans="1:14" x14ac:dyDescent="0.25">
      <c r="A510">
        <v>457</v>
      </c>
      <c r="B510" s="2">
        <v>42111</v>
      </c>
      <c r="C510" s="2" t="str">
        <f>TEXT(tbl_sales[[#This Row],[Date]],"mmmm")</f>
        <v>April</v>
      </c>
      <c r="D510" t="s">
        <v>945</v>
      </c>
      <c r="E510">
        <v>1</v>
      </c>
      <c r="F510" s="3">
        <v>11969.37</v>
      </c>
      <c r="G510" t="s">
        <v>20</v>
      </c>
      <c r="H510" t="str">
        <f>INDEX(product[Product Name],MATCH(A510,product[ProductID],0))</f>
        <v>Maximus UM-62</v>
      </c>
      <c r="I510" t="str">
        <f>INDEX(product[Category],MATCH($A510,product[ProductID],0))</f>
        <v>Urban</v>
      </c>
      <c r="J510" t="str">
        <f>INDEX(product[Segment],MATCH($A510,product[ProductID],0))</f>
        <v>Moderation</v>
      </c>
      <c r="K510">
        <f>INDEX(product[ManufacturerID],MATCH($A510,product[ProductID],0))</f>
        <v>7</v>
      </c>
      <c r="L510" t="str">
        <f>INDEX(location[State],MATCH(D510,location[Zip],0))</f>
        <v>Ontario</v>
      </c>
      <c r="M510" t="str">
        <f>INDEX(manufacturer[Manufacturer Name],MATCH(K510,manufacturer[ManufacturerID],0))</f>
        <v>VanArsdel</v>
      </c>
      <c r="N510">
        <f>1/COUNTIFS(tbl_sales[Manufacturer Name],tbl_sales[[#This Row],[Manufacturer Name]])</f>
        <v>2.4570024570024569E-3</v>
      </c>
    </row>
    <row r="511" spans="1:14" x14ac:dyDescent="0.25">
      <c r="A511">
        <v>438</v>
      </c>
      <c r="B511" s="2">
        <v>42112</v>
      </c>
      <c r="C511" s="2" t="str">
        <f>TEXT(tbl_sales[[#This Row],[Date]],"mmmm")</f>
        <v>April</v>
      </c>
      <c r="D511" t="s">
        <v>394</v>
      </c>
      <c r="E511">
        <v>1</v>
      </c>
      <c r="F511" s="3">
        <v>11969.37</v>
      </c>
      <c r="G511" t="s">
        <v>20</v>
      </c>
      <c r="H511" t="str">
        <f>INDEX(product[Product Name],MATCH(A511,product[ProductID],0))</f>
        <v>Maximus UM-43</v>
      </c>
      <c r="I511" t="str">
        <f>INDEX(product[Category],MATCH($A511,product[ProductID],0))</f>
        <v>Urban</v>
      </c>
      <c r="J511" t="str">
        <f>INDEX(product[Segment],MATCH($A511,product[ProductID],0))</f>
        <v>Moderation</v>
      </c>
      <c r="K511">
        <f>INDEX(product[ManufacturerID],MATCH($A511,product[ProductID],0))</f>
        <v>7</v>
      </c>
      <c r="L511" t="str">
        <f>INDEX(location[State],MATCH(D511,location[Zip],0))</f>
        <v>Quebec</v>
      </c>
      <c r="M511" t="str">
        <f>INDEX(manufacturer[Manufacturer Name],MATCH(K511,manufacturer[ManufacturerID],0))</f>
        <v>VanArsdel</v>
      </c>
      <c r="N511">
        <f>1/COUNTIFS(tbl_sales[Manufacturer Name],tbl_sales[[#This Row],[Manufacturer Name]])</f>
        <v>2.4570024570024569E-3</v>
      </c>
    </row>
    <row r="512" spans="1:14" x14ac:dyDescent="0.25">
      <c r="A512">
        <v>407</v>
      </c>
      <c r="B512" s="2">
        <v>42083</v>
      </c>
      <c r="C512" s="2" t="str">
        <f>TEXT(tbl_sales[[#This Row],[Date]],"mmmm")</f>
        <v>March</v>
      </c>
      <c r="D512" t="s">
        <v>839</v>
      </c>
      <c r="E512">
        <v>1</v>
      </c>
      <c r="F512" s="3">
        <v>20505.87</v>
      </c>
      <c r="G512" t="s">
        <v>20</v>
      </c>
      <c r="H512" t="str">
        <f>INDEX(product[Product Name],MATCH(A512,product[ProductID],0))</f>
        <v>Maximus UM-12</v>
      </c>
      <c r="I512" t="str">
        <f>INDEX(product[Category],MATCH($A512,product[ProductID],0))</f>
        <v>Urban</v>
      </c>
      <c r="J512" t="str">
        <f>INDEX(product[Segment],MATCH($A512,product[ProductID],0))</f>
        <v>Moderation</v>
      </c>
      <c r="K512">
        <f>INDEX(product[ManufacturerID],MATCH($A512,product[ProductID],0))</f>
        <v>7</v>
      </c>
      <c r="L512" t="str">
        <f>INDEX(location[State],MATCH(D512,location[Zip],0))</f>
        <v>Ontario</v>
      </c>
      <c r="M512" t="str">
        <f>INDEX(manufacturer[Manufacturer Name],MATCH(K512,manufacturer[ManufacturerID],0))</f>
        <v>VanArsdel</v>
      </c>
      <c r="N512">
        <f>1/COUNTIFS(tbl_sales[Manufacturer Name],tbl_sales[[#This Row],[Manufacturer Name]])</f>
        <v>2.4570024570024569E-3</v>
      </c>
    </row>
    <row r="513" spans="1:14" x14ac:dyDescent="0.25">
      <c r="A513">
        <v>2280</v>
      </c>
      <c r="B513" s="2">
        <v>42083</v>
      </c>
      <c r="C513" s="2" t="str">
        <f>TEXT(tbl_sales[[#This Row],[Date]],"mmmm")</f>
        <v>March</v>
      </c>
      <c r="D513" t="s">
        <v>1216</v>
      </c>
      <c r="E513">
        <v>1</v>
      </c>
      <c r="F513" s="3">
        <v>2046.87</v>
      </c>
      <c r="G513" t="s">
        <v>20</v>
      </c>
      <c r="H513" t="str">
        <f>INDEX(product[Product Name],MATCH(A513,product[ProductID],0))</f>
        <v>Aliqui RS-13</v>
      </c>
      <c r="I513" t="str">
        <f>INDEX(product[Category],MATCH($A513,product[ProductID],0))</f>
        <v>Rural</v>
      </c>
      <c r="J513" t="str">
        <f>INDEX(product[Segment],MATCH($A513,product[ProductID],0))</f>
        <v>Select</v>
      </c>
      <c r="K513">
        <f>INDEX(product[ManufacturerID],MATCH($A513,product[ProductID],0))</f>
        <v>2</v>
      </c>
      <c r="L513" t="str">
        <f>INDEX(location[State],MATCH(D513,location[Zip],0))</f>
        <v>Manitoba</v>
      </c>
      <c r="M513" t="str">
        <f>INDEX(manufacturer[Manufacturer Name],MATCH(K513,manufacturer[ManufacturerID],0))</f>
        <v>Aliqui</v>
      </c>
      <c r="N513">
        <f>1/COUNTIFS(tbl_sales[Manufacturer Name],tbl_sales[[#This Row],[Manufacturer Name]])</f>
        <v>4.7169811320754715E-3</v>
      </c>
    </row>
    <row r="514" spans="1:14" x14ac:dyDescent="0.25">
      <c r="A514">
        <v>633</v>
      </c>
      <c r="B514" s="2">
        <v>42084</v>
      </c>
      <c r="C514" s="2" t="str">
        <f>TEXT(tbl_sales[[#This Row],[Date]],"mmmm")</f>
        <v>March</v>
      </c>
      <c r="D514" t="s">
        <v>957</v>
      </c>
      <c r="E514">
        <v>1</v>
      </c>
      <c r="F514" s="3">
        <v>6803.37</v>
      </c>
      <c r="G514" t="s">
        <v>20</v>
      </c>
      <c r="H514" t="str">
        <f>INDEX(product[Product Name],MATCH(A514,product[ProductID],0))</f>
        <v>Maximus UC-98</v>
      </c>
      <c r="I514" t="str">
        <f>INDEX(product[Category],MATCH($A514,product[ProductID],0))</f>
        <v>Urban</v>
      </c>
      <c r="J514" t="str">
        <f>INDEX(product[Segment],MATCH($A514,product[ProductID],0))</f>
        <v>Convenience</v>
      </c>
      <c r="K514">
        <f>INDEX(product[ManufacturerID],MATCH($A514,product[ProductID],0))</f>
        <v>7</v>
      </c>
      <c r="L514" t="str">
        <f>INDEX(location[State],MATCH(D514,location[Zip],0))</f>
        <v>Ontario</v>
      </c>
      <c r="M514" t="str">
        <f>INDEX(manufacturer[Manufacturer Name],MATCH(K514,manufacturer[ManufacturerID],0))</f>
        <v>VanArsdel</v>
      </c>
      <c r="N514">
        <f>1/COUNTIFS(tbl_sales[Manufacturer Name],tbl_sales[[#This Row],[Manufacturer Name]])</f>
        <v>2.4570024570024569E-3</v>
      </c>
    </row>
    <row r="515" spans="1:14" x14ac:dyDescent="0.25">
      <c r="A515">
        <v>590</v>
      </c>
      <c r="B515" s="2">
        <v>42084</v>
      </c>
      <c r="C515" s="2" t="str">
        <f>TEXT(tbl_sales[[#This Row],[Date]],"mmmm")</f>
        <v>March</v>
      </c>
      <c r="D515" t="s">
        <v>838</v>
      </c>
      <c r="E515">
        <v>1</v>
      </c>
      <c r="F515" s="3">
        <v>10709.37</v>
      </c>
      <c r="G515" t="s">
        <v>20</v>
      </c>
      <c r="H515" t="str">
        <f>INDEX(product[Product Name],MATCH(A515,product[ProductID],0))</f>
        <v>Maximus UC-55</v>
      </c>
      <c r="I515" t="str">
        <f>INDEX(product[Category],MATCH($A515,product[ProductID],0))</f>
        <v>Urban</v>
      </c>
      <c r="J515" t="str">
        <f>INDEX(product[Segment],MATCH($A515,product[ProductID],0))</f>
        <v>Convenience</v>
      </c>
      <c r="K515">
        <f>INDEX(product[ManufacturerID],MATCH($A515,product[ProductID],0))</f>
        <v>7</v>
      </c>
      <c r="L515" t="str">
        <f>INDEX(location[State],MATCH(D515,location[Zip],0))</f>
        <v>Ontario</v>
      </c>
      <c r="M515" t="str">
        <f>INDEX(manufacturer[Manufacturer Name],MATCH(K515,manufacturer[ManufacturerID],0))</f>
        <v>VanArsdel</v>
      </c>
      <c r="N515">
        <f>1/COUNTIFS(tbl_sales[Manufacturer Name],tbl_sales[[#This Row],[Manufacturer Name]])</f>
        <v>2.4570024570024569E-3</v>
      </c>
    </row>
    <row r="516" spans="1:14" x14ac:dyDescent="0.25">
      <c r="A516">
        <v>577</v>
      </c>
      <c r="B516" s="2">
        <v>42084</v>
      </c>
      <c r="C516" s="2" t="str">
        <f>TEXT(tbl_sales[[#This Row],[Date]],"mmmm")</f>
        <v>March</v>
      </c>
      <c r="D516" t="s">
        <v>1218</v>
      </c>
      <c r="E516">
        <v>1</v>
      </c>
      <c r="F516" s="3">
        <v>12284.37</v>
      </c>
      <c r="G516" t="s">
        <v>20</v>
      </c>
      <c r="H516" t="str">
        <f>INDEX(product[Product Name],MATCH(A516,product[ProductID],0))</f>
        <v>Maximus UC-42</v>
      </c>
      <c r="I516" t="str">
        <f>INDEX(product[Category],MATCH($A516,product[ProductID],0))</f>
        <v>Urban</v>
      </c>
      <c r="J516" t="str">
        <f>INDEX(product[Segment],MATCH($A516,product[ProductID],0))</f>
        <v>Convenience</v>
      </c>
      <c r="K516">
        <f>INDEX(product[ManufacturerID],MATCH($A516,product[ProductID],0))</f>
        <v>7</v>
      </c>
      <c r="L516" t="str">
        <f>INDEX(location[State],MATCH(D516,location[Zip],0))</f>
        <v>Manitoba</v>
      </c>
      <c r="M516" t="str">
        <f>INDEX(manufacturer[Manufacturer Name],MATCH(K516,manufacturer[ManufacturerID],0))</f>
        <v>VanArsdel</v>
      </c>
      <c r="N516">
        <f>1/COUNTIFS(tbl_sales[Manufacturer Name],tbl_sales[[#This Row],[Manufacturer Name]])</f>
        <v>2.4570024570024569E-3</v>
      </c>
    </row>
    <row r="517" spans="1:14" x14ac:dyDescent="0.25">
      <c r="A517">
        <v>443</v>
      </c>
      <c r="B517" s="2">
        <v>42084</v>
      </c>
      <c r="C517" s="2" t="str">
        <f>TEXT(tbl_sales[[#This Row],[Date]],"mmmm")</f>
        <v>March</v>
      </c>
      <c r="D517" t="s">
        <v>840</v>
      </c>
      <c r="E517">
        <v>1</v>
      </c>
      <c r="F517" s="3">
        <v>11084.85</v>
      </c>
      <c r="G517" t="s">
        <v>20</v>
      </c>
      <c r="H517" t="str">
        <f>INDEX(product[Product Name],MATCH(A517,product[ProductID],0))</f>
        <v>Maximus UM-48</v>
      </c>
      <c r="I517" t="str">
        <f>INDEX(product[Category],MATCH($A517,product[ProductID],0))</f>
        <v>Urban</v>
      </c>
      <c r="J517" t="str">
        <f>INDEX(product[Segment],MATCH($A517,product[ProductID],0))</f>
        <v>Moderation</v>
      </c>
      <c r="K517">
        <f>INDEX(product[ManufacturerID],MATCH($A517,product[ProductID],0))</f>
        <v>7</v>
      </c>
      <c r="L517" t="str">
        <f>INDEX(location[State],MATCH(D517,location[Zip],0))</f>
        <v>Ontario</v>
      </c>
      <c r="M517" t="str">
        <f>INDEX(manufacturer[Manufacturer Name],MATCH(K517,manufacturer[ManufacturerID],0))</f>
        <v>VanArsdel</v>
      </c>
      <c r="N517">
        <f>1/COUNTIFS(tbl_sales[Manufacturer Name],tbl_sales[[#This Row],[Manufacturer Name]])</f>
        <v>2.4570024570024569E-3</v>
      </c>
    </row>
    <row r="518" spans="1:14" x14ac:dyDescent="0.25">
      <c r="A518">
        <v>674</v>
      </c>
      <c r="B518" s="2">
        <v>42072</v>
      </c>
      <c r="C518" s="2" t="str">
        <f>TEXT(tbl_sales[[#This Row],[Date]],"mmmm")</f>
        <v>March</v>
      </c>
      <c r="D518" t="s">
        <v>1230</v>
      </c>
      <c r="E518">
        <v>1</v>
      </c>
      <c r="F518" s="3">
        <v>8315.3700000000008</v>
      </c>
      <c r="G518" t="s">
        <v>20</v>
      </c>
      <c r="H518" t="str">
        <f>INDEX(product[Product Name],MATCH(A518,product[ProductID],0))</f>
        <v>Maximus UC-39</v>
      </c>
      <c r="I518" t="str">
        <f>INDEX(product[Category],MATCH($A518,product[ProductID],0))</f>
        <v>Urban</v>
      </c>
      <c r="J518" t="str">
        <f>INDEX(product[Segment],MATCH($A518,product[ProductID],0))</f>
        <v>Convenience</v>
      </c>
      <c r="K518">
        <f>INDEX(product[ManufacturerID],MATCH($A518,product[ProductID],0))</f>
        <v>7</v>
      </c>
      <c r="L518" t="str">
        <f>INDEX(location[State],MATCH(D518,location[Zip],0))</f>
        <v>Manitoba</v>
      </c>
      <c r="M518" t="str">
        <f>INDEX(manufacturer[Manufacturer Name],MATCH(K518,manufacturer[ManufacturerID],0))</f>
        <v>VanArsdel</v>
      </c>
      <c r="N518">
        <f>1/COUNTIFS(tbl_sales[Manufacturer Name],tbl_sales[[#This Row],[Manufacturer Name]])</f>
        <v>2.4570024570024569E-3</v>
      </c>
    </row>
    <row r="519" spans="1:14" x14ac:dyDescent="0.25">
      <c r="A519">
        <v>927</v>
      </c>
      <c r="B519" s="2">
        <v>42072</v>
      </c>
      <c r="C519" s="2" t="str">
        <f>TEXT(tbl_sales[[#This Row],[Date]],"mmmm")</f>
        <v>March</v>
      </c>
      <c r="D519" t="s">
        <v>955</v>
      </c>
      <c r="E519">
        <v>1</v>
      </c>
      <c r="F519" s="3">
        <v>6173.37</v>
      </c>
      <c r="G519" t="s">
        <v>20</v>
      </c>
      <c r="H519" t="str">
        <f>INDEX(product[Product Name],MATCH(A519,product[ProductID],0))</f>
        <v>Natura UE-36</v>
      </c>
      <c r="I519" t="str">
        <f>INDEX(product[Category],MATCH($A519,product[ProductID],0))</f>
        <v>Urban</v>
      </c>
      <c r="J519" t="str">
        <f>INDEX(product[Segment],MATCH($A519,product[ProductID],0))</f>
        <v>Extreme</v>
      </c>
      <c r="K519">
        <f>INDEX(product[ManufacturerID],MATCH($A519,product[ProductID],0))</f>
        <v>8</v>
      </c>
      <c r="L519" t="str">
        <f>INDEX(location[State],MATCH(D519,location[Zip],0))</f>
        <v>Ontario</v>
      </c>
      <c r="M519" t="str">
        <f>INDEX(manufacturer[Manufacturer Name],MATCH(K519,manufacturer[ManufacturerID],0))</f>
        <v>Natura</v>
      </c>
      <c r="N519">
        <f>1/COUNTIFS(tbl_sales[Manufacturer Name],tbl_sales[[#This Row],[Manufacturer Name]])</f>
        <v>3.952569169960474E-3</v>
      </c>
    </row>
    <row r="520" spans="1:14" x14ac:dyDescent="0.25">
      <c r="A520">
        <v>1049</v>
      </c>
      <c r="B520" s="2">
        <v>42072</v>
      </c>
      <c r="C520" s="2" t="str">
        <f>TEXT(tbl_sales[[#This Row],[Date]],"mmmm")</f>
        <v>March</v>
      </c>
      <c r="D520" t="s">
        <v>994</v>
      </c>
      <c r="E520">
        <v>1</v>
      </c>
      <c r="F520" s="3">
        <v>3086.37</v>
      </c>
      <c r="G520" t="s">
        <v>20</v>
      </c>
      <c r="H520" t="str">
        <f>INDEX(product[Product Name],MATCH(A520,product[ProductID],0))</f>
        <v>Pirum MA-07</v>
      </c>
      <c r="I520" t="str">
        <f>INDEX(product[Category],MATCH($A520,product[ProductID],0))</f>
        <v>Mix</v>
      </c>
      <c r="J520" t="str">
        <f>INDEX(product[Segment],MATCH($A520,product[ProductID],0))</f>
        <v>All Season</v>
      </c>
      <c r="K520">
        <f>INDEX(product[ManufacturerID],MATCH($A520,product[ProductID],0))</f>
        <v>10</v>
      </c>
      <c r="L520" t="str">
        <f>INDEX(location[State],MATCH(D520,location[Zip],0))</f>
        <v>Ontario</v>
      </c>
      <c r="M520" t="str">
        <f>INDEX(manufacturer[Manufacturer Name],MATCH(K520,manufacturer[ManufacturerID],0))</f>
        <v>Pirum</v>
      </c>
      <c r="N520">
        <f>1/COUNTIFS(tbl_sales[Manufacturer Name],tbl_sales[[#This Row],[Manufacturer Name]])</f>
        <v>3.8022813688212928E-3</v>
      </c>
    </row>
    <row r="521" spans="1:14" x14ac:dyDescent="0.25">
      <c r="A521">
        <v>342</v>
      </c>
      <c r="B521" s="2">
        <v>42072</v>
      </c>
      <c r="C521" s="2" t="str">
        <f>TEXT(tbl_sales[[#This Row],[Date]],"mmmm")</f>
        <v>March</v>
      </c>
      <c r="D521" t="s">
        <v>391</v>
      </c>
      <c r="E521">
        <v>1</v>
      </c>
      <c r="F521" s="3">
        <v>8816.85</v>
      </c>
      <c r="G521" t="s">
        <v>20</v>
      </c>
      <c r="H521" t="str">
        <f>INDEX(product[Product Name],MATCH(A521,product[ProductID],0))</f>
        <v>Fama UE-63</v>
      </c>
      <c r="I521" t="str">
        <f>INDEX(product[Category],MATCH($A521,product[ProductID],0))</f>
        <v>Urban</v>
      </c>
      <c r="J521" t="str">
        <f>INDEX(product[Segment],MATCH($A521,product[ProductID],0))</f>
        <v>Extreme</v>
      </c>
      <c r="K521">
        <f>INDEX(product[ManufacturerID],MATCH($A521,product[ProductID],0))</f>
        <v>5</v>
      </c>
      <c r="L521" t="str">
        <f>INDEX(location[State],MATCH(D521,location[Zip],0))</f>
        <v>Quebec</v>
      </c>
      <c r="M521" t="str">
        <f>INDEX(manufacturer[Manufacturer Name],MATCH(K521,manufacturer[ManufacturerID],0))</f>
        <v>Fama</v>
      </c>
      <c r="N521">
        <f>1/COUNTIFS(tbl_sales[Manufacturer Name],tbl_sales[[#This Row],[Manufacturer Name]])</f>
        <v>7.1428571428571425E-2</v>
      </c>
    </row>
    <row r="522" spans="1:14" x14ac:dyDescent="0.25">
      <c r="A522">
        <v>2090</v>
      </c>
      <c r="B522" s="2">
        <v>42031</v>
      </c>
      <c r="C522" s="2" t="str">
        <f>TEXT(tbl_sales[[#This Row],[Date]],"mmmm")</f>
        <v>January</v>
      </c>
      <c r="D522" t="s">
        <v>832</v>
      </c>
      <c r="E522">
        <v>1</v>
      </c>
      <c r="F522" s="3">
        <v>4598.37</v>
      </c>
      <c r="G522" t="s">
        <v>20</v>
      </c>
      <c r="H522" t="str">
        <f>INDEX(product[Product Name],MATCH(A522,product[ProductID],0))</f>
        <v>Currus UC-25</v>
      </c>
      <c r="I522" t="str">
        <f>INDEX(product[Category],MATCH($A522,product[ProductID],0))</f>
        <v>Urban</v>
      </c>
      <c r="J522" t="str">
        <f>INDEX(product[Segment],MATCH($A522,product[ProductID],0))</f>
        <v>Convenience</v>
      </c>
      <c r="K522">
        <f>INDEX(product[ManufacturerID],MATCH($A522,product[ProductID],0))</f>
        <v>4</v>
      </c>
      <c r="L522" t="str">
        <f>INDEX(location[State],MATCH(D522,location[Zip],0))</f>
        <v>Ontario</v>
      </c>
      <c r="M522" t="str">
        <f>INDEX(manufacturer[Manufacturer Name],MATCH(K522,manufacturer[ManufacturerID],0))</f>
        <v>Currus</v>
      </c>
      <c r="N522">
        <f>1/COUNTIFS(tbl_sales[Manufacturer Name],tbl_sales[[#This Row],[Manufacturer Name]])</f>
        <v>1.1764705882352941E-2</v>
      </c>
    </row>
    <row r="523" spans="1:14" x14ac:dyDescent="0.25">
      <c r="A523">
        <v>676</v>
      </c>
      <c r="B523" s="2">
        <v>42032</v>
      </c>
      <c r="C523" s="2" t="str">
        <f>TEXT(tbl_sales[[#This Row],[Date]],"mmmm")</f>
        <v>January</v>
      </c>
      <c r="D523" t="s">
        <v>1218</v>
      </c>
      <c r="E523">
        <v>1</v>
      </c>
      <c r="F523" s="3">
        <v>9134.3700000000008</v>
      </c>
      <c r="G523" t="s">
        <v>20</v>
      </c>
      <c r="H523" t="str">
        <f>INDEX(product[Product Name],MATCH(A523,product[ProductID],0))</f>
        <v>Maximus UC-41</v>
      </c>
      <c r="I523" t="str">
        <f>INDEX(product[Category],MATCH($A523,product[ProductID],0))</f>
        <v>Urban</v>
      </c>
      <c r="J523" t="str">
        <f>INDEX(product[Segment],MATCH($A523,product[ProductID],0))</f>
        <v>Convenience</v>
      </c>
      <c r="K523">
        <f>INDEX(product[ManufacturerID],MATCH($A523,product[ProductID],0))</f>
        <v>7</v>
      </c>
      <c r="L523" t="str">
        <f>INDEX(location[State],MATCH(D523,location[Zip],0))</f>
        <v>Manitoba</v>
      </c>
      <c r="M523" t="str">
        <f>INDEX(manufacturer[Manufacturer Name],MATCH(K523,manufacturer[ManufacturerID],0))</f>
        <v>VanArsdel</v>
      </c>
      <c r="N523">
        <f>1/COUNTIFS(tbl_sales[Manufacturer Name],tbl_sales[[#This Row],[Manufacturer Name]])</f>
        <v>2.4570024570024569E-3</v>
      </c>
    </row>
    <row r="524" spans="1:14" x14ac:dyDescent="0.25">
      <c r="A524">
        <v>1145</v>
      </c>
      <c r="B524" s="2">
        <v>42032</v>
      </c>
      <c r="C524" s="2" t="str">
        <f>TEXT(tbl_sales[[#This Row],[Date]],"mmmm")</f>
        <v>January</v>
      </c>
      <c r="D524" t="s">
        <v>840</v>
      </c>
      <c r="E524">
        <v>1</v>
      </c>
      <c r="F524" s="3">
        <v>4031.37</v>
      </c>
      <c r="G524" t="s">
        <v>20</v>
      </c>
      <c r="H524" t="str">
        <f>INDEX(product[Product Name],MATCH(A524,product[ProductID],0))</f>
        <v>Pirum UR-02</v>
      </c>
      <c r="I524" t="str">
        <f>INDEX(product[Category],MATCH($A524,product[ProductID],0))</f>
        <v>Urban</v>
      </c>
      <c r="J524" t="str">
        <f>INDEX(product[Segment],MATCH($A524,product[ProductID],0))</f>
        <v>Regular</v>
      </c>
      <c r="K524">
        <f>INDEX(product[ManufacturerID],MATCH($A524,product[ProductID],0))</f>
        <v>10</v>
      </c>
      <c r="L524" t="str">
        <f>INDEX(location[State],MATCH(D524,location[Zip],0))</f>
        <v>Ontario</v>
      </c>
      <c r="M524" t="str">
        <f>INDEX(manufacturer[Manufacturer Name],MATCH(K524,manufacturer[ManufacturerID],0))</f>
        <v>Pirum</v>
      </c>
      <c r="N524">
        <f>1/COUNTIFS(tbl_sales[Manufacturer Name],tbl_sales[[#This Row],[Manufacturer Name]])</f>
        <v>3.8022813688212928E-3</v>
      </c>
    </row>
    <row r="525" spans="1:14" x14ac:dyDescent="0.25">
      <c r="A525">
        <v>531</v>
      </c>
      <c r="B525" s="2">
        <v>42042</v>
      </c>
      <c r="C525" s="2" t="str">
        <f>TEXT(tbl_sales[[#This Row],[Date]],"mmmm")</f>
        <v>February</v>
      </c>
      <c r="D525" t="s">
        <v>984</v>
      </c>
      <c r="E525">
        <v>1</v>
      </c>
      <c r="F525" s="3">
        <v>7556.85</v>
      </c>
      <c r="G525" t="s">
        <v>20</v>
      </c>
      <c r="H525" t="str">
        <f>INDEX(product[Product Name],MATCH(A525,product[ProductID],0))</f>
        <v>Maximus UE-19</v>
      </c>
      <c r="I525" t="str">
        <f>INDEX(product[Category],MATCH($A525,product[ProductID],0))</f>
        <v>Urban</v>
      </c>
      <c r="J525" t="str">
        <f>INDEX(product[Segment],MATCH($A525,product[ProductID],0))</f>
        <v>Extreme</v>
      </c>
      <c r="K525">
        <f>INDEX(product[ManufacturerID],MATCH($A525,product[ProductID],0))</f>
        <v>7</v>
      </c>
      <c r="L525" t="str">
        <f>INDEX(location[State],MATCH(D525,location[Zip],0))</f>
        <v>Ontario</v>
      </c>
      <c r="M525" t="str">
        <f>INDEX(manufacturer[Manufacturer Name],MATCH(K525,manufacturer[ManufacturerID],0))</f>
        <v>VanArsdel</v>
      </c>
      <c r="N525">
        <f>1/COUNTIFS(tbl_sales[Manufacturer Name],tbl_sales[[#This Row],[Manufacturer Name]])</f>
        <v>2.4570024570024569E-3</v>
      </c>
    </row>
    <row r="526" spans="1:14" x14ac:dyDescent="0.25">
      <c r="A526">
        <v>615</v>
      </c>
      <c r="B526" s="2">
        <v>42101</v>
      </c>
      <c r="C526" s="2" t="str">
        <f>TEXT(tbl_sales[[#This Row],[Date]],"mmmm")</f>
        <v>April</v>
      </c>
      <c r="D526" t="s">
        <v>826</v>
      </c>
      <c r="E526">
        <v>1</v>
      </c>
      <c r="F526" s="3">
        <v>8189.37</v>
      </c>
      <c r="G526" t="s">
        <v>20</v>
      </c>
      <c r="H526" t="str">
        <f>INDEX(product[Product Name],MATCH(A526,product[ProductID],0))</f>
        <v>Maximus UC-80</v>
      </c>
      <c r="I526" t="str">
        <f>INDEX(product[Category],MATCH($A526,product[ProductID],0))</f>
        <v>Urban</v>
      </c>
      <c r="J526" t="str">
        <f>INDEX(product[Segment],MATCH($A526,product[ProductID],0))</f>
        <v>Convenience</v>
      </c>
      <c r="K526">
        <f>INDEX(product[ManufacturerID],MATCH($A526,product[ProductID],0))</f>
        <v>7</v>
      </c>
      <c r="L526" t="str">
        <f>INDEX(location[State],MATCH(D526,location[Zip],0))</f>
        <v>Ontario</v>
      </c>
      <c r="M526" t="str">
        <f>INDEX(manufacturer[Manufacturer Name],MATCH(K526,manufacturer[ManufacturerID],0))</f>
        <v>VanArsdel</v>
      </c>
      <c r="N526">
        <f>1/COUNTIFS(tbl_sales[Manufacturer Name],tbl_sales[[#This Row],[Manufacturer Name]])</f>
        <v>2.4570024570024569E-3</v>
      </c>
    </row>
    <row r="527" spans="1:14" x14ac:dyDescent="0.25">
      <c r="A527">
        <v>676</v>
      </c>
      <c r="B527" s="2">
        <v>42101</v>
      </c>
      <c r="C527" s="2" t="str">
        <f>TEXT(tbl_sales[[#This Row],[Date]],"mmmm")</f>
        <v>April</v>
      </c>
      <c r="D527" t="s">
        <v>984</v>
      </c>
      <c r="E527">
        <v>1</v>
      </c>
      <c r="F527" s="3">
        <v>9134.3700000000008</v>
      </c>
      <c r="G527" t="s">
        <v>20</v>
      </c>
      <c r="H527" t="str">
        <f>INDEX(product[Product Name],MATCH(A527,product[ProductID],0))</f>
        <v>Maximus UC-41</v>
      </c>
      <c r="I527" t="str">
        <f>INDEX(product[Category],MATCH($A527,product[ProductID],0))</f>
        <v>Urban</v>
      </c>
      <c r="J527" t="str">
        <f>INDEX(product[Segment],MATCH($A527,product[ProductID],0))</f>
        <v>Convenience</v>
      </c>
      <c r="K527">
        <f>INDEX(product[ManufacturerID],MATCH($A527,product[ProductID],0))</f>
        <v>7</v>
      </c>
      <c r="L527" t="str">
        <f>INDEX(location[State],MATCH(D527,location[Zip],0))</f>
        <v>Ontario</v>
      </c>
      <c r="M527" t="str">
        <f>INDEX(manufacturer[Manufacturer Name],MATCH(K527,manufacturer[ManufacturerID],0))</f>
        <v>VanArsdel</v>
      </c>
      <c r="N527">
        <f>1/COUNTIFS(tbl_sales[Manufacturer Name],tbl_sales[[#This Row],[Manufacturer Name]])</f>
        <v>2.4570024570024569E-3</v>
      </c>
    </row>
    <row r="528" spans="1:14" x14ac:dyDescent="0.25">
      <c r="A528">
        <v>734</v>
      </c>
      <c r="B528" s="2">
        <v>42073</v>
      </c>
      <c r="C528" s="2" t="str">
        <f>TEXT(tbl_sales[[#This Row],[Date]],"mmmm")</f>
        <v>March</v>
      </c>
      <c r="D528" t="s">
        <v>1216</v>
      </c>
      <c r="E528">
        <v>1</v>
      </c>
      <c r="F528" s="3">
        <v>4787.37</v>
      </c>
      <c r="G528" t="s">
        <v>20</v>
      </c>
      <c r="H528" t="str">
        <f>INDEX(product[Product Name],MATCH(A528,product[ProductID],0))</f>
        <v>Natura RP-22</v>
      </c>
      <c r="I528" t="str">
        <f>INDEX(product[Category],MATCH($A528,product[ProductID],0))</f>
        <v>Rural</v>
      </c>
      <c r="J528" t="str">
        <f>INDEX(product[Segment],MATCH($A528,product[ProductID],0))</f>
        <v>Productivity</v>
      </c>
      <c r="K528">
        <f>INDEX(product[ManufacturerID],MATCH($A528,product[ProductID],0))</f>
        <v>8</v>
      </c>
      <c r="L528" t="str">
        <f>INDEX(location[State],MATCH(D528,location[Zip],0))</f>
        <v>Manitoba</v>
      </c>
      <c r="M528" t="str">
        <f>INDEX(manufacturer[Manufacturer Name],MATCH(K528,manufacturer[ManufacturerID],0))</f>
        <v>Natura</v>
      </c>
      <c r="N528">
        <f>1/COUNTIFS(tbl_sales[Manufacturer Name],tbl_sales[[#This Row],[Manufacturer Name]])</f>
        <v>3.952569169960474E-3</v>
      </c>
    </row>
    <row r="529" spans="1:14" x14ac:dyDescent="0.25">
      <c r="A529">
        <v>965</v>
      </c>
      <c r="B529" s="2">
        <v>42073</v>
      </c>
      <c r="C529" s="2" t="str">
        <f>TEXT(tbl_sales[[#This Row],[Date]],"mmmm")</f>
        <v>March</v>
      </c>
      <c r="D529" t="s">
        <v>680</v>
      </c>
      <c r="E529">
        <v>1</v>
      </c>
      <c r="F529" s="3">
        <v>6299.37</v>
      </c>
      <c r="G529" t="s">
        <v>20</v>
      </c>
      <c r="H529" t="str">
        <f>INDEX(product[Product Name],MATCH(A529,product[ProductID],0))</f>
        <v>Natura UC-28</v>
      </c>
      <c r="I529" t="str">
        <f>INDEX(product[Category],MATCH($A529,product[ProductID],0))</f>
        <v>Urban</v>
      </c>
      <c r="J529" t="str">
        <f>INDEX(product[Segment],MATCH($A529,product[ProductID],0))</f>
        <v>Convenience</v>
      </c>
      <c r="K529">
        <f>INDEX(product[ManufacturerID],MATCH($A529,product[ProductID],0))</f>
        <v>8</v>
      </c>
      <c r="L529" t="str">
        <f>INDEX(location[State],MATCH(D529,location[Zip],0))</f>
        <v>Ontario</v>
      </c>
      <c r="M529" t="str">
        <f>INDEX(manufacturer[Manufacturer Name],MATCH(K529,manufacturer[ManufacturerID],0))</f>
        <v>Natura</v>
      </c>
      <c r="N529">
        <f>1/COUNTIFS(tbl_sales[Manufacturer Name],tbl_sales[[#This Row],[Manufacturer Name]])</f>
        <v>3.952569169960474E-3</v>
      </c>
    </row>
    <row r="530" spans="1:14" x14ac:dyDescent="0.25">
      <c r="A530">
        <v>674</v>
      </c>
      <c r="B530" s="2">
        <v>42073</v>
      </c>
      <c r="C530" s="2" t="str">
        <f>TEXT(tbl_sales[[#This Row],[Date]],"mmmm")</f>
        <v>March</v>
      </c>
      <c r="D530" t="s">
        <v>968</v>
      </c>
      <c r="E530">
        <v>1</v>
      </c>
      <c r="F530" s="3">
        <v>8189.37</v>
      </c>
      <c r="G530" t="s">
        <v>20</v>
      </c>
      <c r="H530" t="str">
        <f>INDEX(product[Product Name],MATCH(A530,product[ProductID],0))</f>
        <v>Maximus UC-39</v>
      </c>
      <c r="I530" t="str">
        <f>INDEX(product[Category],MATCH($A530,product[ProductID],0))</f>
        <v>Urban</v>
      </c>
      <c r="J530" t="str">
        <f>INDEX(product[Segment],MATCH($A530,product[ProductID],0))</f>
        <v>Convenience</v>
      </c>
      <c r="K530">
        <f>INDEX(product[ManufacturerID],MATCH($A530,product[ProductID],0))</f>
        <v>7</v>
      </c>
      <c r="L530" t="str">
        <f>INDEX(location[State],MATCH(D530,location[Zip],0))</f>
        <v>Ontario</v>
      </c>
      <c r="M530" t="str">
        <f>INDEX(manufacturer[Manufacturer Name],MATCH(K530,manufacturer[ManufacturerID],0))</f>
        <v>VanArsdel</v>
      </c>
      <c r="N530">
        <f>1/COUNTIFS(tbl_sales[Manufacturer Name],tbl_sales[[#This Row],[Manufacturer Name]])</f>
        <v>2.4570024570024569E-3</v>
      </c>
    </row>
    <row r="531" spans="1:14" x14ac:dyDescent="0.25">
      <c r="A531">
        <v>2060</v>
      </c>
      <c r="B531" s="2">
        <v>42121</v>
      </c>
      <c r="C531" s="2" t="str">
        <f>TEXT(tbl_sales[[#This Row],[Date]],"mmmm")</f>
        <v>April</v>
      </c>
      <c r="D531" t="s">
        <v>957</v>
      </c>
      <c r="E531">
        <v>1</v>
      </c>
      <c r="F531" s="3">
        <v>4409.37</v>
      </c>
      <c r="G531" t="s">
        <v>20</v>
      </c>
      <c r="H531" t="str">
        <f>INDEX(product[Product Name],MATCH(A531,product[ProductID],0))</f>
        <v>Currus UE-20</v>
      </c>
      <c r="I531" t="str">
        <f>INDEX(product[Category],MATCH($A531,product[ProductID],0))</f>
        <v>Urban</v>
      </c>
      <c r="J531" t="str">
        <f>INDEX(product[Segment],MATCH($A531,product[ProductID],0))</f>
        <v>Extreme</v>
      </c>
      <c r="K531">
        <f>INDEX(product[ManufacturerID],MATCH($A531,product[ProductID],0))</f>
        <v>4</v>
      </c>
      <c r="L531" t="str">
        <f>INDEX(location[State],MATCH(D531,location[Zip],0))</f>
        <v>Ontario</v>
      </c>
      <c r="M531" t="str">
        <f>INDEX(manufacturer[Manufacturer Name],MATCH(K531,manufacturer[ManufacturerID],0))</f>
        <v>Currus</v>
      </c>
      <c r="N531">
        <f>1/COUNTIFS(tbl_sales[Manufacturer Name],tbl_sales[[#This Row],[Manufacturer Name]])</f>
        <v>1.1764705882352941E-2</v>
      </c>
    </row>
    <row r="532" spans="1:14" x14ac:dyDescent="0.25">
      <c r="A532">
        <v>545</v>
      </c>
      <c r="B532" s="2">
        <v>42121</v>
      </c>
      <c r="C532" s="2" t="str">
        <f>TEXT(tbl_sales[[#This Row],[Date]],"mmmm")</f>
        <v>April</v>
      </c>
      <c r="D532" t="s">
        <v>1216</v>
      </c>
      <c r="E532">
        <v>1</v>
      </c>
      <c r="F532" s="3">
        <v>10835.37</v>
      </c>
      <c r="G532" t="s">
        <v>20</v>
      </c>
      <c r="H532" t="str">
        <f>INDEX(product[Product Name],MATCH(A532,product[ProductID],0))</f>
        <v>Maximus UC-10</v>
      </c>
      <c r="I532" t="str">
        <f>INDEX(product[Category],MATCH($A532,product[ProductID],0))</f>
        <v>Urban</v>
      </c>
      <c r="J532" t="str">
        <f>INDEX(product[Segment],MATCH($A532,product[ProductID],0))</f>
        <v>Convenience</v>
      </c>
      <c r="K532">
        <f>INDEX(product[ManufacturerID],MATCH($A532,product[ProductID],0))</f>
        <v>7</v>
      </c>
      <c r="L532" t="str">
        <f>INDEX(location[State],MATCH(D532,location[Zip],0))</f>
        <v>Manitoba</v>
      </c>
      <c r="M532" t="str">
        <f>INDEX(manufacturer[Manufacturer Name],MATCH(K532,manufacturer[ManufacturerID],0))</f>
        <v>VanArsdel</v>
      </c>
      <c r="N532">
        <f>1/COUNTIFS(tbl_sales[Manufacturer Name],tbl_sales[[#This Row],[Manufacturer Name]])</f>
        <v>2.4570024570024569E-3</v>
      </c>
    </row>
    <row r="533" spans="1:14" x14ac:dyDescent="0.25">
      <c r="A533">
        <v>1078</v>
      </c>
      <c r="B533" s="2">
        <v>42183</v>
      </c>
      <c r="C533" s="2" t="str">
        <f>TEXT(tbl_sales[[#This Row],[Date]],"mmmm")</f>
        <v>June</v>
      </c>
      <c r="D533" t="s">
        <v>945</v>
      </c>
      <c r="E533">
        <v>1</v>
      </c>
      <c r="F533" s="3">
        <v>4220.37</v>
      </c>
      <c r="G533" t="s">
        <v>20</v>
      </c>
      <c r="H533" t="str">
        <f>INDEX(product[Product Name],MATCH(A533,product[ProductID],0))</f>
        <v>Pirum RP-24</v>
      </c>
      <c r="I533" t="str">
        <f>INDEX(product[Category],MATCH($A533,product[ProductID],0))</f>
        <v>Rural</v>
      </c>
      <c r="J533" t="str">
        <f>INDEX(product[Segment],MATCH($A533,product[ProductID],0))</f>
        <v>Productivity</v>
      </c>
      <c r="K533">
        <f>INDEX(product[ManufacturerID],MATCH($A533,product[ProductID],0))</f>
        <v>10</v>
      </c>
      <c r="L533" t="str">
        <f>INDEX(location[State],MATCH(D533,location[Zip],0))</f>
        <v>Ontario</v>
      </c>
      <c r="M533" t="str">
        <f>INDEX(manufacturer[Manufacturer Name],MATCH(K533,manufacturer[ManufacturerID],0))</f>
        <v>Pirum</v>
      </c>
      <c r="N533">
        <f>1/COUNTIFS(tbl_sales[Manufacturer Name],tbl_sales[[#This Row],[Manufacturer Name]])</f>
        <v>3.8022813688212928E-3</v>
      </c>
    </row>
    <row r="534" spans="1:14" x14ac:dyDescent="0.25">
      <c r="A534">
        <v>1180</v>
      </c>
      <c r="B534" s="2">
        <v>42092</v>
      </c>
      <c r="C534" s="2" t="str">
        <f>TEXT(tbl_sales[[#This Row],[Date]],"mmmm")</f>
        <v>March</v>
      </c>
      <c r="D534" t="s">
        <v>945</v>
      </c>
      <c r="E534">
        <v>1</v>
      </c>
      <c r="F534" s="3">
        <v>6299.37</v>
      </c>
      <c r="G534" t="s">
        <v>20</v>
      </c>
      <c r="H534" t="str">
        <f>INDEX(product[Product Name],MATCH(A534,product[ProductID],0))</f>
        <v>Pirum UE-16</v>
      </c>
      <c r="I534" t="str">
        <f>INDEX(product[Category],MATCH($A534,product[ProductID],0))</f>
        <v>Urban</v>
      </c>
      <c r="J534" t="str">
        <f>INDEX(product[Segment],MATCH($A534,product[ProductID],0))</f>
        <v>Extreme</v>
      </c>
      <c r="K534">
        <f>INDEX(product[ManufacturerID],MATCH($A534,product[ProductID],0))</f>
        <v>10</v>
      </c>
      <c r="L534" t="str">
        <f>INDEX(location[State],MATCH(D534,location[Zip],0))</f>
        <v>Ontario</v>
      </c>
      <c r="M534" t="str">
        <f>INDEX(manufacturer[Manufacturer Name],MATCH(K534,manufacturer[ManufacturerID],0))</f>
        <v>Pirum</v>
      </c>
      <c r="N534">
        <f>1/COUNTIFS(tbl_sales[Manufacturer Name],tbl_sales[[#This Row],[Manufacturer Name]])</f>
        <v>3.8022813688212928E-3</v>
      </c>
    </row>
    <row r="535" spans="1:14" x14ac:dyDescent="0.25">
      <c r="A535">
        <v>443</v>
      </c>
      <c r="B535" s="2">
        <v>42092</v>
      </c>
      <c r="C535" s="2" t="str">
        <f>TEXT(tbl_sales[[#This Row],[Date]],"mmmm")</f>
        <v>March</v>
      </c>
      <c r="D535" t="s">
        <v>1220</v>
      </c>
      <c r="E535">
        <v>1</v>
      </c>
      <c r="F535" s="3">
        <v>11084.85</v>
      </c>
      <c r="G535" t="s">
        <v>20</v>
      </c>
      <c r="H535" t="str">
        <f>INDEX(product[Product Name],MATCH(A535,product[ProductID],0))</f>
        <v>Maximus UM-48</v>
      </c>
      <c r="I535" t="str">
        <f>INDEX(product[Category],MATCH($A535,product[ProductID],0))</f>
        <v>Urban</v>
      </c>
      <c r="J535" t="str">
        <f>INDEX(product[Segment],MATCH($A535,product[ProductID],0))</f>
        <v>Moderation</v>
      </c>
      <c r="K535">
        <f>INDEX(product[ManufacturerID],MATCH($A535,product[ProductID],0))</f>
        <v>7</v>
      </c>
      <c r="L535" t="str">
        <f>INDEX(location[State],MATCH(D535,location[Zip],0))</f>
        <v>Manitoba</v>
      </c>
      <c r="M535" t="str">
        <f>INDEX(manufacturer[Manufacturer Name],MATCH(K535,manufacturer[ManufacturerID],0))</f>
        <v>VanArsdel</v>
      </c>
      <c r="N535">
        <f>1/COUNTIFS(tbl_sales[Manufacturer Name],tbl_sales[[#This Row],[Manufacturer Name]])</f>
        <v>2.4570024570024569E-3</v>
      </c>
    </row>
    <row r="536" spans="1:14" x14ac:dyDescent="0.25">
      <c r="A536">
        <v>506</v>
      </c>
      <c r="B536" s="2">
        <v>42017</v>
      </c>
      <c r="C536" s="2" t="str">
        <f>TEXT(tbl_sales[[#This Row],[Date]],"mmmm")</f>
        <v>January</v>
      </c>
      <c r="D536" t="s">
        <v>1202</v>
      </c>
      <c r="E536">
        <v>1</v>
      </c>
      <c r="F536" s="3">
        <v>15560.37</v>
      </c>
      <c r="G536" t="s">
        <v>20</v>
      </c>
      <c r="H536" t="str">
        <f>INDEX(product[Product Name],MATCH(A536,product[ProductID],0))</f>
        <v>Maximus UM-11</v>
      </c>
      <c r="I536" t="str">
        <f>INDEX(product[Category],MATCH($A536,product[ProductID],0))</f>
        <v>Urban</v>
      </c>
      <c r="J536" t="str">
        <f>INDEX(product[Segment],MATCH($A536,product[ProductID],0))</f>
        <v>Moderation</v>
      </c>
      <c r="K536">
        <f>INDEX(product[ManufacturerID],MATCH($A536,product[ProductID],0))</f>
        <v>7</v>
      </c>
      <c r="L536" t="str">
        <f>INDEX(location[State],MATCH(D536,location[Zip],0))</f>
        <v>Manitoba</v>
      </c>
      <c r="M536" t="str">
        <f>INDEX(manufacturer[Manufacturer Name],MATCH(K536,manufacturer[ManufacturerID],0))</f>
        <v>VanArsdel</v>
      </c>
      <c r="N536">
        <f>1/COUNTIFS(tbl_sales[Manufacturer Name],tbl_sales[[#This Row],[Manufacturer Name]])</f>
        <v>2.4570024570024569E-3</v>
      </c>
    </row>
    <row r="537" spans="1:14" x14ac:dyDescent="0.25">
      <c r="A537">
        <v>1883</v>
      </c>
      <c r="B537" s="2">
        <v>42017</v>
      </c>
      <c r="C537" s="2" t="str">
        <f>TEXT(tbl_sales[[#This Row],[Date]],"mmmm")</f>
        <v>January</v>
      </c>
      <c r="D537" t="s">
        <v>1577</v>
      </c>
      <c r="E537">
        <v>1</v>
      </c>
      <c r="F537" s="3">
        <v>9134.3700000000008</v>
      </c>
      <c r="G537" t="s">
        <v>20</v>
      </c>
      <c r="H537" t="str">
        <f>INDEX(product[Product Name],MATCH(A537,product[ProductID],0))</f>
        <v>Leo UC-02</v>
      </c>
      <c r="I537" t="str">
        <f>INDEX(product[Category],MATCH($A537,product[ProductID],0))</f>
        <v>Urban</v>
      </c>
      <c r="J537" t="str">
        <f>INDEX(product[Segment],MATCH($A537,product[ProductID],0))</f>
        <v>Convenience</v>
      </c>
      <c r="K537">
        <f>INDEX(product[ManufacturerID],MATCH($A537,product[ProductID],0))</f>
        <v>6</v>
      </c>
      <c r="L537" t="str">
        <f>INDEX(location[State],MATCH(D537,location[Zip],0))</f>
        <v>British Columbia</v>
      </c>
      <c r="M537" t="str">
        <f>INDEX(manufacturer[Manufacturer Name],MATCH(K537,manufacturer[ManufacturerID],0))</f>
        <v>Leo</v>
      </c>
      <c r="N537">
        <f>1/COUNTIFS(tbl_sales[Manufacturer Name],tbl_sales[[#This Row],[Manufacturer Name]])</f>
        <v>8.3333333333333329E-2</v>
      </c>
    </row>
    <row r="538" spans="1:14" x14ac:dyDescent="0.25">
      <c r="A538">
        <v>1129</v>
      </c>
      <c r="B538" s="2">
        <v>42018</v>
      </c>
      <c r="C538" s="2" t="str">
        <f>TEXT(tbl_sales[[#This Row],[Date]],"mmmm")</f>
        <v>January</v>
      </c>
      <c r="D538" t="s">
        <v>1209</v>
      </c>
      <c r="E538">
        <v>1</v>
      </c>
      <c r="F538" s="3">
        <v>5543.37</v>
      </c>
      <c r="G538" t="s">
        <v>20</v>
      </c>
      <c r="H538" t="str">
        <f>INDEX(product[Product Name],MATCH(A538,product[ProductID],0))</f>
        <v>Pirum UM-06</v>
      </c>
      <c r="I538" t="str">
        <f>INDEX(product[Category],MATCH($A538,product[ProductID],0))</f>
        <v>Urban</v>
      </c>
      <c r="J538" t="str">
        <f>INDEX(product[Segment],MATCH($A538,product[ProductID],0))</f>
        <v>Moderation</v>
      </c>
      <c r="K538">
        <f>INDEX(product[ManufacturerID],MATCH($A538,product[ProductID],0))</f>
        <v>10</v>
      </c>
      <c r="L538" t="str">
        <f>INDEX(location[State],MATCH(D538,location[Zip],0))</f>
        <v>Manitoba</v>
      </c>
      <c r="M538" t="str">
        <f>INDEX(manufacturer[Manufacturer Name],MATCH(K538,manufacturer[ManufacturerID],0))</f>
        <v>Pirum</v>
      </c>
      <c r="N538">
        <f>1/COUNTIFS(tbl_sales[Manufacturer Name],tbl_sales[[#This Row],[Manufacturer Name]])</f>
        <v>3.8022813688212928E-3</v>
      </c>
    </row>
    <row r="539" spans="1:14" x14ac:dyDescent="0.25">
      <c r="A539">
        <v>1518</v>
      </c>
      <c r="B539" s="2">
        <v>42018</v>
      </c>
      <c r="C539" s="2" t="str">
        <f>TEXT(tbl_sales[[#This Row],[Date]],"mmmm")</f>
        <v>January</v>
      </c>
      <c r="D539" t="s">
        <v>1577</v>
      </c>
      <c r="E539">
        <v>1</v>
      </c>
      <c r="F539" s="3">
        <v>2770.74</v>
      </c>
      <c r="G539" t="s">
        <v>20</v>
      </c>
      <c r="H539" t="str">
        <f>INDEX(product[Product Name],MATCH(A539,product[ProductID],0))</f>
        <v>Quibus RP-10</v>
      </c>
      <c r="I539" t="str">
        <f>INDEX(product[Category],MATCH($A539,product[ProductID],0))</f>
        <v>Rural</v>
      </c>
      <c r="J539" t="str">
        <f>INDEX(product[Segment],MATCH($A539,product[ProductID],0))</f>
        <v>Productivity</v>
      </c>
      <c r="K539">
        <f>INDEX(product[ManufacturerID],MATCH($A539,product[ProductID],0))</f>
        <v>12</v>
      </c>
      <c r="L539" t="str">
        <f>INDEX(location[State],MATCH(D539,location[Zip],0))</f>
        <v>British Columbia</v>
      </c>
      <c r="M539" t="str">
        <f>INDEX(manufacturer[Manufacturer Name],MATCH(K539,manufacturer[ManufacturerID],0))</f>
        <v>Quibus</v>
      </c>
      <c r="N539">
        <f>1/COUNTIFS(tbl_sales[Manufacturer Name],tbl_sales[[#This Row],[Manufacturer Name]])</f>
        <v>1.3333333333333334E-2</v>
      </c>
    </row>
    <row r="540" spans="1:14" x14ac:dyDescent="0.25">
      <c r="A540">
        <v>2092</v>
      </c>
      <c r="B540" s="2">
        <v>42018</v>
      </c>
      <c r="C540" s="2" t="str">
        <f>TEXT(tbl_sales[[#This Row],[Date]],"mmmm")</f>
        <v>January</v>
      </c>
      <c r="D540" t="s">
        <v>1200</v>
      </c>
      <c r="E540">
        <v>1</v>
      </c>
      <c r="F540" s="3">
        <v>4220.37</v>
      </c>
      <c r="G540" t="s">
        <v>20</v>
      </c>
      <c r="H540" t="str">
        <f>INDEX(product[Product Name],MATCH(A540,product[ProductID],0))</f>
        <v>Currus UC-27</v>
      </c>
      <c r="I540" t="str">
        <f>INDEX(product[Category],MATCH($A540,product[ProductID],0))</f>
        <v>Urban</v>
      </c>
      <c r="J540" t="str">
        <f>INDEX(product[Segment],MATCH($A540,product[ProductID],0))</f>
        <v>Convenience</v>
      </c>
      <c r="K540">
        <f>INDEX(product[ManufacturerID],MATCH($A540,product[ProductID],0))</f>
        <v>4</v>
      </c>
      <c r="L540" t="str">
        <f>INDEX(location[State],MATCH(D540,location[Zip],0))</f>
        <v>Manitoba</v>
      </c>
      <c r="M540" t="str">
        <f>INDEX(manufacturer[Manufacturer Name],MATCH(K540,manufacturer[ManufacturerID],0))</f>
        <v>Currus</v>
      </c>
      <c r="N540">
        <f>1/COUNTIFS(tbl_sales[Manufacturer Name],tbl_sales[[#This Row],[Manufacturer Name]])</f>
        <v>1.1764705882352941E-2</v>
      </c>
    </row>
    <row r="541" spans="1:14" x14ac:dyDescent="0.25">
      <c r="A541">
        <v>1517</v>
      </c>
      <c r="B541" s="2">
        <v>42018</v>
      </c>
      <c r="C541" s="2" t="str">
        <f>TEXT(tbl_sales[[#This Row],[Date]],"mmmm")</f>
        <v>January</v>
      </c>
      <c r="D541" t="s">
        <v>1577</v>
      </c>
      <c r="E541">
        <v>1</v>
      </c>
      <c r="F541" s="3">
        <v>2770.74</v>
      </c>
      <c r="G541" t="s">
        <v>20</v>
      </c>
      <c r="H541" t="str">
        <f>INDEX(product[Product Name],MATCH(A541,product[ProductID],0))</f>
        <v>Quibus RP-09</v>
      </c>
      <c r="I541" t="str">
        <f>INDEX(product[Category],MATCH($A541,product[ProductID],0))</f>
        <v>Rural</v>
      </c>
      <c r="J541" t="str">
        <f>INDEX(product[Segment],MATCH($A541,product[ProductID],0))</f>
        <v>Productivity</v>
      </c>
      <c r="K541">
        <f>INDEX(product[ManufacturerID],MATCH($A541,product[ProductID],0))</f>
        <v>12</v>
      </c>
      <c r="L541" t="str">
        <f>INDEX(location[State],MATCH(D541,location[Zip],0))</f>
        <v>British Columbia</v>
      </c>
      <c r="M541" t="str">
        <f>INDEX(manufacturer[Manufacturer Name],MATCH(K541,manufacturer[ManufacturerID],0))</f>
        <v>Quibus</v>
      </c>
      <c r="N541">
        <f>1/COUNTIFS(tbl_sales[Manufacturer Name],tbl_sales[[#This Row],[Manufacturer Name]])</f>
        <v>1.3333333333333334E-2</v>
      </c>
    </row>
    <row r="542" spans="1:14" x14ac:dyDescent="0.25">
      <c r="A542">
        <v>556</v>
      </c>
      <c r="B542" s="2">
        <v>42019</v>
      </c>
      <c r="C542" s="2" t="str">
        <f>TEXT(tbl_sales[[#This Row],[Date]],"mmmm")</f>
        <v>January</v>
      </c>
      <c r="D542" t="s">
        <v>1600</v>
      </c>
      <c r="E542">
        <v>1</v>
      </c>
      <c r="F542" s="3">
        <v>10268.370000000001</v>
      </c>
      <c r="G542" t="s">
        <v>20</v>
      </c>
      <c r="H542" t="str">
        <f>INDEX(product[Product Name],MATCH(A542,product[ProductID],0))</f>
        <v>Maximus UC-21</v>
      </c>
      <c r="I542" t="str">
        <f>INDEX(product[Category],MATCH($A542,product[ProductID],0))</f>
        <v>Urban</v>
      </c>
      <c r="J542" t="str">
        <f>INDEX(product[Segment],MATCH($A542,product[ProductID],0))</f>
        <v>Convenience</v>
      </c>
      <c r="K542">
        <f>INDEX(product[ManufacturerID],MATCH($A542,product[ProductID],0))</f>
        <v>7</v>
      </c>
      <c r="L542" t="str">
        <f>INDEX(location[State],MATCH(D542,location[Zip],0))</f>
        <v>British Columbia</v>
      </c>
      <c r="M542" t="str">
        <f>INDEX(manufacturer[Manufacturer Name],MATCH(K542,manufacturer[ManufacturerID],0))</f>
        <v>VanArsdel</v>
      </c>
      <c r="N542">
        <f>1/COUNTIFS(tbl_sales[Manufacturer Name],tbl_sales[[#This Row],[Manufacturer Name]])</f>
        <v>2.4570024570024569E-3</v>
      </c>
    </row>
    <row r="543" spans="1:14" x14ac:dyDescent="0.25">
      <c r="A543">
        <v>240</v>
      </c>
      <c r="B543" s="2">
        <v>42020</v>
      </c>
      <c r="C543" s="2" t="str">
        <f>TEXT(tbl_sales[[#This Row],[Date]],"mmmm")</f>
        <v>January</v>
      </c>
      <c r="D543" t="s">
        <v>1553</v>
      </c>
      <c r="E543">
        <v>1</v>
      </c>
      <c r="F543" s="3">
        <v>5528.25</v>
      </c>
      <c r="G543" t="s">
        <v>20</v>
      </c>
      <c r="H543" t="str">
        <f>INDEX(product[Product Name],MATCH(A543,product[ProductID],0))</f>
        <v>Fama UR-12</v>
      </c>
      <c r="I543" t="str">
        <f>INDEX(product[Category],MATCH($A543,product[ProductID],0))</f>
        <v>Urban</v>
      </c>
      <c r="J543" t="str">
        <f>INDEX(product[Segment],MATCH($A543,product[ProductID],0))</f>
        <v>Regular</v>
      </c>
      <c r="K543">
        <f>INDEX(product[ManufacturerID],MATCH($A543,product[ProductID],0))</f>
        <v>5</v>
      </c>
      <c r="L543" t="str">
        <f>INDEX(location[State],MATCH(D543,location[Zip],0))</f>
        <v>British Columbia</v>
      </c>
      <c r="M543" t="str">
        <f>INDEX(manufacturer[Manufacturer Name],MATCH(K543,manufacturer[ManufacturerID],0))</f>
        <v>Fama</v>
      </c>
      <c r="N543">
        <f>1/COUNTIFS(tbl_sales[Manufacturer Name],tbl_sales[[#This Row],[Manufacturer Name]])</f>
        <v>7.1428571428571425E-2</v>
      </c>
    </row>
    <row r="544" spans="1:14" x14ac:dyDescent="0.25">
      <c r="A544">
        <v>430</v>
      </c>
      <c r="B544" s="2">
        <v>42021</v>
      </c>
      <c r="C544" s="2" t="str">
        <f>TEXT(tbl_sales[[#This Row],[Date]],"mmmm")</f>
        <v>January</v>
      </c>
      <c r="D544" t="s">
        <v>1334</v>
      </c>
      <c r="E544">
        <v>1</v>
      </c>
      <c r="F544" s="3">
        <v>10827.81</v>
      </c>
      <c r="G544" t="s">
        <v>20</v>
      </c>
      <c r="H544" t="str">
        <f>INDEX(product[Product Name],MATCH(A544,product[ProductID],0))</f>
        <v>Maximus UM-35</v>
      </c>
      <c r="I544" t="str">
        <f>INDEX(product[Category],MATCH($A544,product[ProductID],0))</f>
        <v>Urban</v>
      </c>
      <c r="J544" t="str">
        <f>INDEX(product[Segment],MATCH($A544,product[ProductID],0))</f>
        <v>Moderation</v>
      </c>
      <c r="K544">
        <f>INDEX(product[ManufacturerID],MATCH($A544,product[ProductID],0))</f>
        <v>7</v>
      </c>
      <c r="L544" t="str">
        <f>INDEX(location[State],MATCH(D544,location[Zip],0))</f>
        <v>Alberta</v>
      </c>
      <c r="M544" t="str">
        <f>INDEX(manufacturer[Manufacturer Name],MATCH(K544,manufacturer[ManufacturerID],0))</f>
        <v>VanArsdel</v>
      </c>
      <c r="N544">
        <f>1/COUNTIFS(tbl_sales[Manufacturer Name],tbl_sales[[#This Row],[Manufacturer Name]])</f>
        <v>2.4570024570024569E-3</v>
      </c>
    </row>
    <row r="545" spans="1:14" x14ac:dyDescent="0.25">
      <c r="A545">
        <v>1145</v>
      </c>
      <c r="B545" s="2">
        <v>42094</v>
      </c>
      <c r="C545" s="2" t="str">
        <f>TEXT(tbl_sales[[#This Row],[Date]],"mmmm")</f>
        <v>March</v>
      </c>
      <c r="D545" t="s">
        <v>1567</v>
      </c>
      <c r="E545">
        <v>1</v>
      </c>
      <c r="F545" s="3">
        <v>4031.37</v>
      </c>
      <c r="G545" t="s">
        <v>20</v>
      </c>
      <c r="H545" t="str">
        <f>INDEX(product[Product Name],MATCH(A545,product[ProductID],0))</f>
        <v>Pirum UR-02</v>
      </c>
      <c r="I545" t="str">
        <f>INDEX(product[Category],MATCH($A545,product[ProductID],0))</f>
        <v>Urban</v>
      </c>
      <c r="J545" t="str">
        <f>INDEX(product[Segment],MATCH($A545,product[ProductID],0))</f>
        <v>Regular</v>
      </c>
      <c r="K545">
        <f>INDEX(product[ManufacturerID],MATCH($A545,product[ProductID],0))</f>
        <v>10</v>
      </c>
      <c r="L545" t="str">
        <f>INDEX(location[State],MATCH(D545,location[Zip],0))</f>
        <v>British Columbia</v>
      </c>
      <c r="M545" t="str">
        <f>INDEX(manufacturer[Manufacturer Name],MATCH(K545,manufacturer[ManufacturerID],0))</f>
        <v>Pirum</v>
      </c>
      <c r="N545">
        <f>1/COUNTIFS(tbl_sales[Manufacturer Name],tbl_sales[[#This Row],[Manufacturer Name]])</f>
        <v>3.8022813688212928E-3</v>
      </c>
    </row>
    <row r="546" spans="1:14" x14ac:dyDescent="0.25">
      <c r="A546">
        <v>2045</v>
      </c>
      <c r="B546" s="2">
        <v>42094</v>
      </c>
      <c r="C546" s="2" t="str">
        <f>TEXT(tbl_sales[[#This Row],[Date]],"mmmm")</f>
        <v>March</v>
      </c>
      <c r="D546" t="s">
        <v>1583</v>
      </c>
      <c r="E546">
        <v>1</v>
      </c>
      <c r="F546" s="3">
        <v>6173.37</v>
      </c>
      <c r="G546" t="s">
        <v>20</v>
      </c>
      <c r="H546" t="str">
        <f>INDEX(product[Product Name],MATCH(A546,product[ProductID],0))</f>
        <v>Currus UE-05</v>
      </c>
      <c r="I546" t="str">
        <f>INDEX(product[Category],MATCH($A546,product[ProductID],0))</f>
        <v>Urban</v>
      </c>
      <c r="J546" t="str">
        <f>INDEX(product[Segment],MATCH($A546,product[ProductID],0))</f>
        <v>Extreme</v>
      </c>
      <c r="K546">
        <f>INDEX(product[ManufacturerID],MATCH($A546,product[ProductID],0))</f>
        <v>4</v>
      </c>
      <c r="L546" t="str">
        <f>INDEX(location[State],MATCH(D546,location[Zip],0))</f>
        <v>British Columbia</v>
      </c>
      <c r="M546" t="str">
        <f>INDEX(manufacturer[Manufacturer Name],MATCH(K546,manufacturer[ManufacturerID],0))</f>
        <v>Currus</v>
      </c>
      <c r="N546">
        <f>1/COUNTIFS(tbl_sales[Manufacturer Name],tbl_sales[[#This Row],[Manufacturer Name]])</f>
        <v>1.1764705882352941E-2</v>
      </c>
    </row>
    <row r="547" spans="1:14" x14ac:dyDescent="0.25">
      <c r="A547">
        <v>491</v>
      </c>
      <c r="B547" s="2">
        <v>42103</v>
      </c>
      <c r="C547" s="2" t="str">
        <f>TEXT(tbl_sales[[#This Row],[Date]],"mmmm")</f>
        <v>April</v>
      </c>
      <c r="D547" t="s">
        <v>1561</v>
      </c>
      <c r="E547">
        <v>1</v>
      </c>
      <c r="F547" s="3">
        <v>10709.37</v>
      </c>
      <c r="G547" t="s">
        <v>20</v>
      </c>
      <c r="H547" t="str">
        <f>INDEX(product[Product Name],MATCH(A547,product[ProductID],0))</f>
        <v>Maximus UM-96</v>
      </c>
      <c r="I547" t="str">
        <f>INDEX(product[Category],MATCH($A547,product[ProductID],0))</f>
        <v>Urban</v>
      </c>
      <c r="J547" t="str">
        <f>INDEX(product[Segment],MATCH($A547,product[ProductID],0))</f>
        <v>Moderation</v>
      </c>
      <c r="K547">
        <f>INDEX(product[ManufacturerID],MATCH($A547,product[ProductID],0))</f>
        <v>7</v>
      </c>
      <c r="L547" t="str">
        <f>INDEX(location[State],MATCH(D547,location[Zip],0))</f>
        <v>British Columbia</v>
      </c>
      <c r="M547" t="str">
        <f>INDEX(manufacturer[Manufacturer Name],MATCH(K547,manufacturer[ManufacturerID],0))</f>
        <v>VanArsdel</v>
      </c>
      <c r="N547">
        <f>1/COUNTIFS(tbl_sales[Manufacturer Name],tbl_sales[[#This Row],[Manufacturer Name]])</f>
        <v>2.4570024570024569E-3</v>
      </c>
    </row>
    <row r="548" spans="1:14" x14ac:dyDescent="0.25">
      <c r="A548">
        <v>478</v>
      </c>
      <c r="B548" s="2">
        <v>42103</v>
      </c>
      <c r="C548" s="2" t="str">
        <f>TEXT(tbl_sales[[#This Row],[Date]],"mmmm")</f>
        <v>April</v>
      </c>
      <c r="D548" t="s">
        <v>1569</v>
      </c>
      <c r="E548">
        <v>1</v>
      </c>
      <c r="F548" s="3">
        <v>17009.37</v>
      </c>
      <c r="G548" t="s">
        <v>20</v>
      </c>
      <c r="H548" t="str">
        <f>INDEX(product[Product Name],MATCH(A548,product[ProductID],0))</f>
        <v>Maximus UM-83</v>
      </c>
      <c r="I548" t="str">
        <f>INDEX(product[Category],MATCH($A548,product[ProductID],0))</f>
        <v>Urban</v>
      </c>
      <c r="J548" t="str">
        <f>INDEX(product[Segment],MATCH($A548,product[ProductID],0))</f>
        <v>Moderation</v>
      </c>
      <c r="K548">
        <f>INDEX(product[ManufacturerID],MATCH($A548,product[ProductID],0))</f>
        <v>7</v>
      </c>
      <c r="L548" t="str">
        <f>INDEX(location[State],MATCH(D548,location[Zip],0))</f>
        <v>British Columbia</v>
      </c>
      <c r="M548" t="str">
        <f>INDEX(manufacturer[Manufacturer Name],MATCH(K548,manufacturer[ManufacturerID],0))</f>
        <v>VanArsdel</v>
      </c>
      <c r="N548">
        <f>1/COUNTIFS(tbl_sales[Manufacturer Name],tbl_sales[[#This Row],[Manufacturer Name]])</f>
        <v>2.4570024570024569E-3</v>
      </c>
    </row>
    <row r="549" spans="1:14" x14ac:dyDescent="0.25">
      <c r="A549">
        <v>676</v>
      </c>
      <c r="B549" s="2">
        <v>42103</v>
      </c>
      <c r="C549" s="2" t="str">
        <f>TEXT(tbl_sales[[#This Row],[Date]],"mmmm")</f>
        <v>April</v>
      </c>
      <c r="D549" t="s">
        <v>1379</v>
      </c>
      <c r="E549">
        <v>1</v>
      </c>
      <c r="F549" s="3">
        <v>9134.3700000000008</v>
      </c>
      <c r="G549" t="s">
        <v>20</v>
      </c>
      <c r="H549" t="str">
        <f>INDEX(product[Product Name],MATCH(A549,product[ProductID],0))</f>
        <v>Maximus UC-41</v>
      </c>
      <c r="I549" t="str">
        <f>INDEX(product[Category],MATCH($A549,product[ProductID],0))</f>
        <v>Urban</v>
      </c>
      <c r="J549" t="str">
        <f>INDEX(product[Segment],MATCH($A549,product[ProductID],0))</f>
        <v>Convenience</v>
      </c>
      <c r="K549">
        <f>INDEX(product[ManufacturerID],MATCH($A549,product[ProductID],0))</f>
        <v>7</v>
      </c>
      <c r="L549" t="str">
        <f>INDEX(location[State],MATCH(D549,location[Zip],0))</f>
        <v>Alberta</v>
      </c>
      <c r="M549" t="str">
        <f>INDEX(manufacturer[Manufacturer Name],MATCH(K549,manufacturer[ManufacturerID],0))</f>
        <v>VanArsdel</v>
      </c>
      <c r="N549">
        <f>1/COUNTIFS(tbl_sales[Manufacturer Name],tbl_sales[[#This Row],[Manufacturer Name]])</f>
        <v>2.4570024570024569E-3</v>
      </c>
    </row>
    <row r="550" spans="1:14" x14ac:dyDescent="0.25">
      <c r="A550">
        <v>808</v>
      </c>
      <c r="B550" s="2">
        <v>42103</v>
      </c>
      <c r="C550" s="2" t="str">
        <f>TEXT(tbl_sales[[#This Row],[Date]],"mmmm")</f>
        <v>April</v>
      </c>
      <c r="D550" t="s">
        <v>1384</v>
      </c>
      <c r="E550">
        <v>1</v>
      </c>
      <c r="F550" s="3">
        <v>4125.87</v>
      </c>
      <c r="G550" t="s">
        <v>20</v>
      </c>
      <c r="H550" t="str">
        <f>INDEX(product[Product Name],MATCH(A550,product[ProductID],0))</f>
        <v>Natura RS-12</v>
      </c>
      <c r="I550" t="str">
        <f>INDEX(product[Category],MATCH($A550,product[ProductID],0))</f>
        <v>Rural</v>
      </c>
      <c r="J550" t="str">
        <f>INDEX(product[Segment],MATCH($A550,product[ProductID],0))</f>
        <v>Select</v>
      </c>
      <c r="K550">
        <f>INDEX(product[ManufacturerID],MATCH($A550,product[ProductID],0))</f>
        <v>8</v>
      </c>
      <c r="L550" t="str">
        <f>INDEX(location[State],MATCH(D550,location[Zip],0))</f>
        <v>Alberta</v>
      </c>
      <c r="M550" t="str">
        <f>INDEX(manufacturer[Manufacturer Name],MATCH(K550,manufacturer[ManufacturerID],0))</f>
        <v>Natura</v>
      </c>
      <c r="N550">
        <f>1/COUNTIFS(tbl_sales[Manufacturer Name],tbl_sales[[#This Row],[Manufacturer Name]])</f>
        <v>3.952569169960474E-3</v>
      </c>
    </row>
    <row r="551" spans="1:14" x14ac:dyDescent="0.25">
      <c r="A551">
        <v>1182</v>
      </c>
      <c r="B551" s="2">
        <v>42103</v>
      </c>
      <c r="C551" s="2" t="str">
        <f>TEXT(tbl_sales[[#This Row],[Date]],"mmmm")</f>
        <v>April</v>
      </c>
      <c r="D551" t="s">
        <v>1395</v>
      </c>
      <c r="E551">
        <v>1</v>
      </c>
      <c r="F551" s="3">
        <v>2834.37</v>
      </c>
      <c r="G551" t="s">
        <v>20</v>
      </c>
      <c r="H551" t="str">
        <f>INDEX(product[Product Name],MATCH(A551,product[ProductID],0))</f>
        <v>Pirum UE-18</v>
      </c>
      <c r="I551" t="str">
        <f>INDEX(product[Category],MATCH($A551,product[ProductID],0))</f>
        <v>Urban</v>
      </c>
      <c r="J551" t="str">
        <f>INDEX(product[Segment],MATCH($A551,product[ProductID],0))</f>
        <v>Extreme</v>
      </c>
      <c r="K551">
        <f>INDEX(product[ManufacturerID],MATCH($A551,product[ProductID],0))</f>
        <v>10</v>
      </c>
      <c r="L551" t="str">
        <f>INDEX(location[State],MATCH(D551,location[Zip],0))</f>
        <v>Alberta</v>
      </c>
      <c r="M551" t="str">
        <f>INDEX(manufacturer[Manufacturer Name],MATCH(K551,manufacturer[ManufacturerID],0))</f>
        <v>Pirum</v>
      </c>
      <c r="N551">
        <f>1/COUNTIFS(tbl_sales[Manufacturer Name],tbl_sales[[#This Row],[Manufacturer Name]])</f>
        <v>3.8022813688212928E-3</v>
      </c>
    </row>
    <row r="552" spans="1:14" x14ac:dyDescent="0.25">
      <c r="A552">
        <v>777</v>
      </c>
      <c r="B552" s="2">
        <v>42181</v>
      </c>
      <c r="C552" s="2" t="str">
        <f>TEXT(tbl_sales[[#This Row],[Date]],"mmmm")</f>
        <v>June</v>
      </c>
      <c r="D552" t="s">
        <v>1339</v>
      </c>
      <c r="E552">
        <v>1</v>
      </c>
      <c r="F552" s="3">
        <v>1542.87</v>
      </c>
      <c r="G552" t="s">
        <v>20</v>
      </c>
      <c r="H552" t="str">
        <f>INDEX(product[Product Name],MATCH(A552,product[ProductID],0))</f>
        <v>Natura RP-65</v>
      </c>
      <c r="I552" t="str">
        <f>INDEX(product[Category],MATCH($A552,product[ProductID],0))</f>
        <v>Rural</v>
      </c>
      <c r="J552" t="str">
        <f>INDEX(product[Segment],MATCH($A552,product[ProductID],0))</f>
        <v>Productivity</v>
      </c>
      <c r="K552">
        <f>INDEX(product[ManufacturerID],MATCH($A552,product[ProductID],0))</f>
        <v>8</v>
      </c>
      <c r="L552" t="str">
        <f>INDEX(location[State],MATCH(D552,location[Zip],0))</f>
        <v>Alberta</v>
      </c>
      <c r="M552" t="str">
        <f>INDEX(manufacturer[Manufacturer Name],MATCH(K552,manufacturer[ManufacturerID],0))</f>
        <v>Natura</v>
      </c>
      <c r="N552">
        <f>1/COUNTIFS(tbl_sales[Manufacturer Name],tbl_sales[[#This Row],[Manufacturer Name]])</f>
        <v>3.952569169960474E-3</v>
      </c>
    </row>
    <row r="553" spans="1:14" x14ac:dyDescent="0.25">
      <c r="A553">
        <v>556</v>
      </c>
      <c r="B553" s="2">
        <v>42182</v>
      </c>
      <c r="C553" s="2" t="str">
        <f>TEXT(tbl_sales[[#This Row],[Date]],"mmmm")</f>
        <v>June</v>
      </c>
      <c r="D553" t="s">
        <v>1583</v>
      </c>
      <c r="E553">
        <v>1</v>
      </c>
      <c r="F553" s="3">
        <v>10268.370000000001</v>
      </c>
      <c r="G553" t="s">
        <v>20</v>
      </c>
      <c r="H553" t="str">
        <f>INDEX(product[Product Name],MATCH(A553,product[ProductID],0))</f>
        <v>Maximus UC-21</v>
      </c>
      <c r="I553" t="str">
        <f>INDEX(product[Category],MATCH($A553,product[ProductID],0))</f>
        <v>Urban</v>
      </c>
      <c r="J553" t="str">
        <f>INDEX(product[Segment],MATCH($A553,product[ProductID],0))</f>
        <v>Convenience</v>
      </c>
      <c r="K553">
        <f>INDEX(product[ManufacturerID],MATCH($A553,product[ProductID],0))</f>
        <v>7</v>
      </c>
      <c r="L553" t="str">
        <f>INDEX(location[State],MATCH(D553,location[Zip],0))</f>
        <v>British Columbia</v>
      </c>
      <c r="M553" t="str">
        <f>INDEX(manufacturer[Manufacturer Name],MATCH(K553,manufacturer[ManufacturerID],0))</f>
        <v>VanArsdel</v>
      </c>
      <c r="N553">
        <f>1/COUNTIFS(tbl_sales[Manufacturer Name],tbl_sales[[#This Row],[Manufacturer Name]])</f>
        <v>2.4570024570024569E-3</v>
      </c>
    </row>
    <row r="554" spans="1:14" x14ac:dyDescent="0.25">
      <c r="A554">
        <v>2086</v>
      </c>
      <c r="B554" s="2">
        <v>42185</v>
      </c>
      <c r="C554" s="2" t="str">
        <f>TEXT(tbl_sales[[#This Row],[Date]],"mmmm")</f>
        <v>June</v>
      </c>
      <c r="D554" t="s">
        <v>1400</v>
      </c>
      <c r="E554">
        <v>1</v>
      </c>
      <c r="F554" s="3">
        <v>2897.37</v>
      </c>
      <c r="G554" t="s">
        <v>20</v>
      </c>
      <c r="H554" t="str">
        <f>INDEX(product[Product Name],MATCH(A554,product[ProductID],0))</f>
        <v>Currus UC-21</v>
      </c>
      <c r="I554" t="str">
        <f>INDEX(product[Category],MATCH($A554,product[ProductID],0))</f>
        <v>Urban</v>
      </c>
      <c r="J554" t="str">
        <f>INDEX(product[Segment],MATCH($A554,product[ProductID],0))</f>
        <v>Convenience</v>
      </c>
      <c r="K554">
        <f>INDEX(product[ManufacturerID],MATCH($A554,product[ProductID],0))</f>
        <v>4</v>
      </c>
      <c r="L554" t="str">
        <f>INDEX(location[State],MATCH(D554,location[Zip],0))</f>
        <v>Alberta</v>
      </c>
      <c r="M554" t="str">
        <f>INDEX(manufacturer[Manufacturer Name],MATCH(K554,manufacturer[ManufacturerID],0))</f>
        <v>Currus</v>
      </c>
      <c r="N554">
        <f>1/COUNTIFS(tbl_sales[Manufacturer Name],tbl_sales[[#This Row],[Manufacturer Name]])</f>
        <v>1.1764705882352941E-2</v>
      </c>
    </row>
    <row r="555" spans="1:14" x14ac:dyDescent="0.25">
      <c r="A555">
        <v>1061</v>
      </c>
      <c r="B555" s="2">
        <v>42185</v>
      </c>
      <c r="C555" s="2" t="str">
        <f>TEXT(tbl_sales[[#This Row],[Date]],"mmmm")</f>
        <v>June</v>
      </c>
      <c r="D555" t="s">
        <v>1382</v>
      </c>
      <c r="E555">
        <v>1</v>
      </c>
      <c r="F555" s="3">
        <v>1889.37</v>
      </c>
      <c r="G555" t="s">
        <v>20</v>
      </c>
      <c r="H555" t="str">
        <f>INDEX(product[Product Name],MATCH(A555,product[ProductID],0))</f>
        <v>Pirum RP-07</v>
      </c>
      <c r="I555" t="str">
        <f>INDEX(product[Category],MATCH($A555,product[ProductID],0))</f>
        <v>Rural</v>
      </c>
      <c r="J555" t="str">
        <f>INDEX(product[Segment],MATCH($A555,product[ProductID],0))</f>
        <v>Productivity</v>
      </c>
      <c r="K555">
        <f>INDEX(product[ManufacturerID],MATCH($A555,product[ProductID],0))</f>
        <v>10</v>
      </c>
      <c r="L555" t="str">
        <f>INDEX(location[State],MATCH(D555,location[Zip],0))</f>
        <v>Alberta</v>
      </c>
      <c r="M555" t="str">
        <f>INDEX(manufacturer[Manufacturer Name],MATCH(K555,manufacturer[ManufacturerID],0))</f>
        <v>Pirum</v>
      </c>
      <c r="N555">
        <f>1/COUNTIFS(tbl_sales[Manufacturer Name],tbl_sales[[#This Row],[Manufacturer Name]])</f>
        <v>3.8022813688212928E-3</v>
      </c>
    </row>
    <row r="556" spans="1:14" x14ac:dyDescent="0.25">
      <c r="A556">
        <v>1344</v>
      </c>
      <c r="B556" s="2">
        <v>42113</v>
      </c>
      <c r="C556" s="2" t="str">
        <f>TEXT(tbl_sales[[#This Row],[Date]],"mmmm")</f>
        <v>April</v>
      </c>
      <c r="D556" t="s">
        <v>1559</v>
      </c>
      <c r="E556">
        <v>2</v>
      </c>
      <c r="F556" s="3">
        <v>8817.48</v>
      </c>
      <c r="G556" t="s">
        <v>20</v>
      </c>
      <c r="H556" t="str">
        <f>INDEX(product[Product Name],MATCH(A556,product[ProductID],0))</f>
        <v>Quibus RP-36</v>
      </c>
      <c r="I556" t="str">
        <f>INDEX(product[Category],MATCH($A556,product[ProductID],0))</f>
        <v>Rural</v>
      </c>
      <c r="J556" t="str">
        <f>INDEX(product[Segment],MATCH($A556,product[ProductID],0))</f>
        <v>Productivity</v>
      </c>
      <c r="K556">
        <f>INDEX(product[ManufacturerID],MATCH($A556,product[ProductID],0))</f>
        <v>12</v>
      </c>
      <c r="L556" t="str">
        <f>INDEX(location[State],MATCH(D556,location[Zip],0))</f>
        <v>British Columbia</v>
      </c>
      <c r="M556" t="str">
        <f>INDEX(manufacturer[Manufacturer Name],MATCH(K556,manufacturer[ManufacturerID],0))</f>
        <v>Quibus</v>
      </c>
      <c r="N556">
        <f>1/COUNTIFS(tbl_sales[Manufacturer Name],tbl_sales[[#This Row],[Manufacturer Name]])</f>
        <v>1.3333333333333334E-2</v>
      </c>
    </row>
    <row r="557" spans="1:14" x14ac:dyDescent="0.25">
      <c r="A557">
        <v>2277</v>
      </c>
      <c r="B557" s="2">
        <v>42114</v>
      </c>
      <c r="C557" s="2" t="str">
        <f>TEXT(tbl_sales[[#This Row],[Date]],"mmmm")</f>
        <v>April</v>
      </c>
      <c r="D557" t="s">
        <v>1400</v>
      </c>
      <c r="E557">
        <v>1</v>
      </c>
      <c r="F557" s="3">
        <v>3527.37</v>
      </c>
      <c r="G557" t="s">
        <v>20</v>
      </c>
      <c r="H557" t="str">
        <f>INDEX(product[Product Name],MATCH(A557,product[ProductID],0))</f>
        <v>Aliqui RS-10</v>
      </c>
      <c r="I557" t="str">
        <f>INDEX(product[Category],MATCH($A557,product[ProductID],0))</f>
        <v>Rural</v>
      </c>
      <c r="J557" t="str">
        <f>INDEX(product[Segment],MATCH($A557,product[ProductID],0))</f>
        <v>Select</v>
      </c>
      <c r="K557">
        <f>INDEX(product[ManufacturerID],MATCH($A557,product[ProductID],0))</f>
        <v>2</v>
      </c>
      <c r="L557" t="str">
        <f>INDEX(location[State],MATCH(D557,location[Zip],0))</f>
        <v>Alberta</v>
      </c>
      <c r="M557" t="str">
        <f>INDEX(manufacturer[Manufacturer Name],MATCH(K557,manufacturer[ManufacturerID],0))</f>
        <v>Aliqui</v>
      </c>
      <c r="N557">
        <f>1/COUNTIFS(tbl_sales[Manufacturer Name],tbl_sales[[#This Row],[Manufacturer Name]])</f>
        <v>4.7169811320754715E-3</v>
      </c>
    </row>
    <row r="558" spans="1:14" x14ac:dyDescent="0.25">
      <c r="A558">
        <v>1086</v>
      </c>
      <c r="B558" s="2">
        <v>42114</v>
      </c>
      <c r="C558" s="2" t="str">
        <f>TEXT(tbl_sales[[#This Row],[Date]],"mmmm")</f>
        <v>April</v>
      </c>
      <c r="D558" t="s">
        <v>1401</v>
      </c>
      <c r="E558">
        <v>1</v>
      </c>
      <c r="F558" s="3">
        <v>1322.37</v>
      </c>
      <c r="G558" t="s">
        <v>20</v>
      </c>
      <c r="H558" t="str">
        <f>INDEX(product[Product Name],MATCH(A558,product[ProductID],0))</f>
        <v>Pirum RP-32</v>
      </c>
      <c r="I558" t="str">
        <f>INDEX(product[Category],MATCH($A558,product[ProductID],0))</f>
        <v>Rural</v>
      </c>
      <c r="J558" t="str">
        <f>INDEX(product[Segment],MATCH($A558,product[ProductID],0))</f>
        <v>Productivity</v>
      </c>
      <c r="K558">
        <f>INDEX(product[ManufacturerID],MATCH($A558,product[ProductID],0))</f>
        <v>10</v>
      </c>
      <c r="L558" t="str">
        <f>INDEX(location[State],MATCH(D558,location[Zip],0))</f>
        <v>Alberta</v>
      </c>
      <c r="M558" t="str">
        <f>INDEX(manufacturer[Manufacturer Name],MATCH(K558,manufacturer[ManufacturerID],0))</f>
        <v>Pirum</v>
      </c>
      <c r="N558">
        <f>1/COUNTIFS(tbl_sales[Manufacturer Name],tbl_sales[[#This Row],[Manufacturer Name]])</f>
        <v>3.8022813688212928E-3</v>
      </c>
    </row>
    <row r="559" spans="1:14" x14ac:dyDescent="0.25">
      <c r="A559">
        <v>1172</v>
      </c>
      <c r="B559" s="2">
        <v>42114</v>
      </c>
      <c r="C559" s="2" t="str">
        <f>TEXT(tbl_sales[[#This Row],[Date]],"mmmm")</f>
        <v>April</v>
      </c>
      <c r="D559" t="s">
        <v>1382</v>
      </c>
      <c r="E559">
        <v>1</v>
      </c>
      <c r="F559" s="3">
        <v>5732.37</v>
      </c>
      <c r="G559" t="s">
        <v>20</v>
      </c>
      <c r="H559" t="str">
        <f>INDEX(product[Product Name],MATCH(A559,product[ProductID],0))</f>
        <v>Pirum UE-08</v>
      </c>
      <c r="I559" t="str">
        <f>INDEX(product[Category],MATCH($A559,product[ProductID],0))</f>
        <v>Urban</v>
      </c>
      <c r="J559" t="str">
        <f>INDEX(product[Segment],MATCH($A559,product[ProductID],0))</f>
        <v>Extreme</v>
      </c>
      <c r="K559">
        <f>INDEX(product[ManufacturerID],MATCH($A559,product[ProductID],0))</f>
        <v>10</v>
      </c>
      <c r="L559" t="str">
        <f>INDEX(location[State],MATCH(D559,location[Zip],0))</f>
        <v>Alberta</v>
      </c>
      <c r="M559" t="str">
        <f>INDEX(manufacturer[Manufacturer Name],MATCH(K559,manufacturer[ManufacturerID],0))</f>
        <v>Pirum</v>
      </c>
      <c r="N559">
        <f>1/COUNTIFS(tbl_sales[Manufacturer Name],tbl_sales[[#This Row],[Manufacturer Name]])</f>
        <v>3.8022813688212928E-3</v>
      </c>
    </row>
    <row r="560" spans="1:14" x14ac:dyDescent="0.25">
      <c r="A560">
        <v>1496</v>
      </c>
      <c r="B560" s="2">
        <v>42114</v>
      </c>
      <c r="C560" s="2" t="str">
        <f>TEXT(tbl_sales[[#This Row],[Date]],"mmmm")</f>
        <v>April</v>
      </c>
      <c r="D560" t="s">
        <v>1569</v>
      </c>
      <c r="E560">
        <v>1</v>
      </c>
      <c r="F560" s="3">
        <v>5038.74</v>
      </c>
      <c r="G560" t="s">
        <v>20</v>
      </c>
      <c r="H560" t="str">
        <f>INDEX(product[Product Name],MATCH(A560,product[ProductID],0))</f>
        <v>Quibus RP-88</v>
      </c>
      <c r="I560" t="str">
        <f>INDEX(product[Category],MATCH($A560,product[ProductID],0))</f>
        <v>Rural</v>
      </c>
      <c r="J560" t="str">
        <f>INDEX(product[Segment],MATCH($A560,product[ProductID],0))</f>
        <v>Productivity</v>
      </c>
      <c r="K560">
        <f>INDEX(product[ManufacturerID],MATCH($A560,product[ProductID],0))</f>
        <v>12</v>
      </c>
      <c r="L560" t="str">
        <f>INDEX(location[State],MATCH(D560,location[Zip],0))</f>
        <v>British Columbia</v>
      </c>
      <c r="M560" t="str">
        <f>INDEX(manufacturer[Manufacturer Name],MATCH(K560,manufacturer[ManufacturerID],0))</f>
        <v>Quibus</v>
      </c>
      <c r="N560">
        <f>1/COUNTIFS(tbl_sales[Manufacturer Name],tbl_sales[[#This Row],[Manufacturer Name]])</f>
        <v>1.3333333333333334E-2</v>
      </c>
    </row>
    <row r="561" spans="1:14" x14ac:dyDescent="0.25">
      <c r="A561">
        <v>778</v>
      </c>
      <c r="B561" s="2">
        <v>42114</v>
      </c>
      <c r="C561" s="2" t="str">
        <f>TEXT(tbl_sales[[#This Row],[Date]],"mmmm")</f>
        <v>April</v>
      </c>
      <c r="D561" t="s">
        <v>1400</v>
      </c>
      <c r="E561">
        <v>1</v>
      </c>
      <c r="F561" s="3">
        <v>1542.87</v>
      </c>
      <c r="G561" t="s">
        <v>20</v>
      </c>
      <c r="H561" t="str">
        <f>INDEX(product[Product Name],MATCH(A561,product[ProductID],0))</f>
        <v>Natura RP-66</v>
      </c>
      <c r="I561" t="str">
        <f>INDEX(product[Category],MATCH($A561,product[ProductID],0))</f>
        <v>Rural</v>
      </c>
      <c r="J561" t="str">
        <f>INDEX(product[Segment],MATCH($A561,product[ProductID],0))</f>
        <v>Productivity</v>
      </c>
      <c r="K561">
        <f>INDEX(product[ManufacturerID],MATCH($A561,product[ProductID],0))</f>
        <v>8</v>
      </c>
      <c r="L561" t="str">
        <f>INDEX(location[State],MATCH(D561,location[Zip],0))</f>
        <v>Alberta</v>
      </c>
      <c r="M561" t="str">
        <f>INDEX(manufacturer[Manufacturer Name],MATCH(K561,manufacturer[ManufacturerID],0))</f>
        <v>Natura</v>
      </c>
      <c r="N561">
        <f>1/COUNTIFS(tbl_sales[Manufacturer Name],tbl_sales[[#This Row],[Manufacturer Name]])</f>
        <v>3.952569169960474E-3</v>
      </c>
    </row>
    <row r="562" spans="1:14" x14ac:dyDescent="0.25">
      <c r="A562">
        <v>438</v>
      </c>
      <c r="B562" s="2">
        <v>42060</v>
      </c>
      <c r="C562" s="2" t="str">
        <f>TEXT(tbl_sales[[#This Row],[Date]],"mmmm")</f>
        <v>February</v>
      </c>
      <c r="D562" t="s">
        <v>1330</v>
      </c>
      <c r="E562">
        <v>1</v>
      </c>
      <c r="F562" s="3">
        <v>11969.37</v>
      </c>
      <c r="G562" t="s">
        <v>20</v>
      </c>
      <c r="H562" t="str">
        <f>INDEX(product[Product Name],MATCH(A562,product[ProductID],0))</f>
        <v>Maximus UM-43</v>
      </c>
      <c r="I562" t="str">
        <f>INDEX(product[Category],MATCH($A562,product[ProductID],0))</f>
        <v>Urban</v>
      </c>
      <c r="J562" t="str">
        <f>INDEX(product[Segment],MATCH($A562,product[ProductID],0))</f>
        <v>Moderation</v>
      </c>
      <c r="K562">
        <f>INDEX(product[ManufacturerID],MATCH($A562,product[ProductID],0))</f>
        <v>7</v>
      </c>
      <c r="L562" t="str">
        <f>INDEX(location[State],MATCH(D562,location[Zip],0))</f>
        <v>Alberta</v>
      </c>
      <c r="M562" t="str">
        <f>INDEX(manufacturer[Manufacturer Name],MATCH(K562,manufacturer[ManufacturerID],0))</f>
        <v>VanArsdel</v>
      </c>
      <c r="N562">
        <f>1/COUNTIFS(tbl_sales[Manufacturer Name],tbl_sales[[#This Row],[Manufacturer Name]])</f>
        <v>2.4570024570024569E-3</v>
      </c>
    </row>
    <row r="563" spans="1:14" x14ac:dyDescent="0.25">
      <c r="A563">
        <v>567</v>
      </c>
      <c r="B563" s="2">
        <v>42060</v>
      </c>
      <c r="C563" s="2" t="str">
        <f>TEXT(tbl_sales[[#This Row],[Date]],"mmmm")</f>
        <v>February</v>
      </c>
      <c r="D563" t="s">
        <v>1404</v>
      </c>
      <c r="E563">
        <v>1</v>
      </c>
      <c r="F563" s="3">
        <v>10520.37</v>
      </c>
      <c r="G563" t="s">
        <v>20</v>
      </c>
      <c r="H563" t="str">
        <f>INDEX(product[Product Name],MATCH(A563,product[ProductID],0))</f>
        <v>Maximus UC-32</v>
      </c>
      <c r="I563" t="str">
        <f>INDEX(product[Category],MATCH($A563,product[ProductID],0))</f>
        <v>Urban</v>
      </c>
      <c r="J563" t="str">
        <f>INDEX(product[Segment],MATCH($A563,product[ProductID],0))</f>
        <v>Convenience</v>
      </c>
      <c r="K563">
        <f>INDEX(product[ManufacturerID],MATCH($A563,product[ProductID],0))</f>
        <v>7</v>
      </c>
      <c r="L563" t="str">
        <f>INDEX(location[State],MATCH(D563,location[Zip],0))</f>
        <v>Alberta</v>
      </c>
      <c r="M563" t="str">
        <f>INDEX(manufacturer[Manufacturer Name],MATCH(K563,manufacturer[ManufacturerID],0))</f>
        <v>VanArsdel</v>
      </c>
      <c r="N563">
        <f>1/COUNTIFS(tbl_sales[Manufacturer Name],tbl_sales[[#This Row],[Manufacturer Name]])</f>
        <v>2.4570024570024569E-3</v>
      </c>
    </row>
    <row r="564" spans="1:14" x14ac:dyDescent="0.25">
      <c r="A564">
        <v>478</v>
      </c>
      <c r="B564" s="2">
        <v>42060</v>
      </c>
      <c r="C564" s="2" t="str">
        <f>TEXT(tbl_sales[[#This Row],[Date]],"mmmm")</f>
        <v>February</v>
      </c>
      <c r="D564" t="s">
        <v>1330</v>
      </c>
      <c r="E564">
        <v>1</v>
      </c>
      <c r="F564" s="3">
        <v>17009.37</v>
      </c>
      <c r="G564" t="s">
        <v>20</v>
      </c>
      <c r="H564" t="str">
        <f>INDEX(product[Product Name],MATCH(A564,product[ProductID],0))</f>
        <v>Maximus UM-83</v>
      </c>
      <c r="I564" t="str">
        <f>INDEX(product[Category],MATCH($A564,product[ProductID],0))</f>
        <v>Urban</v>
      </c>
      <c r="J564" t="str">
        <f>INDEX(product[Segment],MATCH($A564,product[ProductID],0))</f>
        <v>Moderation</v>
      </c>
      <c r="K564">
        <f>INDEX(product[ManufacturerID],MATCH($A564,product[ProductID],0))</f>
        <v>7</v>
      </c>
      <c r="L564" t="str">
        <f>INDEX(location[State],MATCH(D564,location[Zip],0))</f>
        <v>Alberta</v>
      </c>
      <c r="M564" t="str">
        <f>INDEX(manufacturer[Manufacturer Name],MATCH(K564,manufacturer[ManufacturerID],0))</f>
        <v>VanArsdel</v>
      </c>
      <c r="N564">
        <f>1/COUNTIFS(tbl_sales[Manufacturer Name],tbl_sales[[#This Row],[Manufacturer Name]])</f>
        <v>2.4570024570024569E-3</v>
      </c>
    </row>
    <row r="565" spans="1:14" x14ac:dyDescent="0.25">
      <c r="A565">
        <v>585</v>
      </c>
      <c r="B565" s="2">
        <v>42061</v>
      </c>
      <c r="C565" s="2" t="str">
        <f>TEXT(tbl_sales[[#This Row],[Date]],"mmmm")</f>
        <v>February</v>
      </c>
      <c r="D565" t="s">
        <v>1327</v>
      </c>
      <c r="E565">
        <v>1</v>
      </c>
      <c r="F565" s="3">
        <v>5039.37</v>
      </c>
      <c r="G565" t="s">
        <v>20</v>
      </c>
      <c r="H565" t="str">
        <f>INDEX(product[Product Name],MATCH(A565,product[ProductID],0))</f>
        <v>Maximus UC-50</v>
      </c>
      <c r="I565" t="str">
        <f>INDEX(product[Category],MATCH($A565,product[ProductID],0))</f>
        <v>Urban</v>
      </c>
      <c r="J565" t="str">
        <f>INDEX(product[Segment],MATCH($A565,product[ProductID],0))</f>
        <v>Convenience</v>
      </c>
      <c r="K565">
        <f>INDEX(product[ManufacturerID],MATCH($A565,product[ProductID],0))</f>
        <v>7</v>
      </c>
      <c r="L565" t="str">
        <f>INDEX(location[State],MATCH(D565,location[Zip],0))</f>
        <v>Alberta</v>
      </c>
      <c r="M565" t="str">
        <f>INDEX(manufacturer[Manufacturer Name],MATCH(K565,manufacturer[ManufacturerID],0))</f>
        <v>VanArsdel</v>
      </c>
      <c r="N565">
        <f>1/COUNTIFS(tbl_sales[Manufacturer Name],tbl_sales[[#This Row],[Manufacturer Name]])</f>
        <v>2.4570024570024569E-3</v>
      </c>
    </row>
    <row r="566" spans="1:14" x14ac:dyDescent="0.25">
      <c r="A566">
        <v>762</v>
      </c>
      <c r="B566" s="2">
        <v>42061</v>
      </c>
      <c r="C566" s="2" t="str">
        <f>TEXT(tbl_sales[[#This Row],[Date]],"mmmm")</f>
        <v>February</v>
      </c>
      <c r="D566" t="s">
        <v>1334</v>
      </c>
      <c r="E566">
        <v>1</v>
      </c>
      <c r="F566" s="3">
        <v>2330.37</v>
      </c>
      <c r="G566" t="s">
        <v>20</v>
      </c>
      <c r="H566" t="str">
        <f>INDEX(product[Product Name],MATCH(A566,product[ProductID],0))</f>
        <v>Natura RP-50</v>
      </c>
      <c r="I566" t="str">
        <f>INDEX(product[Category],MATCH($A566,product[ProductID],0))</f>
        <v>Rural</v>
      </c>
      <c r="J566" t="str">
        <f>INDEX(product[Segment],MATCH($A566,product[ProductID],0))</f>
        <v>Productivity</v>
      </c>
      <c r="K566">
        <f>INDEX(product[ManufacturerID],MATCH($A566,product[ProductID],0))</f>
        <v>8</v>
      </c>
      <c r="L566" t="str">
        <f>INDEX(location[State],MATCH(D566,location[Zip],0))</f>
        <v>Alberta</v>
      </c>
      <c r="M566" t="str">
        <f>INDEX(manufacturer[Manufacturer Name],MATCH(K566,manufacturer[ManufacturerID],0))</f>
        <v>Natura</v>
      </c>
      <c r="N566">
        <f>1/COUNTIFS(tbl_sales[Manufacturer Name],tbl_sales[[#This Row],[Manufacturer Name]])</f>
        <v>3.952569169960474E-3</v>
      </c>
    </row>
    <row r="567" spans="1:14" x14ac:dyDescent="0.25">
      <c r="A567">
        <v>457</v>
      </c>
      <c r="B567" s="2">
        <v>42024</v>
      </c>
      <c r="C567" s="2" t="str">
        <f>TEXT(tbl_sales[[#This Row],[Date]],"mmmm")</f>
        <v>January</v>
      </c>
      <c r="D567" t="s">
        <v>1202</v>
      </c>
      <c r="E567">
        <v>1</v>
      </c>
      <c r="F567" s="3">
        <v>11969.37</v>
      </c>
      <c r="G567" t="s">
        <v>20</v>
      </c>
      <c r="H567" t="str">
        <f>INDEX(product[Product Name],MATCH(A567,product[ProductID],0))</f>
        <v>Maximus UM-62</v>
      </c>
      <c r="I567" t="str">
        <f>INDEX(product[Category],MATCH($A567,product[ProductID],0))</f>
        <v>Urban</v>
      </c>
      <c r="J567" t="str">
        <f>INDEX(product[Segment],MATCH($A567,product[ProductID],0))</f>
        <v>Moderation</v>
      </c>
      <c r="K567">
        <f>INDEX(product[ManufacturerID],MATCH($A567,product[ProductID],0))</f>
        <v>7</v>
      </c>
      <c r="L567" t="str">
        <f>INDEX(location[State],MATCH(D567,location[Zip],0))</f>
        <v>Manitoba</v>
      </c>
      <c r="M567" t="str">
        <f>INDEX(manufacturer[Manufacturer Name],MATCH(K567,manufacturer[ManufacturerID],0))</f>
        <v>VanArsdel</v>
      </c>
      <c r="N567">
        <f>1/COUNTIFS(tbl_sales[Manufacturer Name],tbl_sales[[#This Row],[Manufacturer Name]])</f>
        <v>2.4570024570024569E-3</v>
      </c>
    </row>
    <row r="568" spans="1:14" x14ac:dyDescent="0.25">
      <c r="A568">
        <v>438</v>
      </c>
      <c r="B568" s="2">
        <v>42025</v>
      </c>
      <c r="C568" s="2" t="str">
        <f>TEXT(tbl_sales[[#This Row],[Date]],"mmmm")</f>
        <v>January</v>
      </c>
      <c r="D568" t="s">
        <v>1600</v>
      </c>
      <c r="E568">
        <v>1</v>
      </c>
      <c r="F568" s="3">
        <v>11969.37</v>
      </c>
      <c r="G568" t="s">
        <v>20</v>
      </c>
      <c r="H568" t="str">
        <f>INDEX(product[Product Name],MATCH(A568,product[ProductID],0))</f>
        <v>Maximus UM-43</v>
      </c>
      <c r="I568" t="str">
        <f>INDEX(product[Category],MATCH($A568,product[ProductID],0))</f>
        <v>Urban</v>
      </c>
      <c r="J568" t="str">
        <f>INDEX(product[Segment],MATCH($A568,product[ProductID],0))</f>
        <v>Moderation</v>
      </c>
      <c r="K568">
        <f>INDEX(product[ManufacturerID],MATCH($A568,product[ProductID],0))</f>
        <v>7</v>
      </c>
      <c r="L568" t="str">
        <f>INDEX(location[State],MATCH(D568,location[Zip],0))</f>
        <v>British Columbia</v>
      </c>
      <c r="M568" t="str">
        <f>INDEX(manufacturer[Manufacturer Name],MATCH(K568,manufacturer[ManufacturerID],0))</f>
        <v>VanArsdel</v>
      </c>
      <c r="N568">
        <f>1/COUNTIFS(tbl_sales[Manufacturer Name],tbl_sales[[#This Row],[Manufacturer Name]])</f>
        <v>2.4570024570024569E-3</v>
      </c>
    </row>
    <row r="569" spans="1:14" x14ac:dyDescent="0.25">
      <c r="A569">
        <v>1172</v>
      </c>
      <c r="B569" s="2">
        <v>42025</v>
      </c>
      <c r="C569" s="2" t="str">
        <f>TEXT(tbl_sales[[#This Row],[Date]],"mmmm")</f>
        <v>January</v>
      </c>
      <c r="D569" t="s">
        <v>1345</v>
      </c>
      <c r="E569">
        <v>1</v>
      </c>
      <c r="F569" s="3">
        <v>5732.37</v>
      </c>
      <c r="G569" t="s">
        <v>20</v>
      </c>
      <c r="H569" t="str">
        <f>INDEX(product[Product Name],MATCH(A569,product[ProductID],0))</f>
        <v>Pirum UE-08</v>
      </c>
      <c r="I569" t="str">
        <f>INDEX(product[Category],MATCH($A569,product[ProductID],0))</f>
        <v>Urban</v>
      </c>
      <c r="J569" t="str">
        <f>INDEX(product[Segment],MATCH($A569,product[ProductID],0))</f>
        <v>Extreme</v>
      </c>
      <c r="K569">
        <f>INDEX(product[ManufacturerID],MATCH($A569,product[ProductID],0))</f>
        <v>10</v>
      </c>
      <c r="L569" t="str">
        <f>INDEX(location[State],MATCH(D569,location[Zip],0))</f>
        <v>Alberta</v>
      </c>
      <c r="M569" t="str">
        <f>INDEX(manufacturer[Manufacturer Name],MATCH(K569,manufacturer[ManufacturerID],0))</f>
        <v>Pirum</v>
      </c>
      <c r="N569">
        <f>1/COUNTIFS(tbl_sales[Manufacturer Name],tbl_sales[[#This Row],[Manufacturer Name]])</f>
        <v>3.8022813688212928E-3</v>
      </c>
    </row>
    <row r="570" spans="1:14" x14ac:dyDescent="0.25">
      <c r="A570">
        <v>115</v>
      </c>
      <c r="B570" s="2">
        <v>42025</v>
      </c>
      <c r="C570" s="2" t="str">
        <f>TEXT(tbl_sales[[#This Row],[Date]],"mmmm")</f>
        <v>January</v>
      </c>
      <c r="D570" t="s">
        <v>1600</v>
      </c>
      <c r="E570">
        <v>1</v>
      </c>
      <c r="F570" s="3">
        <v>10584</v>
      </c>
      <c r="G570" t="s">
        <v>20</v>
      </c>
      <c r="H570" t="str">
        <f>INDEX(product[Product Name],MATCH(A570,product[ProductID],0))</f>
        <v>Abbas UM-42</v>
      </c>
      <c r="I570" t="str">
        <f>INDEX(product[Category],MATCH($A570,product[ProductID],0))</f>
        <v>Urban</v>
      </c>
      <c r="J570" t="str">
        <f>INDEX(product[Segment],MATCH($A570,product[ProductID],0))</f>
        <v>Moderation</v>
      </c>
      <c r="K570">
        <f>INDEX(product[ManufacturerID],MATCH($A570,product[ProductID],0))</f>
        <v>1</v>
      </c>
      <c r="L570" t="str">
        <f>INDEX(location[State],MATCH(D570,location[Zip],0))</f>
        <v>British Columbia</v>
      </c>
      <c r="M570" t="str">
        <f>INDEX(manufacturer[Manufacturer Name],MATCH(K570,manufacturer[ManufacturerID],0))</f>
        <v>Abbas</v>
      </c>
      <c r="N570">
        <f>1/COUNTIFS(tbl_sales[Manufacturer Name],tbl_sales[[#This Row],[Manufacturer Name]])</f>
        <v>0.04</v>
      </c>
    </row>
    <row r="571" spans="1:14" x14ac:dyDescent="0.25">
      <c r="A571">
        <v>1763</v>
      </c>
      <c r="B571" s="2">
        <v>42005</v>
      </c>
      <c r="C571" s="2" t="str">
        <f>TEXT(tbl_sales[[#This Row],[Date]],"mmmm")</f>
        <v>January</v>
      </c>
      <c r="D571" t="s">
        <v>1401</v>
      </c>
      <c r="E571">
        <v>1</v>
      </c>
      <c r="F571" s="3">
        <v>5669.37</v>
      </c>
      <c r="G571" t="s">
        <v>20</v>
      </c>
      <c r="H571" t="str">
        <f>INDEX(product[Product Name],MATCH(A571,product[ProductID],0))</f>
        <v>Pomum UR-09</v>
      </c>
      <c r="I571" t="str">
        <f>INDEX(product[Category],MATCH($A571,product[ProductID],0))</f>
        <v>Urban</v>
      </c>
      <c r="J571" t="str">
        <f>INDEX(product[Segment],MATCH($A571,product[ProductID],0))</f>
        <v>Regular</v>
      </c>
      <c r="K571">
        <f>INDEX(product[ManufacturerID],MATCH($A571,product[ProductID],0))</f>
        <v>11</v>
      </c>
      <c r="L571" t="str">
        <f>INDEX(location[State],MATCH(D571,location[Zip],0))</f>
        <v>Alberta</v>
      </c>
      <c r="M571" t="str">
        <f>INDEX(manufacturer[Manufacturer Name],MATCH(K571,manufacturer[ManufacturerID],0))</f>
        <v>Pomum</v>
      </c>
      <c r="N571">
        <f>1/COUNTIFS(tbl_sales[Manufacturer Name],tbl_sales[[#This Row],[Manufacturer Name]])</f>
        <v>5.5555555555555552E-2</v>
      </c>
    </row>
    <row r="572" spans="1:14" x14ac:dyDescent="0.25">
      <c r="A572">
        <v>1837</v>
      </c>
      <c r="B572" s="2">
        <v>42005</v>
      </c>
      <c r="C572" s="2" t="str">
        <f>TEXT(tbl_sales[[#This Row],[Date]],"mmmm")</f>
        <v>January</v>
      </c>
      <c r="D572" t="s">
        <v>1384</v>
      </c>
      <c r="E572">
        <v>1</v>
      </c>
      <c r="F572" s="3">
        <v>1952.37</v>
      </c>
      <c r="G572" t="s">
        <v>20</v>
      </c>
      <c r="H572" t="str">
        <f>INDEX(product[Product Name],MATCH(A572,product[ProductID],0))</f>
        <v>Pomum YY-32</v>
      </c>
      <c r="I572" t="str">
        <f>INDEX(product[Category],MATCH($A572,product[ProductID],0))</f>
        <v>Youth</v>
      </c>
      <c r="J572" t="str">
        <f>INDEX(product[Segment],MATCH($A572,product[ProductID],0))</f>
        <v>Youth</v>
      </c>
      <c r="K572">
        <f>INDEX(product[ManufacturerID],MATCH($A572,product[ProductID],0))</f>
        <v>11</v>
      </c>
      <c r="L572" t="str">
        <f>INDEX(location[State],MATCH(D572,location[Zip],0))</f>
        <v>Alberta</v>
      </c>
      <c r="M572" t="str">
        <f>INDEX(manufacturer[Manufacturer Name],MATCH(K572,manufacturer[ManufacturerID],0))</f>
        <v>Pomum</v>
      </c>
      <c r="N572">
        <f>1/COUNTIFS(tbl_sales[Manufacturer Name],tbl_sales[[#This Row],[Manufacturer Name]])</f>
        <v>5.5555555555555552E-2</v>
      </c>
    </row>
    <row r="573" spans="1:14" x14ac:dyDescent="0.25">
      <c r="A573">
        <v>496</v>
      </c>
      <c r="B573" s="2">
        <v>42008</v>
      </c>
      <c r="C573" s="2" t="str">
        <f>TEXT(tbl_sales[[#This Row],[Date]],"mmmm")</f>
        <v>January</v>
      </c>
      <c r="D573" t="s">
        <v>1602</v>
      </c>
      <c r="E573">
        <v>1</v>
      </c>
      <c r="F573" s="3">
        <v>11147.85</v>
      </c>
      <c r="G573" t="s">
        <v>20</v>
      </c>
      <c r="H573" t="str">
        <f>INDEX(product[Product Name],MATCH(A573,product[ProductID],0))</f>
        <v>Maximus UM-01</v>
      </c>
      <c r="I573" t="str">
        <f>INDEX(product[Category],MATCH($A573,product[ProductID],0))</f>
        <v>Urban</v>
      </c>
      <c r="J573" t="str">
        <f>INDEX(product[Segment],MATCH($A573,product[ProductID],0))</f>
        <v>Moderation</v>
      </c>
      <c r="K573">
        <f>INDEX(product[ManufacturerID],MATCH($A573,product[ProductID],0))</f>
        <v>7</v>
      </c>
      <c r="L573" t="str">
        <f>INDEX(location[State],MATCH(D573,location[Zip],0))</f>
        <v>British Columbia</v>
      </c>
      <c r="M573" t="str">
        <f>INDEX(manufacturer[Manufacturer Name],MATCH(K573,manufacturer[ManufacturerID],0))</f>
        <v>VanArsdel</v>
      </c>
      <c r="N573">
        <f>1/COUNTIFS(tbl_sales[Manufacturer Name],tbl_sales[[#This Row],[Manufacturer Name]])</f>
        <v>2.4570024570024569E-3</v>
      </c>
    </row>
    <row r="574" spans="1:14" x14ac:dyDescent="0.25">
      <c r="A574">
        <v>1086</v>
      </c>
      <c r="B574" s="2">
        <v>42009</v>
      </c>
      <c r="C574" s="2" t="str">
        <f>TEXT(tbl_sales[[#This Row],[Date]],"mmmm")</f>
        <v>January</v>
      </c>
      <c r="D574" t="s">
        <v>1327</v>
      </c>
      <c r="E574">
        <v>1</v>
      </c>
      <c r="F574" s="3">
        <v>1416.87</v>
      </c>
      <c r="G574" t="s">
        <v>20</v>
      </c>
      <c r="H574" t="str">
        <f>INDEX(product[Product Name],MATCH(A574,product[ProductID],0))</f>
        <v>Pirum RP-32</v>
      </c>
      <c r="I574" t="str">
        <f>INDEX(product[Category],MATCH($A574,product[ProductID],0))</f>
        <v>Rural</v>
      </c>
      <c r="J574" t="str">
        <f>INDEX(product[Segment],MATCH($A574,product[ProductID],0))</f>
        <v>Productivity</v>
      </c>
      <c r="K574">
        <f>INDEX(product[ManufacturerID],MATCH($A574,product[ProductID],0))</f>
        <v>10</v>
      </c>
      <c r="L574" t="str">
        <f>INDEX(location[State],MATCH(D574,location[Zip],0))</f>
        <v>Alberta</v>
      </c>
      <c r="M574" t="str">
        <f>INDEX(manufacturer[Manufacturer Name],MATCH(K574,manufacturer[ManufacturerID],0))</f>
        <v>Pirum</v>
      </c>
      <c r="N574">
        <f>1/COUNTIFS(tbl_sales[Manufacturer Name],tbl_sales[[#This Row],[Manufacturer Name]])</f>
        <v>3.8022813688212928E-3</v>
      </c>
    </row>
    <row r="575" spans="1:14" x14ac:dyDescent="0.25">
      <c r="A575">
        <v>506</v>
      </c>
      <c r="B575" s="2">
        <v>42061</v>
      </c>
      <c r="C575" s="2" t="str">
        <f>TEXT(tbl_sales[[#This Row],[Date]],"mmmm")</f>
        <v>February</v>
      </c>
      <c r="D575" t="s">
        <v>1327</v>
      </c>
      <c r="E575">
        <v>1</v>
      </c>
      <c r="F575" s="3">
        <v>15560.37</v>
      </c>
      <c r="G575" t="s">
        <v>20</v>
      </c>
      <c r="H575" t="str">
        <f>INDEX(product[Product Name],MATCH(A575,product[ProductID],0))</f>
        <v>Maximus UM-11</v>
      </c>
      <c r="I575" t="str">
        <f>INDEX(product[Category],MATCH($A575,product[ProductID],0))</f>
        <v>Urban</v>
      </c>
      <c r="J575" t="str">
        <f>INDEX(product[Segment],MATCH($A575,product[ProductID],0))</f>
        <v>Moderation</v>
      </c>
      <c r="K575">
        <f>INDEX(product[ManufacturerID],MATCH($A575,product[ProductID],0))</f>
        <v>7</v>
      </c>
      <c r="L575" t="str">
        <f>INDEX(location[State],MATCH(D575,location[Zip],0))</f>
        <v>Alberta</v>
      </c>
      <c r="M575" t="str">
        <f>INDEX(manufacturer[Manufacturer Name],MATCH(K575,manufacturer[ManufacturerID],0))</f>
        <v>VanArsdel</v>
      </c>
      <c r="N575">
        <f>1/COUNTIFS(tbl_sales[Manufacturer Name],tbl_sales[[#This Row],[Manufacturer Name]])</f>
        <v>2.4570024570024569E-3</v>
      </c>
    </row>
    <row r="576" spans="1:14" x14ac:dyDescent="0.25">
      <c r="A576">
        <v>628</v>
      </c>
      <c r="B576" s="2">
        <v>42061</v>
      </c>
      <c r="C576" s="2" t="str">
        <f>TEXT(tbl_sales[[#This Row],[Date]],"mmmm")</f>
        <v>February</v>
      </c>
      <c r="D576" t="s">
        <v>1401</v>
      </c>
      <c r="E576">
        <v>1</v>
      </c>
      <c r="F576" s="3">
        <v>11503.8</v>
      </c>
      <c r="G576" t="s">
        <v>20</v>
      </c>
      <c r="H576" t="str">
        <f>INDEX(product[Product Name],MATCH(A576,product[ProductID],0))</f>
        <v>Maximus UC-93</v>
      </c>
      <c r="I576" t="str">
        <f>INDEX(product[Category],MATCH($A576,product[ProductID],0))</f>
        <v>Urban</v>
      </c>
      <c r="J576" t="str">
        <f>INDEX(product[Segment],MATCH($A576,product[ProductID],0))</f>
        <v>Convenience</v>
      </c>
      <c r="K576">
        <f>INDEX(product[ManufacturerID],MATCH($A576,product[ProductID],0))</f>
        <v>7</v>
      </c>
      <c r="L576" t="str">
        <f>INDEX(location[State],MATCH(D576,location[Zip],0))</f>
        <v>Alberta</v>
      </c>
      <c r="M576" t="str">
        <f>INDEX(manufacturer[Manufacturer Name],MATCH(K576,manufacturer[ManufacturerID],0))</f>
        <v>VanArsdel</v>
      </c>
      <c r="N576">
        <f>1/COUNTIFS(tbl_sales[Manufacturer Name],tbl_sales[[#This Row],[Manufacturer Name]])</f>
        <v>2.4570024570024569E-3</v>
      </c>
    </row>
    <row r="577" spans="1:14" x14ac:dyDescent="0.25">
      <c r="A577">
        <v>690</v>
      </c>
      <c r="B577" s="2">
        <v>42061</v>
      </c>
      <c r="C577" s="2" t="str">
        <f>TEXT(tbl_sales[[#This Row],[Date]],"mmmm")</f>
        <v>February</v>
      </c>
      <c r="D577" t="s">
        <v>1400</v>
      </c>
      <c r="E577">
        <v>1</v>
      </c>
      <c r="F577" s="3">
        <v>4409.37</v>
      </c>
      <c r="G577" t="s">
        <v>20</v>
      </c>
      <c r="H577" t="str">
        <f>INDEX(product[Product Name],MATCH(A577,product[ProductID],0))</f>
        <v>Maximus UC-55</v>
      </c>
      <c r="I577" t="str">
        <f>INDEX(product[Category],MATCH($A577,product[ProductID],0))</f>
        <v>Urban</v>
      </c>
      <c r="J577" t="str">
        <f>INDEX(product[Segment],MATCH($A577,product[ProductID],0))</f>
        <v>Convenience</v>
      </c>
      <c r="K577">
        <f>INDEX(product[ManufacturerID],MATCH($A577,product[ProductID],0))</f>
        <v>7</v>
      </c>
      <c r="L577" t="str">
        <f>INDEX(location[State],MATCH(D577,location[Zip],0))</f>
        <v>Alberta</v>
      </c>
      <c r="M577" t="str">
        <f>INDEX(manufacturer[Manufacturer Name],MATCH(K577,manufacturer[ManufacturerID],0))</f>
        <v>VanArsdel</v>
      </c>
      <c r="N577">
        <f>1/COUNTIFS(tbl_sales[Manufacturer Name],tbl_sales[[#This Row],[Manufacturer Name]])</f>
        <v>2.4570024570024569E-3</v>
      </c>
    </row>
    <row r="578" spans="1:14" x14ac:dyDescent="0.25">
      <c r="A578">
        <v>761</v>
      </c>
      <c r="B578" s="2">
        <v>42061</v>
      </c>
      <c r="C578" s="2" t="str">
        <f>TEXT(tbl_sales[[#This Row],[Date]],"mmmm")</f>
        <v>February</v>
      </c>
      <c r="D578" t="s">
        <v>1334</v>
      </c>
      <c r="E578">
        <v>1</v>
      </c>
      <c r="F578" s="3">
        <v>2330.37</v>
      </c>
      <c r="G578" t="s">
        <v>20</v>
      </c>
      <c r="H578" t="str">
        <f>INDEX(product[Product Name],MATCH(A578,product[ProductID],0))</f>
        <v>Natura RP-49</v>
      </c>
      <c r="I578" t="str">
        <f>INDEX(product[Category],MATCH($A578,product[ProductID],0))</f>
        <v>Rural</v>
      </c>
      <c r="J578" t="str">
        <f>INDEX(product[Segment],MATCH($A578,product[ProductID],0))</f>
        <v>Productivity</v>
      </c>
      <c r="K578">
        <f>INDEX(product[ManufacturerID],MATCH($A578,product[ProductID],0))</f>
        <v>8</v>
      </c>
      <c r="L578" t="str">
        <f>INDEX(location[State],MATCH(D578,location[Zip],0))</f>
        <v>Alberta</v>
      </c>
      <c r="M578" t="str">
        <f>INDEX(manufacturer[Manufacturer Name],MATCH(K578,manufacturer[ManufacturerID],0))</f>
        <v>Natura</v>
      </c>
      <c r="N578">
        <f>1/COUNTIFS(tbl_sales[Manufacturer Name],tbl_sales[[#This Row],[Manufacturer Name]])</f>
        <v>3.952569169960474E-3</v>
      </c>
    </row>
    <row r="579" spans="1:14" x14ac:dyDescent="0.25">
      <c r="A579">
        <v>2269</v>
      </c>
      <c r="B579" s="2">
        <v>42061</v>
      </c>
      <c r="C579" s="2" t="str">
        <f>TEXT(tbl_sales[[#This Row],[Date]],"mmmm")</f>
        <v>February</v>
      </c>
      <c r="D579" t="s">
        <v>1567</v>
      </c>
      <c r="E579">
        <v>1</v>
      </c>
      <c r="F579" s="3">
        <v>4188.87</v>
      </c>
      <c r="G579" t="s">
        <v>20</v>
      </c>
      <c r="H579" t="str">
        <f>INDEX(product[Product Name],MATCH(A579,product[ProductID],0))</f>
        <v>Aliqui RS-02</v>
      </c>
      <c r="I579" t="str">
        <f>INDEX(product[Category],MATCH($A579,product[ProductID],0))</f>
        <v>Rural</v>
      </c>
      <c r="J579" t="str">
        <f>INDEX(product[Segment],MATCH($A579,product[ProductID],0))</f>
        <v>Select</v>
      </c>
      <c r="K579">
        <f>INDEX(product[ManufacturerID],MATCH($A579,product[ProductID],0))</f>
        <v>2</v>
      </c>
      <c r="L579" t="str">
        <f>INDEX(location[State],MATCH(D579,location[Zip],0))</f>
        <v>British Columbia</v>
      </c>
      <c r="M579" t="str">
        <f>INDEX(manufacturer[Manufacturer Name],MATCH(K579,manufacturer[ManufacturerID],0))</f>
        <v>Aliqui</v>
      </c>
      <c r="N579">
        <f>1/COUNTIFS(tbl_sales[Manufacturer Name],tbl_sales[[#This Row],[Manufacturer Name]])</f>
        <v>4.7169811320754715E-3</v>
      </c>
    </row>
    <row r="580" spans="1:14" x14ac:dyDescent="0.25">
      <c r="A580">
        <v>792</v>
      </c>
      <c r="B580" s="2">
        <v>42026</v>
      </c>
      <c r="C580" s="2" t="str">
        <f>TEXT(tbl_sales[[#This Row],[Date]],"mmmm")</f>
        <v>January</v>
      </c>
      <c r="D580" t="s">
        <v>1553</v>
      </c>
      <c r="E580">
        <v>1</v>
      </c>
      <c r="F580" s="3">
        <v>849.87</v>
      </c>
      <c r="G580" t="s">
        <v>20</v>
      </c>
      <c r="H580" t="str">
        <f>INDEX(product[Product Name],MATCH(A580,product[ProductID],0))</f>
        <v>Natura RP-80</v>
      </c>
      <c r="I580" t="str">
        <f>INDEX(product[Category],MATCH($A580,product[ProductID],0))</f>
        <v>Rural</v>
      </c>
      <c r="J580" t="str">
        <f>INDEX(product[Segment],MATCH($A580,product[ProductID],0))</f>
        <v>Productivity</v>
      </c>
      <c r="K580">
        <f>INDEX(product[ManufacturerID],MATCH($A580,product[ProductID],0))</f>
        <v>8</v>
      </c>
      <c r="L580" t="str">
        <f>INDEX(location[State],MATCH(D580,location[Zip],0))</f>
        <v>British Columbia</v>
      </c>
      <c r="M580" t="str">
        <f>INDEX(manufacturer[Manufacturer Name],MATCH(K580,manufacturer[ManufacturerID],0))</f>
        <v>Natura</v>
      </c>
      <c r="N580">
        <f>1/COUNTIFS(tbl_sales[Manufacturer Name],tbl_sales[[#This Row],[Manufacturer Name]])</f>
        <v>3.952569169960474E-3</v>
      </c>
    </row>
    <row r="581" spans="1:14" x14ac:dyDescent="0.25">
      <c r="A581">
        <v>2402</v>
      </c>
      <c r="B581" s="2">
        <v>42026</v>
      </c>
      <c r="C581" s="2" t="str">
        <f>TEXT(tbl_sales[[#This Row],[Date]],"mmmm")</f>
        <v>January</v>
      </c>
      <c r="D581" t="s">
        <v>1401</v>
      </c>
      <c r="E581">
        <v>1</v>
      </c>
      <c r="F581" s="3">
        <v>4151.7</v>
      </c>
      <c r="G581" t="s">
        <v>20</v>
      </c>
      <c r="H581" t="str">
        <f>INDEX(product[Product Name],MATCH(A581,product[ProductID],0))</f>
        <v>Aliqui YY-11</v>
      </c>
      <c r="I581" t="str">
        <f>INDEX(product[Category],MATCH($A581,product[ProductID],0))</f>
        <v>Youth</v>
      </c>
      <c r="J581" t="str">
        <f>INDEX(product[Segment],MATCH($A581,product[ProductID],0))</f>
        <v>Youth</v>
      </c>
      <c r="K581">
        <f>INDEX(product[ManufacturerID],MATCH($A581,product[ProductID],0))</f>
        <v>2</v>
      </c>
      <c r="L581" t="str">
        <f>INDEX(location[State],MATCH(D581,location[Zip],0))</f>
        <v>Alberta</v>
      </c>
      <c r="M581" t="str">
        <f>INDEX(manufacturer[Manufacturer Name],MATCH(K581,manufacturer[ManufacturerID],0))</f>
        <v>Aliqui</v>
      </c>
      <c r="N581">
        <f>1/COUNTIFS(tbl_sales[Manufacturer Name],tbl_sales[[#This Row],[Manufacturer Name]])</f>
        <v>4.7169811320754715E-3</v>
      </c>
    </row>
    <row r="582" spans="1:14" x14ac:dyDescent="0.25">
      <c r="A582">
        <v>487</v>
      </c>
      <c r="B582" s="2">
        <v>42026</v>
      </c>
      <c r="C582" s="2" t="str">
        <f>TEXT(tbl_sales[[#This Row],[Date]],"mmmm")</f>
        <v>January</v>
      </c>
      <c r="D582" t="s">
        <v>1559</v>
      </c>
      <c r="E582">
        <v>1</v>
      </c>
      <c r="F582" s="3">
        <v>13229.37</v>
      </c>
      <c r="G582" t="s">
        <v>20</v>
      </c>
      <c r="H582" t="str">
        <f>INDEX(product[Product Name],MATCH(A582,product[ProductID],0))</f>
        <v>Maximus UM-92</v>
      </c>
      <c r="I582" t="str">
        <f>INDEX(product[Category],MATCH($A582,product[ProductID],0))</f>
        <v>Urban</v>
      </c>
      <c r="J582" t="str">
        <f>INDEX(product[Segment],MATCH($A582,product[ProductID],0))</f>
        <v>Moderation</v>
      </c>
      <c r="K582">
        <f>INDEX(product[ManufacturerID],MATCH($A582,product[ProductID],0))</f>
        <v>7</v>
      </c>
      <c r="L582" t="str">
        <f>INDEX(location[State],MATCH(D582,location[Zip],0))</f>
        <v>British Columbia</v>
      </c>
      <c r="M582" t="str">
        <f>INDEX(manufacturer[Manufacturer Name],MATCH(K582,manufacturer[ManufacturerID],0))</f>
        <v>VanArsdel</v>
      </c>
      <c r="N582">
        <f>1/COUNTIFS(tbl_sales[Manufacturer Name],tbl_sales[[#This Row],[Manufacturer Name]])</f>
        <v>2.4570024570024569E-3</v>
      </c>
    </row>
    <row r="583" spans="1:14" x14ac:dyDescent="0.25">
      <c r="A583">
        <v>791</v>
      </c>
      <c r="B583" s="2">
        <v>42026</v>
      </c>
      <c r="C583" s="2" t="str">
        <f>TEXT(tbl_sales[[#This Row],[Date]],"mmmm")</f>
        <v>January</v>
      </c>
      <c r="D583" t="s">
        <v>1553</v>
      </c>
      <c r="E583">
        <v>1</v>
      </c>
      <c r="F583" s="3">
        <v>849.87</v>
      </c>
      <c r="G583" t="s">
        <v>20</v>
      </c>
      <c r="H583" t="str">
        <f>INDEX(product[Product Name],MATCH(A583,product[ProductID],0))</f>
        <v>Natura RP-79</v>
      </c>
      <c r="I583" t="str">
        <f>INDEX(product[Category],MATCH($A583,product[ProductID],0))</f>
        <v>Rural</v>
      </c>
      <c r="J583" t="str">
        <f>INDEX(product[Segment],MATCH($A583,product[ProductID],0))</f>
        <v>Productivity</v>
      </c>
      <c r="K583">
        <f>INDEX(product[ManufacturerID],MATCH($A583,product[ProductID],0))</f>
        <v>8</v>
      </c>
      <c r="L583" t="str">
        <f>INDEX(location[State],MATCH(D583,location[Zip],0))</f>
        <v>British Columbia</v>
      </c>
      <c r="M583" t="str">
        <f>INDEX(manufacturer[Manufacturer Name],MATCH(K583,manufacturer[ManufacturerID],0))</f>
        <v>Natura</v>
      </c>
      <c r="N583">
        <f>1/COUNTIFS(tbl_sales[Manufacturer Name],tbl_sales[[#This Row],[Manufacturer Name]])</f>
        <v>3.952569169960474E-3</v>
      </c>
    </row>
    <row r="584" spans="1:14" x14ac:dyDescent="0.25">
      <c r="A584">
        <v>2388</v>
      </c>
      <c r="B584" s="2">
        <v>42028</v>
      </c>
      <c r="C584" s="2" t="str">
        <f>TEXT(tbl_sales[[#This Row],[Date]],"mmmm")</f>
        <v>January</v>
      </c>
      <c r="D584" t="s">
        <v>1583</v>
      </c>
      <c r="E584">
        <v>1</v>
      </c>
      <c r="F584" s="3">
        <v>4031.37</v>
      </c>
      <c r="G584" t="s">
        <v>20</v>
      </c>
      <c r="H584" t="str">
        <f>INDEX(product[Product Name],MATCH(A584,product[ProductID],0))</f>
        <v>Aliqui UC-36</v>
      </c>
      <c r="I584" t="str">
        <f>INDEX(product[Category],MATCH($A584,product[ProductID],0))</f>
        <v>Urban</v>
      </c>
      <c r="J584" t="str">
        <f>INDEX(product[Segment],MATCH($A584,product[ProductID],0))</f>
        <v>Convenience</v>
      </c>
      <c r="K584">
        <f>INDEX(product[ManufacturerID],MATCH($A584,product[ProductID],0))</f>
        <v>2</v>
      </c>
      <c r="L584" t="str">
        <f>INDEX(location[State],MATCH(D584,location[Zip],0))</f>
        <v>British Columbia</v>
      </c>
      <c r="M584" t="str">
        <f>INDEX(manufacturer[Manufacturer Name],MATCH(K584,manufacturer[ManufacturerID],0))</f>
        <v>Aliqui</v>
      </c>
      <c r="N584">
        <f>1/COUNTIFS(tbl_sales[Manufacturer Name],tbl_sales[[#This Row],[Manufacturer Name]])</f>
        <v>4.7169811320754715E-3</v>
      </c>
    </row>
    <row r="585" spans="1:14" x14ac:dyDescent="0.25">
      <c r="A585">
        <v>1496</v>
      </c>
      <c r="B585" s="2">
        <v>42029</v>
      </c>
      <c r="C585" s="2" t="str">
        <f>TEXT(tbl_sales[[#This Row],[Date]],"mmmm")</f>
        <v>January</v>
      </c>
      <c r="D585" t="s">
        <v>1334</v>
      </c>
      <c r="E585">
        <v>1</v>
      </c>
      <c r="F585" s="3">
        <v>5038.74</v>
      </c>
      <c r="G585" t="s">
        <v>20</v>
      </c>
      <c r="H585" t="str">
        <f>INDEX(product[Product Name],MATCH(A585,product[ProductID],0))</f>
        <v>Quibus RP-88</v>
      </c>
      <c r="I585" t="str">
        <f>INDEX(product[Category],MATCH($A585,product[ProductID],0))</f>
        <v>Rural</v>
      </c>
      <c r="J585" t="str">
        <f>INDEX(product[Segment],MATCH($A585,product[ProductID],0))</f>
        <v>Productivity</v>
      </c>
      <c r="K585">
        <f>INDEX(product[ManufacturerID],MATCH($A585,product[ProductID],0))</f>
        <v>12</v>
      </c>
      <c r="L585" t="str">
        <f>INDEX(location[State],MATCH(D585,location[Zip],0))</f>
        <v>Alberta</v>
      </c>
      <c r="M585" t="str">
        <f>INDEX(manufacturer[Manufacturer Name],MATCH(K585,manufacturer[ManufacturerID],0))</f>
        <v>Quibus</v>
      </c>
      <c r="N585">
        <f>1/COUNTIFS(tbl_sales[Manufacturer Name],tbl_sales[[#This Row],[Manufacturer Name]])</f>
        <v>1.3333333333333334E-2</v>
      </c>
    </row>
    <row r="586" spans="1:14" x14ac:dyDescent="0.25">
      <c r="A586">
        <v>959</v>
      </c>
      <c r="B586" s="2">
        <v>42029</v>
      </c>
      <c r="C586" s="2" t="str">
        <f>TEXT(tbl_sales[[#This Row],[Date]],"mmmm")</f>
        <v>January</v>
      </c>
      <c r="D586" t="s">
        <v>1577</v>
      </c>
      <c r="E586">
        <v>1</v>
      </c>
      <c r="F586" s="3">
        <v>10362.870000000001</v>
      </c>
      <c r="G586" t="s">
        <v>20</v>
      </c>
      <c r="H586" t="str">
        <f>INDEX(product[Product Name],MATCH(A586,product[ProductID],0))</f>
        <v>Natura UC-22</v>
      </c>
      <c r="I586" t="str">
        <f>INDEX(product[Category],MATCH($A586,product[ProductID],0))</f>
        <v>Urban</v>
      </c>
      <c r="J586" t="str">
        <f>INDEX(product[Segment],MATCH($A586,product[ProductID],0))</f>
        <v>Convenience</v>
      </c>
      <c r="K586">
        <f>INDEX(product[ManufacturerID],MATCH($A586,product[ProductID],0))</f>
        <v>8</v>
      </c>
      <c r="L586" t="str">
        <f>INDEX(location[State],MATCH(D586,location[Zip],0))</f>
        <v>British Columbia</v>
      </c>
      <c r="M586" t="str">
        <f>INDEX(manufacturer[Manufacturer Name],MATCH(K586,manufacturer[ManufacturerID],0))</f>
        <v>Natura</v>
      </c>
      <c r="N586">
        <f>1/COUNTIFS(tbl_sales[Manufacturer Name],tbl_sales[[#This Row],[Manufacturer Name]])</f>
        <v>3.952569169960474E-3</v>
      </c>
    </row>
    <row r="587" spans="1:14" x14ac:dyDescent="0.25">
      <c r="A587">
        <v>407</v>
      </c>
      <c r="B587" s="2">
        <v>42062</v>
      </c>
      <c r="C587" s="2" t="str">
        <f>TEXT(tbl_sales[[#This Row],[Date]],"mmmm")</f>
        <v>February</v>
      </c>
      <c r="D587" t="s">
        <v>1334</v>
      </c>
      <c r="E587">
        <v>1</v>
      </c>
      <c r="F587" s="3">
        <v>20505.87</v>
      </c>
      <c r="G587" t="s">
        <v>20</v>
      </c>
      <c r="H587" t="str">
        <f>INDEX(product[Product Name],MATCH(A587,product[ProductID],0))</f>
        <v>Maximus UM-12</v>
      </c>
      <c r="I587" t="str">
        <f>INDEX(product[Category],MATCH($A587,product[ProductID],0))</f>
        <v>Urban</v>
      </c>
      <c r="J587" t="str">
        <f>INDEX(product[Segment],MATCH($A587,product[ProductID],0))</f>
        <v>Moderation</v>
      </c>
      <c r="K587">
        <f>INDEX(product[ManufacturerID],MATCH($A587,product[ProductID],0))</f>
        <v>7</v>
      </c>
      <c r="L587" t="str">
        <f>INDEX(location[State],MATCH(D587,location[Zip],0))</f>
        <v>Alberta</v>
      </c>
      <c r="M587" t="str">
        <f>INDEX(manufacturer[Manufacturer Name],MATCH(K587,manufacturer[ManufacturerID],0))</f>
        <v>VanArsdel</v>
      </c>
      <c r="N587">
        <f>1/COUNTIFS(tbl_sales[Manufacturer Name],tbl_sales[[#This Row],[Manufacturer Name]])</f>
        <v>2.4570024570024569E-3</v>
      </c>
    </row>
    <row r="588" spans="1:14" x14ac:dyDescent="0.25">
      <c r="A588">
        <v>685</v>
      </c>
      <c r="B588" s="2">
        <v>42063</v>
      </c>
      <c r="C588" s="2" t="str">
        <f>TEXT(tbl_sales[[#This Row],[Date]],"mmmm")</f>
        <v>February</v>
      </c>
      <c r="D588" t="s">
        <v>1350</v>
      </c>
      <c r="E588">
        <v>1</v>
      </c>
      <c r="F588" s="3">
        <v>9449.3700000000008</v>
      </c>
      <c r="G588" t="s">
        <v>20</v>
      </c>
      <c r="H588" t="str">
        <f>INDEX(product[Product Name],MATCH(A588,product[ProductID],0))</f>
        <v>Maximus UC-50</v>
      </c>
      <c r="I588" t="str">
        <f>INDEX(product[Category],MATCH($A588,product[ProductID],0))</f>
        <v>Urban</v>
      </c>
      <c r="J588" t="str">
        <f>INDEX(product[Segment],MATCH($A588,product[ProductID],0))</f>
        <v>Convenience</v>
      </c>
      <c r="K588">
        <f>INDEX(product[ManufacturerID],MATCH($A588,product[ProductID],0))</f>
        <v>7</v>
      </c>
      <c r="L588" t="str">
        <f>INDEX(location[State],MATCH(D588,location[Zip],0))</f>
        <v>Alberta</v>
      </c>
      <c r="M588" t="str">
        <f>INDEX(manufacturer[Manufacturer Name],MATCH(K588,manufacturer[ManufacturerID],0))</f>
        <v>VanArsdel</v>
      </c>
      <c r="N588">
        <f>1/COUNTIFS(tbl_sales[Manufacturer Name],tbl_sales[[#This Row],[Manufacturer Name]])</f>
        <v>2.4570024570024569E-3</v>
      </c>
    </row>
    <row r="589" spans="1:14" x14ac:dyDescent="0.25">
      <c r="A589">
        <v>506</v>
      </c>
      <c r="B589" s="2">
        <v>42063</v>
      </c>
      <c r="C589" s="2" t="str">
        <f>TEXT(tbl_sales[[#This Row],[Date]],"mmmm")</f>
        <v>February</v>
      </c>
      <c r="D589" t="s">
        <v>1327</v>
      </c>
      <c r="E589">
        <v>1</v>
      </c>
      <c r="F589" s="3">
        <v>15560.37</v>
      </c>
      <c r="G589" t="s">
        <v>20</v>
      </c>
      <c r="H589" t="str">
        <f>INDEX(product[Product Name],MATCH(A589,product[ProductID],0))</f>
        <v>Maximus UM-11</v>
      </c>
      <c r="I589" t="str">
        <f>INDEX(product[Category],MATCH($A589,product[ProductID],0))</f>
        <v>Urban</v>
      </c>
      <c r="J589" t="str">
        <f>INDEX(product[Segment],MATCH($A589,product[ProductID],0))</f>
        <v>Moderation</v>
      </c>
      <c r="K589">
        <f>INDEX(product[ManufacturerID],MATCH($A589,product[ProductID],0))</f>
        <v>7</v>
      </c>
      <c r="L589" t="str">
        <f>INDEX(location[State],MATCH(D589,location[Zip],0))</f>
        <v>Alberta</v>
      </c>
      <c r="M589" t="str">
        <f>INDEX(manufacturer[Manufacturer Name],MATCH(K589,manufacturer[ManufacturerID],0))</f>
        <v>VanArsdel</v>
      </c>
      <c r="N589">
        <f>1/COUNTIFS(tbl_sales[Manufacturer Name],tbl_sales[[#This Row],[Manufacturer Name]])</f>
        <v>2.4570024570024569E-3</v>
      </c>
    </row>
    <row r="590" spans="1:14" x14ac:dyDescent="0.25">
      <c r="A590">
        <v>2395</v>
      </c>
      <c r="B590" s="2">
        <v>42011</v>
      </c>
      <c r="C590" s="2" t="str">
        <f>TEXT(tbl_sales[[#This Row],[Date]],"mmmm")</f>
        <v>January</v>
      </c>
      <c r="D590" t="s">
        <v>1202</v>
      </c>
      <c r="E590">
        <v>1</v>
      </c>
      <c r="F590" s="3">
        <v>1889.37</v>
      </c>
      <c r="G590" t="s">
        <v>20</v>
      </c>
      <c r="H590" t="str">
        <f>INDEX(product[Product Name],MATCH(A590,product[ProductID],0))</f>
        <v>Aliqui YY-04</v>
      </c>
      <c r="I590" t="str">
        <f>INDEX(product[Category],MATCH($A590,product[ProductID],0))</f>
        <v>Youth</v>
      </c>
      <c r="J590" t="str">
        <f>INDEX(product[Segment],MATCH($A590,product[ProductID],0))</f>
        <v>Youth</v>
      </c>
      <c r="K590">
        <f>INDEX(product[ManufacturerID],MATCH($A590,product[ProductID],0))</f>
        <v>2</v>
      </c>
      <c r="L590" t="str">
        <f>INDEX(location[State],MATCH(D590,location[Zip],0))</f>
        <v>Manitoba</v>
      </c>
      <c r="M590" t="str">
        <f>INDEX(manufacturer[Manufacturer Name],MATCH(K590,manufacturer[ManufacturerID],0))</f>
        <v>Aliqui</v>
      </c>
      <c r="N590">
        <f>1/COUNTIFS(tbl_sales[Manufacturer Name],tbl_sales[[#This Row],[Manufacturer Name]])</f>
        <v>4.7169811320754715E-3</v>
      </c>
    </row>
    <row r="591" spans="1:14" x14ac:dyDescent="0.25">
      <c r="A591">
        <v>1060</v>
      </c>
      <c r="B591" s="2">
        <v>42012</v>
      </c>
      <c r="C591" s="2" t="str">
        <f>TEXT(tbl_sales[[#This Row],[Date]],"mmmm")</f>
        <v>January</v>
      </c>
      <c r="D591" t="s">
        <v>1560</v>
      </c>
      <c r="E591">
        <v>1</v>
      </c>
      <c r="F591" s="3">
        <v>2078.37</v>
      </c>
      <c r="G591" t="s">
        <v>20</v>
      </c>
      <c r="H591" t="str">
        <f>INDEX(product[Product Name],MATCH(A591,product[ProductID],0))</f>
        <v>Pirum RP-06</v>
      </c>
      <c r="I591" t="str">
        <f>INDEX(product[Category],MATCH($A591,product[ProductID],0))</f>
        <v>Rural</v>
      </c>
      <c r="J591" t="str">
        <f>INDEX(product[Segment],MATCH($A591,product[ProductID],0))</f>
        <v>Productivity</v>
      </c>
      <c r="K591">
        <f>INDEX(product[ManufacturerID],MATCH($A591,product[ProductID],0))</f>
        <v>10</v>
      </c>
      <c r="L591" t="str">
        <f>INDEX(location[State],MATCH(D591,location[Zip],0))</f>
        <v>British Columbia</v>
      </c>
      <c r="M591" t="str">
        <f>INDEX(manufacturer[Manufacturer Name],MATCH(K591,manufacturer[ManufacturerID],0))</f>
        <v>Pirum</v>
      </c>
      <c r="N591">
        <f>1/COUNTIFS(tbl_sales[Manufacturer Name],tbl_sales[[#This Row],[Manufacturer Name]])</f>
        <v>3.8022813688212928E-3</v>
      </c>
    </row>
    <row r="592" spans="1:14" x14ac:dyDescent="0.25">
      <c r="A592">
        <v>1086</v>
      </c>
      <c r="B592" s="2">
        <v>42012</v>
      </c>
      <c r="C592" s="2" t="str">
        <f>TEXT(tbl_sales[[#This Row],[Date]],"mmmm")</f>
        <v>January</v>
      </c>
      <c r="D592" t="s">
        <v>1560</v>
      </c>
      <c r="E592">
        <v>1</v>
      </c>
      <c r="F592" s="3">
        <v>1101.8699999999999</v>
      </c>
      <c r="G592" t="s">
        <v>20</v>
      </c>
      <c r="H592" t="str">
        <f>INDEX(product[Product Name],MATCH(A592,product[ProductID],0))</f>
        <v>Pirum RP-32</v>
      </c>
      <c r="I592" t="str">
        <f>INDEX(product[Category],MATCH($A592,product[ProductID],0))</f>
        <v>Rural</v>
      </c>
      <c r="J592" t="str">
        <f>INDEX(product[Segment],MATCH($A592,product[ProductID],0))</f>
        <v>Productivity</v>
      </c>
      <c r="K592">
        <f>INDEX(product[ManufacturerID],MATCH($A592,product[ProductID],0))</f>
        <v>10</v>
      </c>
      <c r="L592" t="str">
        <f>INDEX(location[State],MATCH(D592,location[Zip],0))</f>
        <v>British Columbia</v>
      </c>
      <c r="M592" t="str">
        <f>INDEX(manufacturer[Manufacturer Name],MATCH(K592,manufacturer[ManufacturerID],0))</f>
        <v>Pirum</v>
      </c>
      <c r="N592">
        <f>1/COUNTIFS(tbl_sales[Manufacturer Name],tbl_sales[[#This Row],[Manufacturer Name]])</f>
        <v>3.8022813688212928E-3</v>
      </c>
    </row>
    <row r="593" spans="1:14" x14ac:dyDescent="0.25">
      <c r="A593">
        <v>1059</v>
      </c>
      <c r="B593" s="2">
        <v>42012</v>
      </c>
      <c r="C593" s="2" t="str">
        <f>TEXT(tbl_sales[[#This Row],[Date]],"mmmm")</f>
        <v>January</v>
      </c>
      <c r="D593" t="s">
        <v>1560</v>
      </c>
      <c r="E593">
        <v>1</v>
      </c>
      <c r="F593" s="3">
        <v>2078.37</v>
      </c>
      <c r="G593" t="s">
        <v>20</v>
      </c>
      <c r="H593" t="str">
        <f>INDEX(product[Product Name],MATCH(A593,product[ProductID],0))</f>
        <v>Pirum RP-05</v>
      </c>
      <c r="I593" t="str">
        <f>INDEX(product[Category],MATCH($A593,product[ProductID],0))</f>
        <v>Rural</v>
      </c>
      <c r="J593" t="str">
        <f>INDEX(product[Segment],MATCH($A593,product[ProductID],0))</f>
        <v>Productivity</v>
      </c>
      <c r="K593">
        <f>INDEX(product[ManufacturerID],MATCH($A593,product[ProductID],0))</f>
        <v>10</v>
      </c>
      <c r="L593" t="str">
        <f>INDEX(location[State],MATCH(D593,location[Zip],0))</f>
        <v>British Columbia</v>
      </c>
      <c r="M593" t="str">
        <f>INDEX(manufacturer[Manufacturer Name],MATCH(K593,manufacturer[ManufacturerID],0))</f>
        <v>Pirum</v>
      </c>
      <c r="N593">
        <f>1/COUNTIFS(tbl_sales[Manufacturer Name],tbl_sales[[#This Row],[Manufacturer Name]])</f>
        <v>3.8022813688212928E-3</v>
      </c>
    </row>
    <row r="594" spans="1:14" x14ac:dyDescent="0.25">
      <c r="A594">
        <v>1085</v>
      </c>
      <c r="B594" s="2">
        <v>42012</v>
      </c>
      <c r="C594" s="2" t="str">
        <f>TEXT(tbl_sales[[#This Row],[Date]],"mmmm")</f>
        <v>January</v>
      </c>
      <c r="D594" t="s">
        <v>1560</v>
      </c>
      <c r="E594">
        <v>1</v>
      </c>
      <c r="F594" s="3">
        <v>1101.8699999999999</v>
      </c>
      <c r="G594" t="s">
        <v>20</v>
      </c>
      <c r="H594" t="str">
        <f>INDEX(product[Product Name],MATCH(A594,product[ProductID],0))</f>
        <v>Pirum RP-31</v>
      </c>
      <c r="I594" t="str">
        <f>INDEX(product[Category],MATCH($A594,product[ProductID],0))</f>
        <v>Rural</v>
      </c>
      <c r="J594" t="str">
        <f>INDEX(product[Segment],MATCH($A594,product[ProductID],0))</f>
        <v>Productivity</v>
      </c>
      <c r="K594">
        <f>INDEX(product[ManufacturerID],MATCH($A594,product[ProductID],0))</f>
        <v>10</v>
      </c>
      <c r="L594" t="str">
        <f>INDEX(location[State],MATCH(D594,location[Zip],0))</f>
        <v>British Columbia</v>
      </c>
      <c r="M594" t="str">
        <f>INDEX(manufacturer[Manufacturer Name],MATCH(K594,manufacturer[ManufacturerID],0))</f>
        <v>Pirum</v>
      </c>
      <c r="N594">
        <f>1/COUNTIFS(tbl_sales[Manufacturer Name],tbl_sales[[#This Row],[Manufacturer Name]])</f>
        <v>3.8022813688212928E-3</v>
      </c>
    </row>
    <row r="595" spans="1:14" x14ac:dyDescent="0.25">
      <c r="A595">
        <v>1000</v>
      </c>
      <c r="B595" s="2">
        <v>42013</v>
      </c>
      <c r="C595" s="2" t="str">
        <f>TEXT(tbl_sales[[#This Row],[Date]],"mmmm")</f>
        <v>January</v>
      </c>
      <c r="D595" t="s">
        <v>1564</v>
      </c>
      <c r="E595">
        <v>1</v>
      </c>
      <c r="F595" s="3">
        <v>1290.8699999999999</v>
      </c>
      <c r="G595" t="s">
        <v>20</v>
      </c>
      <c r="H595" t="str">
        <f>INDEX(product[Product Name],MATCH(A595,product[ProductID],0))</f>
        <v>Natura YY-01</v>
      </c>
      <c r="I595" t="str">
        <f>INDEX(product[Category],MATCH($A595,product[ProductID],0))</f>
        <v>Youth</v>
      </c>
      <c r="J595" t="str">
        <f>INDEX(product[Segment],MATCH($A595,product[ProductID],0))</f>
        <v>Youth</v>
      </c>
      <c r="K595">
        <f>INDEX(product[ManufacturerID],MATCH($A595,product[ProductID],0))</f>
        <v>8</v>
      </c>
      <c r="L595" t="str">
        <f>INDEX(location[State],MATCH(D595,location[Zip],0))</f>
        <v>British Columbia</v>
      </c>
      <c r="M595" t="str">
        <f>INDEX(manufacturer[Manufacturer Name],MATCH(K595,manufacturer[ManufacturerID],0))</f>
        <v>Natura</v>
      </c>
      <c r="N595">
        <f>1/COUNTIFS(tbl_sales[Manufacturer Name],tbl_sales[[#This Row],[Manufacturer Name]])</f>
        <v>3.952569169960474E-3</v>
      </c>
    </row>
    <row r="596" spans="1:14" x14ac:dyDescent="0.25">
      <c r="A596">
        <v>438</v>
      </c>
      <c r="B596" s="2">
        <v>42014</v>
      </c>
      <c r="C596" s="2" t="str">
        <f>TEXT(tbl_sales[[#This Row],[Date]],"mmmm")</f>
        <v>January</v>
      </c>
      <c r="D596" t="s">
        <v>1563</v>
      </c>
      <c r="E596">
        <v>1</v>
      </c>
      <c r="F596" s="3">
        <v>11969.37</v>
      </c>
      <c r="G596" t="s">
        <v>20</v>
      </c>
      <c r="H596" t="str">
        <f>INDEX(product[Product Name],MATCH(A596,product[ProductID],0))</f>
        <v>Maximus UM-43</v>
      </c>
      <c r="I596" t="str">
        <f>INDEX(product[Category],MATCH($A596,product[ProductID],0))</f>
        <v>Urban</v>
      </c>
      <c r="J596" t="str">
        <f>INDEX(product[Segment],MATCH($A596,product[ProductID],0))</f>
        <v>Moderation</v>
      </c>
      <c r="K596">
        <f>INDEX(product[ManufacturerID],MATCH($A596,product[ProductID],0))</f>
        <v>7</v>
      </c>
      <c r="L596" t="str">
        <f>INDEX(location[State],MATCH(D596,location[Zip],0))</f>
        <v>British Columbia</v>
      </c>
      <c r="M596" t="str">
        <f>INDEX(manufacturer[Manufacturer Name],MATCH(K596,manufacturer[ManufacturerID],0))</f>
        <v>VanArsdel</v>
      </c>
      <c r="N596">
        <f>1/COUNTIFS(tbl_sales[Manufacturer Name],tbl_sales[[#This Row],[Manufacturer Name]])</f>
        <v>2.4570024570024569E-3</v>
      </c>
    </row>
    <row r="597" spans="1:14" x14ac:dyDescent="0.25">
      <c r="A597">
        <v>1916</v>
      </c>
      <c r="B597" s="2">
        <v>42015</v>
      </c>
      <c r="C597" s="2" t="str">
        <f>TEXT(tbl_sales[[#This Row],[Date]],"mmmm")</f>
        <v>January</v>
      </c>
      <c r="D597" t="s">
        <v>1570</v>
      </c>
      <c r="E597">
        <v>1</v>
      </c>
      <c r="F597" s="3">
        <v>3590.37</v>
      </c>
      <c r="G597" t="s">
        <v>20</v>
      </c>
      <c r="H597" t="str">
        <f>INDEX(product[Product Name],MATCH(A597,product[ProductID],0))</f>
        <v>Currus MA-09</v>
      </c>
      <c r="I597" t="str">
        <f>INDEX(product[Category],MATCH($A597,product[ProductID],0))</f>
        <v>Mix</v>
      </c>
      <c r="J597" t="str">
        <f>INDEX(product[Segment],MATCH($A597,product[ProductID],0))</f>
        <v>All Season</v>
      </c>
      <c r="K597">
        <f>INDEX(product[ManufacturerID],MATCH($A597,product[ProductID],0))</f>
        <v>4</v>
      </c>
      <c r="L597" t="str">
        <f>INDEX(location[State],MATCH(D597,location[Zip],0))</f>
        <v>British Columbia</v>
      </c>
      <c r="M597" t="str">
        <f>INDEX(manufacturer[Manufacturer Name],MATCH(K597,manufacturer[ManufacturerID],0))</f>
        <v>Currus</v>
      </c>
      <c r="N597">
        <f>1/COUNTIFS(tbl_sales[Manufacturer Name],tbl_sales[[#This Row],[Manufacturer Name]])</f>
        <v>1.1764705882352941E-2</v>
      </c>
    </row>
    <row r="598" spans="1:14" x14ac:dyDescent="0.25">
      <c r="A598">
        <v>2045</v>
      </c>
      <c r="B598" s="2">
        <v>42015</v>
      </c>
      <c r="C598" s="2" t="str">
        <f>TEXT(tbl_sales[[#This Row],[Date]],"mmmm")</f>
        <v>January</v>
      </c>
      <c r="D598" t="s">
        <v>1578</v>
      </c>
      <c r="E598">
        <v>1</v>
      </c>
      <c r="F598" s="3">
        <v>5921.37</v>
      </c>
      <c r="G598" t="s">
        <v>20</v>
      </c>
      <c r="H598" t="str">
        <f>INDEX(product[Product Name],MATCH(A598,product[ProductID],0))</f>
        <v>Currus UE-05</v>
      </c>
      <c r="I598" t="str">
        <f>INDEX(product[Category],MATCH($A598,product[ProductID],0))</f>
        <v>Urban</v>
      </c>
      <c r="J598" t="str">
        <f>INDEX(product[Segment],MATCH($A598,product[ProductID],0))</f>
        <v>Extreme</v>
      </c>
      <c r="K598">
        <f>INDEX(product[ManufacturerID],MATCH($A598,product[ProductID],0))</f>
        <v>4</v>
      </c>
      <c r="L598" t="str">
        <f>INDEX(location[State],MATCH(D598,location[Zip],0))</f>
        <v>British Columbia</v>
      </c>
      <c r="M598" t="str">
        <f>INDEX(manufacturer[Manufacturer Name],MATCH(K598,manufacturer[ManufacturerID],0))</f>
        <v>Currus</v>
      </c>
      <c r="N598">
        <f>1/COUNTIFS(tbl_sales[Manufacturer Name],tbl_sales[[#This Row],[Manufacturer Name]])</f>
        <v>1.1764705882352941E-2</v>
      </c>
    </row>
    <row r="599" spans="1:14" x14ac:dyDescent="0.25">
      <c r="A599">
        <v>1115</v>
      </c>
      <c r="B599" s="2">
        <v>42102</v>
      </c>
      <c r="C599" s="2" t="str">
        <f>TEXT(tbl_sales[[#This Row],[Date]],"mmmm")</f>
        <v>April</v>
      </c>
      <c r="D599" t="s">
        <v>1559</v>
      </c>
      <c r="E599">
        <v>1</v>
      </c>
      <c r="F599" s="3">
        <v>5070.87</v>
      </c>
      <c r="G599" t="s">
        <v>20</v>
      </c>
      <c r="H599" t="str">
        <f>INDEX(product[Product Name],MATCH(A599,product[ProductID],0))</f>
        <v>Pirum RS-03</v>
      </c>
      <c r="I599" t="str">
        <f>INDEX(product[Category],MATCH($A599,product[ProductID],0))</f>
        <v>Rural</v>
      </c>
      <c r="J599" t="str">
        <f>INDEX(product[Segment],MATCH($A599,product[ProductID],0))</f>
        <v>Select</v>
      </c>
      <c r="K599">
        <f>INDEX(product[ManufacturerID],MATCH($A599,product[ProductID],0))</f>
        <v>10</v>
      </c>
      <c r="L599" t="str">
        <f>INDEX(location[State],MATCH(D599,location[Zip],0))</f>
        <v>British Columbia</v>
      </c>
      <c r="M599" t="str">
        <f>INDEX(manufacturer[Manufacturer Name],MATCH(K599,manufacturer[ManufacturerID],0))</f>
        <v>Pirum</v>
      </c>
      <c r="N599">
        <f>1/COUNTIFS(tbl_sales[Manufacturer Name],tbl_sales[[#This Row],[Manufacturer Name]])</f>
        <v>3.8022813688212928E-3</v>
      </c>
    </row>
    <row r="600" spans="1:14" x14ac:dyDescent="0.25">
      <c r="A600">
        <v>2218</v>
      </c>
      <c r="B600" s="2">
        <v>42102</v>
      </c>
      <c r="C600" s="2" t="str">
        <f>TEXT(tbl_sales[[#This Row],[Date]],"mmmm")</f>
        <v>April</v>
      </c>
      <c r="D600" t="s">
        <v>1554</v>
      </c>
      <c r="E600">
        <v>1</v>
      </c>
      <c r="F600" s="3">
        <v>1826.37</v>
      </c>
      <c r="G600" t="s">
        <v>20</v>
      </c>
      <c r="H600" t="str">
        <f>INDEX(product[Product Name],MATCH(A600,product[ProductID],0))</f>
        <v>Aliqui RP-15</v>
      </c>
      <c r="I600" t="str">
        <f>INDEX(product[Category],MATCH($A600,product[ProductID],0))</f>
        <v>Rural</v>
      </c>
      <c r="J600" t="str">
        <f>INDEX(product[Segment],MATCH($A600,product[ProductID],0))</f>
        <v>Productivity</v>
      </c>
      <c r="K600">
        <f>INDEX(product[ManufacturerID],MATCH($A600,product[ProductID],0))</f>
        <v>2</v>
      </c>
      <c r="L600" t="str">
        <f>INDEX(location[State],MATCH(D600,location[Zip],0))</f>
        <v>British Columbia</v>
      </c>
      <c r="M600" t="str">
        <f>INDEX(manufacturer[Manufacturer Name],MATCH(K600,manufacturer[ManufacturerID],0))</f>
        <v>Aliqui</v>
      </c>
      <c r="N600">
        <f>1/COUNTIFS(tbl_sales[Manufacturer Name],tbl_sales[[#This Row],[Manufacturer Name]])</f>
        <v>4.7169811320754715E-3</v>
      </c>
    </row>
    <row r="601" spans="1:14" x14ac:dyDescent="0.25">
      <c r="A601">
        <v>578</v>
      </c>
      <c r="B601" s="2">
        <v>42102</v>
      </c>
      <c r="C601" s="2" t="str">
        <f>TEXT(tbl_sales[[#This Row],[Date]],"mmmm")</f>
        <v>April</v>
      </c>
      <c r="D601" t="s">
        <v>1577</v>
      </c>
      <c r="E601">
        <v>1</v>
      </c>
      <c r="F601" s="3">
        <v>9449.3700000000008</v>
      </c>
      <c r="G601" t="s">
        <v>20</v>
      </c>
      <c r="H601" t="str">
        <f>INDEX(product[Product Name],MATCH(A601,product[ProductID],0))</f>
        <v>Maximus UC-43</v>
      </c>
      <c r="I601" t="str">
        <f>INDEX(product[Category],MATCH($A601,product[ProductID],0))</f>
        <v>Urban</v>
      </c>
      <c r="J601" t="str">
        <f>INDEX(product[Segment],MATCH($A601,product[ProductID],0))</f>
        <v>Convenience</v>
      </c>
      <c r="K601">
        <f>INDEX(product[ManufacturerID],MATCH($A601,product[ProductID],0))</f>
        <v>7</v>
      </c>
      <c r="L601" t="str">
        <f>INDEX(location[State],MATCH(D601,location[Zip],0))</f>
        <v>British Columbia</v>
      </c>
      <c r="M601" t="str">
        <f>INDEX(manufacturer[Manufacturer Name],MATCH(K601,manufacturer[ManufacturerID],0))</f>
        <v>VanArsdel</v>
      </c>
      <c r="N601">
        <f>1/COUNTIFS(tbl_sales[Manufacturer Name],tbl_sales[[#This Row],[Manufacturer Name]])</f>
        <v>2.4570024570024569E-3</v>
      </c>
    </row>
    <row r="602" spans="1:14" x14ac:dyDescent="0.25">
      <c r="A602">
        <v>599</v>
      </c>
      <c r="B602" s="2">
        <v>42103</v>
      </c>
      <c r="C602" s="2" t="str">
        <f>TEXT(tbl_sales[[#This Row],[Date]],"mmmm")</f>
        <v>April</v>
      </c>
      <c r="D602" t="s">
        <v>1330</v>
      </c>
      <c r="E602">
        <v>1</v>
      </c>
      <c r="F602" s="3">
        <v>10643.85</v>
      </c>
      <c r="G602" t="s">
        <v>20</v>
      </c>
      <c r="H602" t="str">
        <f>INDEX(product[Product Name],MATCH(A602,product[ProductID],0))</f>
        <v>Maximus UC-64</v>
      </c>
      <c r="I602" t="str">
        <f>INDEX(product[Category],MATCH($A602,product[ProductID],0))</f>
        <v>Urban</v>
      </c>
      <c r="J602" t="str">
        <f>INDEX(product[Segment],MATCH($A602,product[ProductID],0))</f>
        <v>Convenience</v>
      </c>
      <c r="K602">
        <f>INDEX(product[ManufacturerID],MATCH($A602,product[ProductID],0))</f>
        <v>7</v>
      </c>
      <c r="L602" t="str">
        <f>INDEX(location[State],MATCH(D602,location[Zip],0))</f>
        <v>Alberta</v>
      </c>
      <c r="M602" t="str">
        <f>INDEX(manufacturer[Manufacturer Name],MATCH(K602,manufacturer[ManufacturerID],0))</f>
        <v>VanArsdel</v>
      </c>
      <c r="N602">
        <f>1/COUNTIFS(tbl_sales[Manufacturer Name],tbl_sales[[#This Row],[Manufacturer Name]])</f>
        <v>2.4570024570024569E-3</v>
      </c>
    </row>
    <row r="603" spans="1:14" x14ac:dyDescent="0.25">
      <c r="A603">
        <v>835</v>
      </c>
      <c r="B603" s="2">
        <v>42103</v>
      </c>
      <c r="C603" s="2" t="str">
        <f>TEXT(tbl_sales[[#This Row],[Date]],"mmmm")</f>
        <v>April</v>
      </c>
      <c r="D603" t="s">
        <v>1401</v>
      </c>
      <c r="E603">
        <v>1</v>
      </c>
      <c r="F603" s="3">
        <v>6299.37</v>
      </c>
      <c r="G603" t="s">
        <v>20</v>
      </c>
      <c r="H603" t="str">
        <f>INDEX(product[Product Name],MATCH(A603,product[ProductID],0))</f>
        <v>Natura UM-19</v>
      </c>
      <c r="I603" t="str">
        <f>INDEX(product[Category],MATCH($A603,product[ProductID],0))</f>
        <v>Urban</v>
      </c>
      <c r="J603" t="str">
        <f>INDEX(product[Segment],MATCH($A603,product[ProductID],0))</f>
        <v>Moderation</v>
      </c>
      <c r="K603">
        <f>INDEX(product[ManufacturerID],MATCH($A603,product[ProductID],0))</f>
        <v>8</v>
      </c>
      <c r="L603" t="str">
        <f>INDEX(location[State],MATCH(D603,location[Zip],0))</f>
        <v>Alberta</v>
      </c>
      <c r="M603" t="str">
        <f>INDEX(manufacturer[Manufacturer Name],MATCH(K603,manufacturer[ManufacturerID],0))</f>
        <v>Natura</v>
      </c>
      <c r="N603">
        <f>1/COUNTIFS(tbl_sales[Manufacturer Name],tbl_sales[[#This Row],[Manufacturer Name]])</f>
        <v>3.952569169960474E-3</v>
      </c>
    </row>
    <row r="604" spans="1:14" x14ac:dyDescent="0.25">
      <c r="A604">
        <v>2077</v>
      </c>
      <c r="B604" s="2">
        <v>42103</v>
      </c>
      <c r="C604" s="2" t="str">
        <f>TEXT(tbl_sales[[#This Row],[Date]],"mmmm")</f>
        <v>April</v>
      </c>
      <c r="D604" t="s">
        <v>1400</v>
      </c>
      <c r="E604">
        <v>1</v>
      </c>
      <c r="F604" s="3">
        <v>4661.37</v>
      </c>
      <c r="G604" t="s">
        <v>20</v>
      </c>
      <c r="H604" t="str">
        <f>INDEX(product[Product Name],MATCH(A604,product[ProductID],0))</f>
        <v>Currus UC-12</v>
      </c>
      <c r="I604" t="str">
        <f>INDEX(product[Category],MATCH($A604,product[ProductID],0))</f>
        <v>Urban</v>
      </c>
      <c r="J604" t="str">
        <f>INDEX(product[Segment],MATCH($A604,product[ProductID],0))</f>
        <v>Convenience</v>
      </c>
      <c r="K604">
        <f>INDEX(product[ManufacturerID],MATCH($A604,product[ProductID],0))</f>
        <v>4</v>
      </c>
      <c r="L604" t="str">
        <f>INDEX(location[State],MATCH(D604,location[Zip],0))</f>
        <v>Alberta</v>
      </c>
      <c r="M604" t="str">
        <f>INDEX(manufacturer[Manufacturer Name],MATCH(K604,manufacturer[ManufacturerID],0))</f>
        <v>Currus</v>
      </c>
      <c r="N604">
        <f>1/COUNTIFS(tbl_sales[Manufacturer Name],tbl_sales[[#This Row],[Manufacturer Name]])</f>
        <v>1.1764705882352941E-2</v>
      </c>
    </row>
    <row r="605" spans="1:14" x14ac:dyDescent="0.25">
      <c r="A605">
        <v>1212</v>
      </c>
      <c r="B605" s="2">
        <v>42040</v>
      </c>
      <c r="C605" s="2" t="str">
        <f>TEXT(tbl_sales[[#This Row],[Date]],"mmmm")</f>
        <v>February</v>
      </c>
      <c r="D605" t="s">
        <v>1561</v>
      </c>
      <c r="E605">
        <v>1</v>
      </c>
      <c r="F605" s="3">
        <v>5102.37</v>
      </c>
      <c r="G605" t="s">
        <v>20</v>
      </c>
      <c r="H605" t="str">
        <f>INDEX(product[Product Name],MATCH(A605,product[ProductID],0))</f>
        <v>Pirum UC-14</v>
      </c>
      <c r="I605" t="str">
        <f>INDEX(product[Category],MATCH($A605,product[ProductID],0))</f>
        <v>Urban</v>
      </c>
      <c r="J605" t="str">
        <f>INDEX(product[Segment],MATCH($A605,product[ProductID],0))</f>
        <v>Convenience</v>
      </c>
      <c r="K605">
        <f>INDEX(product[ManufacturerID],MATCH($A605,product[ProductID],0))</f>
        <v>10</v>
      </c>
      <c r="L605" t="str">
        <f>INDEX(location[State],MATCH(D605,location[Zip],0))</f>
        <v>British Columbia</v>
      </c>
      <c r="M605" t="str">
        <f>INDEX(manufacturer[Manufacturer Name],MATCH(K605,manufacturer[ManufacturerID],0))</f>
        <v>Pirum</v>
      </c>
      <c r="N605">
        <f>1/COUNTIFS(tbl_sales[Manufacturer Name],tbl_sales[[#This Row],[Manufacturer Name]])</f>
        <v>3.8022813688212928E-3</v>
      </c>
    </row>
    <row r="606" spans="1:14" x14ac:dyDescent="0.25">
      <c r="A606">
        <v>438</v>
      </c>
      <c r="B606" s="2">
        <v>42080</v>
      </c>
      <c r="C606" s="2" t="str">
        <f>TEXT(tbl_sales[[#This Row],[Date]],"mmmm")</f>
        <v>March</v>
      </c>
      <c r="D606" t="s">
        <v>1400</v>
      </c>
      <c r="E606">
        <v>1</v>
      </c>
      <c r="F606" s="3">
        <v>11969.37</v>
      </c>
      <c r="G606" t="s">
        <v>20</v>
      </c>
      <c r="H606" t="str">
        <f>INDEX(product[Product Name],MATCH(A606,product[ProductID],0))</f>
        <v>Maximus UM-43</v>
      </c>
      <c r="I606" t="str">
        <f>INDEX(product[Category],MATCH($A606,product[ProductID],0))</f>
        <v>Urban</v>
      </c>
      <c r="J606" t="str">
        <f>INDEX(product[Segment],MATCH($A606,product[ProductID],0))</f>
        <v>Moderation</v>
      </c>
      <c r="K606">
        <f>INDEX(product[ManufacturerID],MATCH($A606,product[ProductID],0))</f>
        <v>7</v>
      </c>
      <c r="L606" t="str">
        <f>INDEX(location[State],MATCH(D606,location[Zip],0))</f>
        <v>Alberta</v>
      </c>
      <c r="M606" t="str">
        <f>INDEX(manufacturer[Manufacturer Name],MATCH(K606,manufacturer[ManufacturerID],0))</f>
        <v>VanArsdel</v>
      </c>
      <c r="N606">
        <f>1/COUNTIFS(tbl_sales[Manufacturer Name],tbl_sales[[#This Row],[Manufacturer Name]])</f>
        <v>2.4570024570024569E-3</v>
      </c>
    </row>
    <row r="607" spans="1:14" x14ac:dyDescent="0.25">
      <c r="A607">
        <v>491</v>
      </c>
      <c r="B607" s="2">
        <v>42055</v>
      </c>
      <c r="C607" s="2" t="str">
        <f>TEXT(tbl_sales[[#This Row],[Date]],"mmmm")</f>
        <v>February</v>
      </c>
      <c r="D607" t="s">
        <v>1577</v>
      </c>
      <c r="E607">
        <v>1</v>
      </c>
      <c r="F607" s="3">
        <v>10709.37</v>
      </c>
      <c r="G607" t="s">
        <v>20</v>
      </c>
      <c r="H607" t="str">
        <f>INDEX(product[Product Name],MATCH(A607,product[ProductID],0))</f>
        <v>Maximus UM-96</v>
      </c>
      <c r="I607" t="str">
        <f>INDEX(product[Category],MATCH($A607,product[ProductID],0))</f>
        <v>Urban</v>
      </c>
      <c r="J607" t="str">
        <f>INDEX(product[Segment],MATCH($A607,product[ProductID],0))</f>
        <v>Moderation</v>
      </c>
      <c r="K607">
        <f>INDEX(product[ManufacturerID],MATCH($A607,product[ProductID],0))</f>
        <v>7</v>
      </c>
      <c r="L607" t="str">
        <f>INDEX(location[State],MATCH(D607,location[Zip],0))</f>
        <v>British Columbia</v>
      </c>
      <c r="M607" t="str">
        <f>INDEX(manufacturer[Manufacturer Name],MATCH(K607,manufacturer[ManufacturerID],0))</f>
        <v>VanArsdel</v>
      </c>
      <c r="N607">
        <f>1/COUNTIFS(tbl_sales[Manufacturer Name],tbl_sales[[#This Row],[Manufacturer Name]])</f>
        <v>2.4570024570024569E-3</v>
      </c>
    </row>
    <row r="608" spans="1:14" x14ac:dyDescent="0.25">
      <c r="A608">
        <v>506</v>
      </c>
      <c r="B608" s="2">
        <v>42056</v>
      </c>
      <c r="C608" s="2" t="str">
        <f>TEXT(tbl_sales[[#This Row],[Date]],"mmmm")</f>
        <v>February</v>
      </c>
      <c r="D608" t="s">
        <v>1570</v>
      </c>
      <c r="E608">
        <v>1</v>
      </c>
      <c r="F608" s="3">
        <v>15560.37</v>
      </c>
      <c r="G608" t="s">
        <v>20</v>
      </c>
      <c r="H608" t="str">
        <f>INDEX(product[Product Name],MATCH(A608,product[ProductID],0))</f>
        <v>Maximus UM-11</v>
      </c>
      <c r="I608" t="str">
        <f>INDEX(product[Category],MATCH($A608,product[ProductID],0))</f>
        <v>Urban</v>
      </c>
      <c r="J608" t="str">
        <f>INDEX(product[Segment],MATCH($A608,product[ProductID],0))</f>
        <v>Moderation</v>
      </c>
      <c r="K608">
        <f>INDEX(product[ManufacturerID],MATCH($A608,product[ProductID],0))</f>
        <v>7</v>
      </c>
      <c r="L608" t="str">
        <f>INDEX(location[State],MATCH(D608,location[Zip],0))</f>
        <v>British Columbia</v>
      </c>
      <c r="M608" t="str">
        <f>INDEX(manufacturer[Manufacturer Name],MATCH(K608,manufacturer[ManufacturerID],0))</f>
        <v>VanArsdel</v>
      </c>
      <c r="N608">
        <f>1/COUNTIFS(tbl_sales[Manufacturer Name],tbl_sales[[#This Row],[Manufacturer Name]])</f>
        <v>2.4570024570024569E-3</v>
      </c>
    </row>
    <row r="609" spans="1:14" x14ac:dyDescent="0.25">
      <c r="A609">
        <v>615</v>
      </c>
      <c r="B609" s="2">
        <v>42056</v>
      </c>
      <c r="C609" s="2" t="str">
        <f>TEXT(tbl_sales[[#This Row],[Date]],"mmmm")</f>
        <v>February</v>
      </c>
      <c r="D609" t="s">
        <v>1378</v>
      </c>
      <c r="E609">
        <v>1</v>
      </c>
      <c r="F609" s="3">
        <v>8189.37</v>
      </c>
      <c r="G609" t="s">
        <v>20</v>
      </c>
      <c r="H609" t="str">
        <f>INDEX(product[Product Name],MATCH(A609,product[ProductID],0))</f>
        <v>Maximus UC-80</v>
      </c>
      <c r="I609" t="str">
        <f>INDEX(product[Category],MATCH($A609,product[ProductID],0))</f>
        <v>Urban</v>
      </c>
      <c r="J609" t="str">
        <f>INDEX(product[Segment],MATCH($A609,product[ProductID],0))</f>
        <v>Convenience</v>
      </c>
      <c r="K609">
        <f>INDEX(product[ManufacturerID],MATCH($A609,product[ProductID],0))</f>
        <v>7</v>
      </c>
      <c r="L609" t="str">
        <f>INDEX(location[State],MATCH(D609,location[Zip],0))</f>
        <v>Alberta</v>
      </c>
      <c r="M609" t="str">
        <f>INDEX(manufacturer[Manufacturer Name],MATCH(K609,manufacturer[ManufacturerID],0))</f>
        <v>VanArsdel</v>
      </c>
      <c r="N609">
        <f>1/COUNTIFS(tbl_sales[Manufacturer Name],tbl_sales[[#This Row],[Manufacturer Name]])</f>
        <v>2.4570024570024569E-3</v>
      </c>
    </row>
    <row r="610" spans="1:14" x14ac:dyDescent="0.25">
      <c r="A610">
        <v>604</v>
      </c>
      <c r="B610" s="2">
        <v>42056</v>
      </c>
      <c r="C610" s="2" t="str">
        <f>TEXT(tbl_sales[[#This Row],[Date]],"mmmm")</f>
        <v>February</v>
      </c>
      <c r="D610" t="s">
        <v>1384</v>
      </c>
      <c r="E610">
        <v>1</v>
      </c>
      <c r="F610" s="3">
        <v>6299.37</v>
      </c>
      <c r="G610" t="s">
        <v>20</v>
      </c>
      <c r="H610" t="str">
        <f>INDEX(product[Product Name],MATCH(A610,product[ProductID],0))</f>
        <v>Maximus UC-69</v>
      </c>
      <c r="I610" t="str">
        <f>INDEX(product[Category],MATCH($A610,product[ProductID],0))</f>
        <v>Urban</v>
      </c>
      <c r="J610" t="str">
        <f>INDEX(product[Segment],MATCH($A610,product[ProductID],0))</f>
        <v>Convenience</v>
      </c>
      <c r="K610">
        <f>INDEX(product[ManufacturerID],MATCH($A610,product[ProductID],0))</f>
        <v>7</v>
      </c>
      <c r="L610" t="str">
        <f>INDEX(location[State],MATCH(D610,location[Zip],0))</f>
        <v>Alberta</v>
      </c>
      <c r="M610" t="str">
        <f>INDEX(manufacturer[Manufacturer Name],MATCH(K610,manufacturer[ManufacturerID],0))</f>
        <v>VanArsdel</v>
      </c>
      <c r="N610">
        <f>1/COUNTIFS(tbl_sales[Manufacturer Name],tbl_sales[[#This Row],[Manufacturer Name]])</f>
        <v>2.4570024570024569E-3</v>
      </c>
    </row>
    <row r="611" spans="1:14" x14ac:dyDescent="0.25">
      <c r="A611">
        <v>506</v>
      </c>
      <c r="B611" s="2">
        <v>42057</v>
      </c>
      <c r="C611" s="2" t="str">
        <f>TEXT(tbl_sales[[#This Row],[Date]],"mmmm")</f>
        <v>February</v>
      </c>
      <c r="D611" t="s">
        <v>1202</v>
      </c>
      <c r="E611">
        <v>1</v>
      </c>
      <c r="F611" s="3">
        <v>15560.37</v>
      </c>
      <c r="G611" t="s">
        <v>20</v>
      </c>
      <c r="H611" t="str">
        <f>INDEX(product[Product Name],MATCH(A611,product[ProductID],0))</f>
        <v>Maximus UM-11</v>
      </c>
      <c r="I611" t="str">
        <f>INDEX(product[Category],MATCH($A611,product[ProductID],0))</f>
        <v>Urban</v>
      </c>
      <c r="J611" t="str">
        <f>INDEX(product[Segment],MATCH($A611,product[ProductID],0))</f>
        <v>Moderation</v>
      </c>
      <c r="K611">
        <f>INDEX(product[ManufacturerID],MATCH($A611,product[ProductID],0))</f>
        <v>7</v>
      </c>
      <c r="L611" t="str">
        <f>INDEX(location[State],MATCH(D611,location[Zip],0))</f>
        <v>Manitoba</v>
      </c>
      <c r="M611" t="str">
        <f>INDEX(manufacturer[Manufacturer Name],MATCH(K611,manufacturer[ManufacturerID],0))</f>
        <v>VanArsdel</v>
      </c>
      <c r="N611">
        <f>1/COUNTIFS(tbl_sales[Manufacturer Name],tbl_sales[[#This Row],[Manufacturer Name]])</f>
        <v>2.4570024570024569E-3</v>
      </c>
    </row>
    <row r="612" spans="1:14" x14ac:dyDescent="0.25">
      <c r="A612">
        <v>1180</v>
      </c>
      <c r="B612" s="2">
        <v>42057</v>
      </c>
      <c r="C612" s="2" t="str">
        <f>TEXT(tbl_sales[[#This Row],[Date]],"mmmm")</f>
        <v>February</v>
      </c>
      <c r="D612" t="s">
        <v>1400</v>
      </c>
      <c r="E612">
        <v>1</v>
      </c>
      <c r="F612" s="3">
        <v>6173.37</v>
      </c>
      <c r="G612" t="s">
        <v>20</v>
      </c>
      <c r="H612" t="str">
        <f>INDEX(product[Product Name],MATCH(A612,product[ProductID],0))</f>
        <v>Pirum UE-16</v>
      </c>
      <c r="I612" t="str">
        <f>INDEX(product[Category],MATCH($A612,product[ProductID],0))</f>
        <v>Urban</v>
      </c>
      <c r="J612" t="str">
        <f>INDEX(product[Segment],MATCH($A612,product[ProductID],0))</f>
        <v>Extreme</v>
      </c>
      <c r="K612">
        <f>INDEX(product[ManufacturerID],MATCH($A612,product[ProductID],0))</f>
        <v>10</v>
      </c>
      <c r="L612" t="str">
        <f>INDEX(location[State],MATCH(D612,location[Zip],0))</f>
        <v>Alberta</v>
      </c>
      <c r="M612" t="str">
        <f>INDEX(manufacturer[Manufacturer Name],MATCH(K612,manufacturer[ManufacturerID],0))</f>
        <v>Pirum</v>
      </c>
      <c r="N612">
        <f>1/COUNTIFS(tbl_sales[Manufacturer Name],tbl_sales[[#This Row],[Manufacturer Name]])</f>
        <v>3.8022813688212928E-3</v>
      </c>
    </row>
    <row r="613" spans="1:14" x14ac:dyDescent="0.25">
      <c r="A613">
        <v>501</v>
      </c>
      <c r="B613" s="2">
        <v>42057</v>
      </c>
      <c r="C613" s="2" t="str">
        <f>TEXT(tbl_sales[[#This Row],[Date]],"mmmm")</f>
        <v>February</v>
      </c>
      <c r="D613" t="s">
        <v>1330</v>
      </c>
      <c r="E613">
        <v>1</v>
      </c>
      <c r="F613" s="3">
        <v>13347.81</v>
      </c>
      <c r="G613" t="s">
        <v>20</v>
      </c>
      <c r="H613" t="str">
        <f>INDEX(product[Product Name],MATCH(A613,product[ProductID],0))</f>
        <v>Maximus UM-06</v>
      </c>
      <c r="I613" t="str">
        <f>INDEX(product[Category],MATCH($A613,product[ProductID],0))</f>
        <v>Urban</v>
      </c>
      <c r="J613" t="str">
        <f>INDEX(product[Segment],MATCH($A613,product[ProductID],0))</f>
        <v>Moderation</v>
      </c>
      <c r="K613">
        <f>INDEX(product[ManufacturerID],MATCH($A613,product[ProductID],0))</f>
        <v>7</v>
      </c>
      <c r="L613" t="str">
        <f>INDEX(location[State],MATCH(D613,location[Zip],0))</f>
        <v>Alberta</v>
      </c>
      <c r="M613" t="str">
        <f>INDEX(manufacturer[Manufacturer Name],MATCH(K613,manufacturer[ManufacturerID],0))</f>
        <v>VanArsdel</v>
      </c>
      <c r="N613">
        <f>1/COUNTIFS(tbl_sales[Manufacturer Name],tbl_sales[[#This Row],[Manufacturer Name]])</f>
        <v>2.4570024570024569E-3</v>
      </c>
    </row>
    <row r="614" spans="1:14" x14ac:dyDescent="0.25">
      <c r="A614">
        <v>2284</v>
      </c>
      <c r="B614" s="2">
        <v>42057</v>
      </c>
      <c r="C614" s="2" t="str">
        <f>TEXT(tbl_sales[[#This Row],[Date]],"mmmm")</f>
        <v>February</v>
      </c>
      <c r="D614" t="s">
        <v>1401</v>
      </c>
      <c r="E614">
        <v>1</v>
      </c>
      <c r="F614" s="3">
        <v>4157.37</v>
      </c>
      <c r="G614" t="s">
        <v>20</v>
      </c>
      <c r="H614" t="str">
        <f>INDEX(product[Product Name],MATCH(A614,product[ProductID],0))</f>
        <v>Aliqui RS-17</v>
      </c>
      <c r="I614" t="str">
        <f>INDEX(product[Category],MATCH($A614,product[ProductID],0))</f>
        <v>Rural</v>
      </c>
      <c r="J614" t="str">
        <f>INDEX(product[Segment],MATCH($A614,product[ProductID],0))</f>
        <v>Select</v>
      </c>
      <c r="K614">
        <f>INDEX(product[ManufacturerID],MATCH($A614,product[ProductID],0))</f>
        <v>2</v>
      </c>
      <c r="L614" t="str">
        <f>INDEX(location[State],MATCH(D614,location[Zip],0))</f>
        <v>Alberta</v>
      </c>
      <c r="M614" t="str">
        <f>INDEX(manufacturer[Manufacturer Name],MATCH(K614,manufacturer[ManufacturerID],0))</f>
        <v>Aliqui</v>
      </c>
      <c r="N614">
        <f>1/COUNTIFS(tbl_sales[Manufacturer Name],tbl_sales[[#This Row],[Manufacturer Name]])</f>
        <v>4.7169811320754715E-3</v>
      </c>
    </row>
    <row r="615" spans="1:14" x14ac:dyDescent="0.25">
      <c r="A615">
        <v>1053</v>
      </c>
      <c r="B615" s="2">
        <v>42094</v>
      </c>
      <c r="C615" s="2" t="str">
        <f>TEXT(tbl_sales[[#This Row],[Date]],"mmmm")</f>
        <v>March</v>
      </c>
      <c r="D615" t="s">
        <v>1200</v>
      </c>
      <c r="E615">
        <v>1</v>
      </c>
      <c r="F615" s="3">
        <v>3527.37</v>
      </c>
      <c r="G615" t="s">
        <v>20</v>
      </c>
      <c r="H615" t="str">
        <f>INDEX(product[Product Name],MATCH(A615,product[ProductID],0))</f>
        <v>Pirum MA-11</v>
      </c>
      <c r="I615" t="str">
        <f>INDEX(product[Category],MATCH($A615,product[ProductID],0))</f>
        <v>Mix</v>
      </c>
      <c r="J615" t="str">
        <f>INDEX(product[Segment],MATCH($A615,product[ProductID],0))</f>
        <v>All Season</v>
      </c>
      <c r="K615">
        <f>INDEX(product[ManufacturerID],MATCH($A615,product[ProductID],0))</f>
        <v>10</v>
      </c>
      <c r="L615" t="str">
        <f>INDEX(location[State],MATCH(D615,location[Zip],0))</f>
        <v>Manitoba</v>
      </c>
      <c r="M615" t="str">
        <f>INDEX(manufacturer[Manufacturer Name],MATCH(K615,manufacturer[ManufacturerID],0))</f>
        <v>Pirum</v>
      </c>
      <c r="N615">
        <f>1/COUNTIFS(tbl_sales[Manufacturer Name],tbl_sales[[#This Row],[Manufacturer Name]])</f>
        <v>3.8022813688212928E-3</v>
      </c>
    </row>
    <row r="616" spans="1:14" x14ac:dyDescent="0.25">
      <c r="A616">
        <v>1228</v>
      </c>
      <c r="B616" s="2">
        <v>42094</v>
      </c>
      <c r="C616" s="2" t="str">
        <f>TEXT(tbl_sales[[#This Row],[Date]],"mmmm")</f>
        <v>March</v>
      </c>
      <c r="D616" t="s">
        <v>1576</v>
      </c>
      <c r="E616">
        <v>1</v>
      </c>
      <c r="F616" s="3">
        <v>1763.37</v>
      </c>
      <c r="G616" t="s">
        <v>20</v>
      </c>
      <c r="H616" t="str">
        <f>INDEX(product[Product Name],MATCH(A616,product[ProductID],0))</f>
        <v>Pirum UC-30</v>
      </c>
      <c r="I616" t="str">
        <f>INDEX(product[Category],MATCH($A616,product[ProductID],0))</f>
        <v>Urban</v>
      </c>
      <c r="J616" t="str">
        <f>INDEX(product[Segment],MATCH($A616,product[ProductID],0))</f>
        <v>Convenience</v>
      </c>
      <c r="K616">
        <f>INDEX(product[ManufacturerID],MATCH($A616,product[ProductID],0))</f>
        <v>10</v>
      </c>
      <c r="L616" t="str">
        <f>INDEX(location[State],MATCH(D616,location[Zip],0))</f>
        <v>British Columbia</v>
      </c>
      <c r="M616" t="str">
        <f>INDEX(manufacturer[Manufacturer Name],MATCH(K616,manufacturer[ManufacturerID],0))</f>
        <v>Pirum</v>
      </c>
      <c r="N616">
        <f>1/COUNTIFS(tbl_sales[Manufacturer Name],tbl_sales[[#This Row],[Manufacturer Name]])</f>
        <v>3.8022813688212928E-3</v>
      </c>
    </row>
    <row r="617" spans="1:14" x14ac:dyDescent="0.25">
      <c r="A617">
        <v>2045</v>
      </c>
      <c r="B617" s="2">
        <v>42094</v>
      </c>
      <c r="C617" s="2" t="str">
        <f>TEXT(tbl_sales[[#This Row],[Date]],"mmmm")</f>
        <v>March</v>
      </c>
      <c r="D617" t="s">
        <v>1384</v>
      </c>
      <c r="E617">
        <v>1</v>
      </c>
      <c r="F617" s="3">
        <v>6173.37</v>
      </c>
      <c r="G617" t="s">
        <v>20</v>
      </c>
      <c r="H617" t="str">
        <f>INDEX(product[Product Name],MATCH(A617,product[ProductID],0))</f>
        <v>Currus UE-05</v>
      </c>
      <c r="I617" t="str">
        <f>INDEX(product[Category],MATCH($A617,product[ProductID],0))</f>
        <v>Urban</v>
      </c>
      <c r="J617" t="str">
        <f>INDEX(product[Segment],MATCH($A617,product[ProductID],0))</f>
        <v>Extreme</v>
      </c>
      <c r="K617">
        <f>INDEX(product[ManufacturerID],MATCH($A617,product[ProductID],0))</f>
        <v>4</v>
      </c>
      <c r="L617" t="str">
        <f>INDEX(location[State],MATCH(D617,location[Zip],0))</f>
        <v>Alberta</v>
      </c>
      <c r="M617" t="str">
        <f>INDEX(manufacturer[Manufacturer Name],MATCH(K617,manufacturer[ManufacturerID],0))</f>
        <v>Currus</v>
      </c>
      <c r="N617">
        <f>1/COUNTIFS(tbl_sales[Manufacturer Name],tbl_sales[[#This Row],[Manufacturer Name]])</f>
        <v>1.1764705882352941E-2</v>
      </c>
    </row>
    <row r="618" spans="1:14" x14ac:dyDescent="0.25">
      <c r="A618">
        <v>1085</v>
      </c>
      <c r="B618" s="2">
        <v>42009</v>
      </c>
      <c r="C618" s="2" t="str">
        <f>TEXT(tbl_sales[[#This Row],[Date]],"mmmm")</f>
        <v>January</v>
      </c>
      <c r="D618" t="s">
        <v>1327</v>
      </c>
      <c r="E618">
        <v>1</v>
      </c>
      <c r="F618" s="3">
        <v>1416.87</v>
      </c>
      <c r="G618" t="s">
        <v>20</v>
      </c>
      <c r="H618" t="str">
        <f>INDEX(product[Product Name],MATCH(A618,product[ProductID],0))</f>
        <v>Pirum RP-31</v>
      </c>
      <c r="I618" t="str">
        <f>INDEX(product[Category],MATCH($A618,product[ProductID],0))</f>
        <v>Rural</v>
      </c>
      <c r="J618" t="str">
        <f>INDEX(product[Segment],MATCH($A618,product[ProductID],0))</f>
        <v>Productivity</v>
      </c>
      <c r="K618">
        <f>INDEX(product[ManufacturerID],MATCH($A618,product[ProductID],0))</f>
        <v>10</v>
      </c>
      <c r="L618" t="str">
        <f>INDEX(location[State],MATCH(D618,location[Zip],0))</f>
        <v>Alberta</v>
      </c>
      <c r="M618" t="str">
        <f>INDEX(manufacturer[Manufacturer Name],MATCH(K618,manufacturer[ManufacturerID],0))</f>
        <v>Pirum</v>
      </c>
      <c r="N618">
        <f>1/COUNTIFS(tbl_sales[Manufacturer Name],tbl_sales[[#This Row],[Manufacturer Name]])</f>
        <v>3.8022813688212928E-3</v>
      </c>
    </row>
    <row r="619" spans="1:14" x14ac:dyDescent="0.25">
      <c r="A619">
        <v>1049</v>
      </c>
      <c r="B619" s="2">
        <v>42009</v>
      </c>
      <c r="C619" s="2" t="str">
        <f>TEXT(tbl_sales[[#This Row],[Date]],"mmmm")</f>
        <v>January</v>
      </c>
      <c r="D619" t="s">
        <v>1570</v>
      </c>
      <c r="E619">
        <v>1</v>
      </c>
      <c r="F619" s="3">
        <v>3086.37</v>
      </c>
      <c r="G619" t="s">
        <v>20</v>
      </c>
      <c r="H619" t="str">
        <f>INDEX(product[Product Name],MATCH(A619,product[ProductID],0))</f>
        <v>Pirum MA-07</v>
      </c>
      <c r="I619" t="str">
        <f>INDEX(product[Category],MATCH($A619,product[ProductID],0))</f>
        <v>Mix</v>
      </c>
      <c r="J619" t="str">
        <f>INDEX(product[Segment],MATCH($A619,product[ProductID],0))</f>
        <v>All Season</v>
      </c>
      <c r="K619">
        <f>INDEX(product[ManufacturerID],MATCH($A619,product[ProductID],0))</f>
        <v>10</v>
      </c>
      <c r="L619" t="str">
        <f>INDEX(location[State],MATCH(D619,location[Zip],0))</f>
        <v>British Columbia</v>
      </c>
      <c r="M619" t="str">
        <f>INDEX(manufacturer[Manufacturer Name],MATCH(K619,manufacturer[ManufacturerID],0))</f>
        <v>Pirum</v>
      </c>
      <c r="N619">
        <f>1/COUNTIFS(tbl_sales[Manufacturer Name],tbl_sales[[#This Row],[Manufacturer Name]])</f>
        <v>3.8022813688212928E-3</v>
      </c>
    </row>
    <row r="620" spans="1:14" x14ac:dyDescent="0.25">
      <c r="A620">
        <v>2396</v>
      </c>
      <c r="B620" s="2">
        <v>42009</v>
      </c>
      <c r="C620" s="2" t="str">
        <f>TEXT(tbl_sales[[#This Row],[Date]],"mmmm")</f>
        <v>January</v>
      </c>
      <c r="D620" t="s">
        <v>1559</v>
      </c>
      <c r="E620">
        <v>1</v>
      </c>
      <c r="F620" s="3">
        <v>1385.37</v>
      </c>
      <c r="G620" t="s">
        <v>20</v>
      </c>
      <c r="H620" t="str">
        <f>INDEX(product[Product Name],MATCH(A620,product[ProductID],0))</f>
        <v>Aliqui YY-05</v>
      </c>
      <c r="I620" t="str">
        <f>INDEX(product[Category],MATCH($A620,product[ProductID],0))</f>
        <v>Youth</v>
      </c>
      <c r="J620" t="str">
        <f>INDEX(product[Segment],MATCH($A620,product[ProductID],0))</f>
        <v>Youth</v>
      </c>
      <c r="K620">
        <f>INDEX(product[ManufacturerID],MATCH($A620,product[ProductID],0))</f>
        <v>2</v>
      </c>
      <c r="L620" t="str">
        <f>INDEX(location[State],MATCH(D620,location[Zip],0))</f>
        <v>British Columbia</v>
      </c>
      <c r="M620" t="str">
        <f>INDEX(manufacturer[Manufacturer Name],MATCH(K620,manufacturer[ManufacturerID],0))</f>
        <v>Aliqui</v>
      </c>
      <c r="N620">
        <f>1/COUNTIFS(tbl_sales[Manufacturer Name],tbl_sales[[#This Row],[Manufacturer Name]])</f>
        <v>4.7169811320754715E-3</v>
      </c>
    </row>
    <row r="621" spans="1:14" x14ac:dyDescent="0.25">
      <c r="A621">
        <v>585</v>
      </c>
      <c r="B621" s="2">
        <v>42010</v>
      </c>
      <c r="C621" s="2" t="str">
        <f>TEXT(tbl_sales[[#This Row],[Date]],"mmmm")</f>
        <v>January</v>
      </c>
      <c r="D621" t="s">
        <v>1569</v>
      </c>
      <c r="E621">
        <v>1</v>
      </c>
      <c r="F621" s="3">
        <v>5039.37</v>
      </c>
      <c r="G621" t="s">
        <v>20</v>
      </c>
      <c r="H621" t="str">
        <f>INDEX(product[Product Name],MATCH(A621,product[ProductID],0))</f>
        <v>Maximus UC-50</v>
      </c>
      <c r="I621" t="str">
        <f>INDEX(product[Category],MATCH($A621,product[ProductID],0))</f>
        <v>Urban</v>
      </c>
      <c r="J621" t="str">
        <f>INDEX(product[Segment],MATCH($A621,product[ProductID],0))</f>
        <v>Convenience</v>
      </c>
      <c r="K621">
        <f>INDEX(product[ManufacturerID],MATCH($A621,product[ProductID],0))</f>
        <v>7</v>
      </c>
      <c r="L621" t="str">
        <f>INDEX(location[State],MATCH(D621,location[Zip],0))</f>
        <v>British Columbia</v>
      </c>
      <c r="M621" t="str">
        <f>INDEX(manufacturer[Manufacturer Name],MATCH(K621,manufacturer[ManufacturerID],0))</f>
        <v>VanArsdel</v>
      </c>
      <c r="N621">
        <f>1/COUNTIFS(tbl_sales[Manufacturer Name],tbl_sales[[#This Row],[Manufacturer Name]])</f>
        <v>2.4570024570024569E-3</v>
      </c>
    </row>
    <row r="622" spans="1:14" x14ac:dyDescent="0.25">
      <c r="A622">
        <v>433</v>
      </c>
      <c r="B622" s="2">
        <v>42058</v>
      </c>
      <c r="C622" s="2" t="str">
        <f>TEXT(tbl_sales[[#This Row],[Date]],"mmmm")</f>
        <v>February</v>
      </c>
      <c r="D622" t="s">
        <v>1400</v>
      </c>
      <c r="E622">
        <v>1</v>
      </c>
      <c r="F622" s="3">
        <v>11969.37</v>
      </c>
      <c r="G622" t="s">
        <v>20</v>
      </c>
      <c r="H622" t="str">
        <f>INDEX(product[Product Name],MATCH(A622,product[ProductID],0))</f>
        <v>Maximus UM-38</v>
      </c>
      <c r="I622" t="str">
        <f>INDEX(product[Category],MATCH($A622,product[ProductID],0))</f>
        <v>Urban</v>
      </c>
      <c r="J622" t="str">
        <f>INDEX(product[Segment],MATCH($A622,product[ProductID],0))</f>
        <v>Moderation</v>
      </c>
      <c r="K622">
        <f>INDEX(product[ManufacturerID],MATCH($A622,product[ProductID],0))</f>
        <v>7</v>
      </c>
      <c r="L622" t="str">
        <f>INDEX(location[State],MATCH(D622,location[Zip],0))</f>
        <v>Alberta</v>
      </c>
      <c r="M622" t="str">
        <f>INDEX(manufacturer[Manufacturer Name],MATCH(K622,manufacturer[ManufacturerID],0))</f>
        <v>VanArsdel</v>
      </c>
      <c r="N622">
        <f>1/COUNTIFS(tbl_sales[Manufacturer Name],tbl_sales[[#This Row],[Manufacturer Name]])</f>
        <v>2.4570024570024569E-3</v>
      </c>
    </row>
    <row r="623" spans="1:14" x14ac:dyDescent="0.25">
      <c r="A623">
        <v>407</v>
      </c>
      <c r="B623" s="2">
        <v>42058</v>
      </c>
      <c r="C623" s="2" t="str">
        <f>TEXT(tbl_sales[[#This Row],[Date]],"mmmm")</f>
        <v>February</v>
      </c>
      <c r="D623" t="s">
        <v>1330</v>
      </c>
      <c r="E623">
        <v>1</v>
      </c>
      <c r="F623" s="3">
        <v>20505.87</v>
      </c>
      <c r="G623" t="s">
        <v>20</v>
      </c>
      <c r="H623" t="str">
        <f>INDEX(product[Product Name],MATCH(A623,product[ProductID],0))</f>
        <v>Maximus UM-12</v>
      </c>
      <c r="I623" t="str">
        <f>INDEX(product[Category],MATCH($A623,product[ProductID],0))</f>
        <v>Urban</v>
      </c>
      <c r="J623" t="str">
        <f>INDEX(product[Segment],MATCH($A623,product[ProductID],0))</f>
        <v>Moderation</v>
      </c>
      <c r="K623">
        <f>INDEX(product[ManufacturerID],MATCH($A623,product[ProductID],0))</f>
        <v>7</v>
      </c>
      <c r="L623" t="str">
        <f>INDEX(location[State],MATCH(D623,location[Zip],0))</f>
        <v>Alberta</v>
      </c>
      <c r="M623" t="str">
        <f>INDEX(manufacturer[Manufacturer Name],MATCH(K623,manufacturer[ManufacturerID],0))</f>
        <v>VanArsdel</v>
      </c>
      <c r="N623">
        <f>1/COUNTIFS(tbl_sales[Manufacturer Name],tbl_sales[[#This Row],[Manufacturer Name]])</f>
        <v>2.4570024570024569E-3</v>
      </c>
    </row>
    <row r="624" spans="1:14" x14ac:dyDescent="0.25">
      <c r="A624">
        <v>2396</v>
      </c>
      <c r="B624" s="2">
        <v>42058</v>
      </c>
      <c r="C624" s="2" t="str">
        <f>TEXT(tbl_sales[[#This Row],[Date]],"mmmm")</f>
        <v>February</v>
      </c>
      <c r="D624" t="s">
        <v>1602</v>
      </c>
      <c r="E624">
        <v>1</v>
      </c>
      <c r="F624" s="3">
        <v>1385.37</v>
      </c>
      <c r="G624" t="s">
        <v>20</v>
      </c>
      <c r="H624" t="str">
        <f>INDEX(product[Product Name],MATCH(A624,product[ProductID],0))</f>
        <v>Aliqui YY-05</v>
      </c>
      <c r="I624" t="str">
        <f>INDEX(product[Category],MATCH($A624,product[ProductID],0))</f>
        <v>Youth</v>
      </c>
      <c r="J624" t="str">
        <f>INDEX(product[Segment],MATCH($A624,product[ProductID],0))</f>
        <v>Youth</v>
      </c>
      <c r="K624">
        <f>INDEX(product[ManufacturerID],MATCH($A624,product[ProductID],0))</f>
        <v>2</v>
      </c>
      <c r="L624" t="str">
        <f>INDEX(location[State],MATCH(D624,location[Zip],0))</f>
        <v>British Columbia</v>
      </c>
      <c r="M624" t="str">
        <f>INDEX(manufacturer[Manufacturer Name],MATCH(K624,manufacturer[ManufacturerID],0))</f>
        <v>Aliqui</v>
      </c>
      <c r="N624">
        <f>1/COUNTIFS(tbl_sales[Manufacturer Name],tbl_sales[[#This Row],[Manufacturer Name]])</f>
        <v>4.7169811320754715E-3</v>
      </c>
    </row>
    <row r="625" spans="1:14" x14ac:dyDescent="0.25">
      <c r="A625">
        <v>676</v>
      </c>
      <c r="B625" s="2">
        <v>42058</v>
      </c>
      <c r="C625" s="2" t="str">
        <f>TEXT(tbl_sales[[#This Row],[Date]],"mmmm")</f>
        <v>February</v>
      </c>
      <c r="D625" t="s">
        <v>1330</v>
      </c>
      <c r="E625">
        <v>1</v>
      </c>
      <c r="F625" s="3">
        <v>9134.3700000000008</v>
      </c>
      <c r="G625" t="s">
        <v>20</v>
      </c>
      <c r="H625" t="str">
        <f>INDEX(product[Product Name],MATCH(A625,product[ProductID],0))</f>
        <v>Maximus UC-41</v>
      </c>
      <c r="I625" t="str">
        <f>INDEX(product[Category],MATCH($A625,product[ProductID],0))</f>
        <v>Urban</v>
      </c>
      <c r="J625" t="str">
        <f>INDEX(product[Segment],MATCH($A625,product[ProductID],0))</f>
        <v>Convenience</v>
      </c>
      <c r="K625">
        <f>INDEX(product[ManufacturerID],MATCH($A625,product[ProductID],0))</f>
        <v>7</v>
      </c>
      <c r="L625" t="str">
        <f>INDEX(location[State],MATCH(D625,location[Zip],0))</f>
        <v>Alberta</v>
      </c>
      <c r="M625" t="str">
        <f>INDEX(manufacturer[Manufacturer Name],MATCH(K625,manufacturer[ManufacturerID],0))</f>
        <v>VanArsdel</v>
      </c>
      <c r="N625">
        <f>1/COUNTIFS(tbl_sales[Manufacturer Name],tbl_sales[[#This Row],[Manufacturer Name]])</f>
        <v>2.4570024570024569E-3</v>
      </c>
    </row>
    <row r="626" spans="1:14" x14ac:dyDescent="0.25">
      <c r="A626">
        <v>438</v>
      </c>
      <c r="B626" s="2">
        <v>42058</v>
      </c>
      <c r="C626" s="2" t="str">
        <f>TEXT(tbl_sales[[#This Row],[Date]],"mmmm")</f>
        <v>February</v>
      </c>
      <c r="D626" t="s">
        <v>1330</v>
      </c>
      <c r="E626">
        <v>1</v>
      </c>
      <c r="F626" s="3">
        <v>11969.37</v>
      </c>
      <c r="G626" t="s">
        <v>20</v>
      </c>
      <c r="H626" t="str">
        <f>INDEX(product[Product Name],MATCH(A626,product[ProductID],0))</f>
        <v>Maximus UM-43</v>
      </c>
      <c r="I626" t="str">
        <f>INDEX(product[Category],MATCH($A626,product[ProductID],0))</f>
        <v>Urban</v>
      </c>
      <c r="J626" t="str">
        <f>INDEX(product[Segment],MATCH($A626,product[ProductID],0))</f>
        <v>Moderation</v>
      </c>
      <c r="K626">
        <f>INDEX(product[ManufacturerID],MATCH($A626,product[ProductID],0))</f>
        <v>7</v>
      </c>
      <c r="L626" t="str">
        <f>INDEX(location[State],MATCH(D626,location[Zip],0))</f>
        <v>Alberta</v>
      </c>
      <c r="M626" t="str">
        <f>INDEX(manufacturer[Manufacturer Name],MATCH(K626,manufacturer[ManufacturerID],0))</f>
        <v>VanArsdel</v>
      </c>
      <c r="N626">
        <f>1/COUNTIFS(tbl_sales[Manufacturer Name],tbl_sales[[#This Row],[Manufacturer Name]])</f>
        <v>2.4570024570024569E-3</v>
      </c>
    </row>
    <row r="627" spans="1:14" x14ac:dyDescent="0.25">
      <c r="A627">
        <v>615</v>
      </c>
      <c r="B627" s="2">
        <v>42069</v>
      </c>
      <c r="C627" s="2" t="str">
        <f>TEXT(tbl_sales[[#This Row],[Date]],"mmmm")</f>
        <v>March</v>
      </c>
      <c r="D627" t="s">
        <v>1400</v>
      </c>
      <c r="E627">
        <v>1</v>
      </c>
      <c r="F627" s="3">
        <v>8189.37</v>
      </c>
      <c r="G627" t="s">
        <v>20</v>
      </c>
      <c r="H627" t="str">
        <f>INDEX(product[Product Name],MATCH(A627,product[ProductID],0))</f>
        <v>Maximus UC-80</v>
      </c>
      <c r="I627" t="str">
        <f>INDEX(product[Category],MATCH($A627,product[ProductID],0))</f>
        <v>Urban</v>
      </c>
      <c r="J627" t="str">
        <f>INDEX(product[Segment],MATCH($A627,product[ProductID],0))</f>
        <v>Convenience</v>
      </c>
      <c r="K627">
        <f>INDEX(product[ManufacturerID],MATCH($A627,product[ProductID],0))</f>
        <v>7</v>
      </c>
      <c r="L627" t="str">
        <f>INDEX(location[State],MATCH(D627,location[Zip],0))</f>
        <v>Alberta</v>
      </c>
      <c r="M627" t="str">
        <f>INDEX(manufacturer[Manufacturer Name],MATCH(K627,manufacturer[ManufacturerID],0))</f>
        <v>VanArsdel</v>
      </c>
      <c r="N627">
        <f>1/COUNTIFS(tbl_sales[Manufacturer Name],tbl_sales[[#This Row],[Manufacturer Name]])</f>
        <v>2.4570024570024569E-3</v>
      </c>
    </row>
    <row r="628" spans="1:14" x14ac:dyDescent="0.25">
      <c r="A628">
        <v>516</v>
      </c>
      <c r="B628" s="2">
        <v>42070</v>
      </c>
      <c r="C628" s="2" t="str">
        <f>TEXT(tbl_sales[[#This Row],[Date]],"mmmm")</f>
        <v>March</v>
      </c>
      <c r="D628" t="s">
        <v>1330</v>
      </c>
      <c r="E628">
        <v>1</v>
      </c>
      <c r="F628" s="3">
        <v>6296.85</v>
      </c>
      <c r="G628" t="s">
        <v>20</v>
      </c>
      <c r="H628" t="str">
        <f>INDEX(product[Product Name],MATCH(A628,product[ProductID],0))</f>
        <v>Maximus UE-04</v>
      </c>
      <c r="I628" t="str">
        <f>INDEX(product[Category],MATCH($A628,product[ProductID],0))</f>
        <v>Urban</v>
      </c>
      <c r="J628" t="str">
        <f>INDEX(product[Segment],MATCH($A628,product[ProductID],0))</f>
        <v>Extreme</v>
      </c>
      <c r="K628">
        <f>INDEX(product[ManufacturerID],MATCH($A628,product[ProductID],0))</f>
        <v>7</v>
      </c>
      <c r="L628" t="str">
        <f>INDEX(location[State],MATCH(D628,location[Zip],0))</f>
        <v>Alberta</v>
      </c>
      <c r="M628" t="str">
        <f>INDEX(manufacturer[Manufacturer Name],MATCH(K628,manufacturer[ManufacturerID],0))</f>
        <v>VanArsdel</v>
      </c>
      <c r="N628">
        <f>1/COUNTIFS(tbl_sales[Manufacturer Name],tbl_sales[[#This Row],[Manufacturer Name]])</f>
        <v>2.4570024570024569E-3</v>
      </c>
    </row>
    <row r="629" spans="1:14" x14ac:dyDescent="0.25">
      <c r="A629">
        <v>690</v>
      </c>
      <c r="B629" s="2">
        <v>42070</v>
      </c>
      <c r="C629" s="2" t="str">
        <f>TEXT(tbl_sales[[#This Row],[Date]],"mmmm")</f>
        <v>March</v>
      </c>
      <c r="D629" t="s">
        <v>1330</v>
      </c>
      <c r="E629">
        <v>1</v>
      </c>
      <c r="F629" s="3">
        <v>4409.37</v>
      </c>
      <c r="G629" t="s">
        <v>20</v>
      </c>
      <c r="H629" t="str">
        <f>INDEX(product[Product Name],MATCH(A629,product[ProductID],0))</f>
        <v>Maximus UC-55</v>
      </c>
      <c r="I629" t="str">
        <f>INDEX(product[Category],MATCH($A629,product[ProductID],0))</f>
        <v>Urban</v>
      </c>
      <c r="J629" t="str">
        <f>INDEX(product[Segment],MATCH($A629,product[ProductID],0))</f>
        <v>Convenience</v>
      </c>
      <c r="K629">
        <f>INDEX(product[ManufacturerID],MATCH($A629,product[ProductID],0))</f>
        <v>7</v>
      </c>
      <c r="L629" t="str">
        <f>INDEX(location[State],MATCH(D629,location[Zip],0))</f>
        <v>Alberta</v>
      </c>
      <c r="M629" t="str">
        <f>INDEX(manufacturer[Manufacturer Name],MATCH(K629,manufacturer[ManufacturerID],0))</f>
        <v>VanArsdel</v>
      </c>
      <c r="N629">
        <f>1/COUNTIFS(tbl_sales[Manufacturer Name],tbl_sales[[#This Row],[Manufacturer Name]])</f>
        <v>2.4570024570024569E-3</v>
      </c>
    </row>
    <row r="630" spans="1:14" x14ac:dyDescent="0.25">
      <c r="A630">
        <v>549</v>
      </c>
      <c r="B630" s="2">
        <v>42094</v>
      </c>
      <c r="C630" s="2" t="str">
        <f>TEXT(tbl_sales[[#This Row],[Date]],"mmmm")</f>
        <v>March</v>
      </c>
      <c r="D630" t="s">
        <v>1400</v>
      </c>
      <c r="E630">
        <v>1</v>
      </c>
      <c r="F630" s="3">
        <v>6614.37</v>
      </c>
      <c r="G630" t="s">
        <v>20</v>
      </c>
      <c r="H630" t="str">
        <f>INDEX(product[Product Name],MATCH(A630,product[ProductID],0))</f>
        <v>Maximus UC-14</v>
      </c>
      <c r="I630" t="str">
        <f>INDEX(product[Category],MATCH($A630,product[ProductID],0))</f>
        <v>Urban</v>
      </c>
      <c r="J630" t="str">
        <f>INDEX(product[Segment],MATCH($A630,product[ProductID],0))</f>
        <v>Convenience</v>
      </c>
      <c r="K630">
        <f>INDEX(product[ManufacturerID],MATCH($A630,product[ProductID],0))</f>
        <v>7</v>
      </c>
      <c r="L630" t="str">
        <f>INDEX(location[State],MATCH(D630,location[Zip],0))</f>
        <v>Alberta</v>
      </c>
      <c r="M630" t="str">
        <f>INDEX(manufacturer[Manufacturer Name],MATCH(K630,manufacturer[ManufacturerID],0))</f>
        <v>VanArsdel</v>
      </c>
      <c r="N630">
        <f>1/COUNTIFS(tbl_sales[Manufacturer Name],tbl_sales[[#This Row],[Manufacturer Name]])</f>
        <v>2.4570024570024569E-3</v>
      </c>
    </row>
    <row r="631" spans="1:14" x14ac:dyDescent="0.25">
      <c r="A631">
        <v>1142</v>
      </c>
      <c r="B631" s="2">
        <v>42094</v>
      </c>
      <c r="C631" s="2" t="str">
        <f>TEXT(tbl_sales[[#This Row],[Date]],"mmmm")</f>
        <v>March</v>
      </c>
      <c r="D631" t="s">
        <v>1350</v>
      </c>
      <c r="E631">
        <v>1</v>
      </c>
      <c r="F631" s="3">
        <v>8441.3700000000008</v>
      </c>
      <c r="G631" t="s">
        <v>20</v>
      </c>
      <c r="H631" t="str">
        <f>INDEX(product[Product Name],MATCH(A631,product[ProductID],0))</f>
        <v>Pirum UM-19</v>
      </c>
      <c r="I631" t="str">
        <f>INDEX(product[Category],MATCH($A631,product[ProductID],0))</f>
        <v>Urban</v>
      </c>
      <c r="J631" t="str">
        <f>INDEX(product[Segment],MATCH($A631,product[ProductID],0))</f>
        <v>Moderation</v>
      </c>
      <c r="K631">
        <f>INDEX(product[ManufacturerID],MATCH($A631,product[ProductID],0))</f>
        <v>10</v>
      </c>
      <c r="L631" t="str">
        <f>INDEX(location[State],MATCH(D631,location[Zip],0))</f>
        <v>Alberta</v>
      </c>
      <c r="M631" t="str">
        <f>INDEX(manufacturer[Manufacturer Name],MATCH(K631,manufacturer[ManufacturerID],0))</f>
        <v>Pirum</v>
      </c>
      <c r="N631">
        <f>1/COUNTIFS(tbl_sales[Manufacturer Name],tbl_sales[[#This Row],[Manufacturer Name]])</f>
        <v>3.8022813688212928E-3</v>
      </c>
    </row>
    <row r="632" spans="1:14" x14ac:dyDescent="0.25">
      <c r="A632">
        <v>690</v>
      </c>
      <c r="B632" s="2">
        <v>42094</v>
      </c>
      <c r="C632" s="2" t="str">
        <f>TEXT(tbl_sales[[#This Row],[Date]],"mmmm")</f>
        <v>March</v>
      </c>
      <c r="D632" t="s">
        <v>1382</v>
      </c>
      <c r="E632">
        <v>1</v>
      </c>
      <c r="F632" s="3">
        <v>4409.37</v>
      </c>
      <c r="G632" t="s">
        <v>20</v>
      </c>
      <c r="H632" t="str">
        <f>INDEX(product[Product Name],MATCH(A632,product[ProductID],0))</f>
        <v>Maximus UC-55</v>
      </c>
      <c r="I632" t="str">
        <f>INDEX(product[Category],MATCH($A632,product[ProductID],0))</f>
        <v>Urban</v>
      </c>
      <c r="J632" t="str">
        <f>INDEX(product[Segment],MATCH($A632,product[ProductID],0))</f>
        <v>Convenience</v>
      </c>
      <c r="K632">
        <f>INDEX(product[ManufacturerID],MATCH($A632,product[ProductID],0))</f>
        <v>7</v>
      </c>
      <c r="L632" t="str">
        <f>INDEX(location[State],MATCH(D632,location[Zip],0))</f>
        <v>Alberta</v>
      </c>
      <c r="M632" t="str">
        <f>INDEX(manufacturer[Manufacturer Name],MATCH(K632,manufacturer[ManufacturerID],0))</f>
        <v>VanArsdel</v>
      </c>
      <c r="N632">
        <f>1/COUNTIFS(tbl_sales[Manufacturer Name],tbl_sales[[#This Row],[Manufacturer Name]])</f>
        <v>2.4570024570024569E-3</v>
      </c>
    </row>
    <row r="633" spans="1:14" x14ac:dyDescent="0.25">
      <c r="A633">
        <v>568</v>
      </c>
      <c r="B633" s="2">
        <v>42104</v>
      </c>
      <c r="C633" s="2" t="str">
        <f>TEXT(tbl_sales[[#This Row],[Date]],"mmmm")</f>
        <v>April</v>
      </c>
      <c r="D633" t="s">
        <v>1334</v>
      </c>
      <c r="E633">
        <v>1</v>
      </c>
      <c r="F633" s="3">
        <v>10546.2</v>
      </c>
      <c r="G633" t="s">
        <v>20</v>
      </c>
      <c r="H633" t="str">
        <f>INDEX(product[Product Name],MATCH(A633,product[ProductID],0))</f>
        <v>Maximus UC-33</v>
      </c>
      <c r="I633" t="str">
        <f>INDEX(product[Category],MATCH($A633,product[ProductID],0))</f>
        <v>Urban</v>
      </c>
      <c r="J633" t="str">
        <f>INDEX(product[Segment],MATCH($A633,product[ProductID],0))</f>
        <v>Convenience</v>
      </c>
      <c r="K633">
        <f>INDEX(product[ManufacturerID],MATCH($A633,product[ProductID],0))</f>
        <v>7</v>
      </c>
      <c r="L633" t="str">
        <f>INDEX(location[State],MATCH(D633,location[Zip],0))</f>
        <v>Alberta</v>
      </c>
      <c r="M633" t="str">
        <f>INDEX(manufacturer[Manufacturer Name],MATCH(K633,manufacturer[ManufacturerID],0))</f>
        <v>VanArsdel</v>
      </c>
      <c r="N633">
        <f>1/COUNTIFS(tbl_sales[Manufacturer Name],tbl_sales[[#This Row],[Manufacturer Name]])</f>
        <v>2.4570024570024569E-3</v>
      </c>
    </row>
    <row r="634" spans="1:14" x14ac:dyDescent="0.25">
      <c r="A634">
        <v>548</v>
      </c>
      <c r="B634" s="2">
        <v>42104</v>
      </c>
      <c r="C634" s="2" t="str">
        <f>TEXT(tbl_sales[[#This Row],[Date]],"mmmm")</f>
        <v>April</v>
      </c>
      <c r="D634" t="s">
        <v>1327</v>
      </c>
      <c r="E634">
        <v>1</v>
      </c>
      <c r="F634" s="3">
        <v>6236.37</v>
      </c>
      <c r="G634" t="s">
        <v>20</v>
      </c>
      <c r="H634" t="str">
        <f>INDEX(product[Product Name],MATCH(A634,product[ProductID],0))</f>
        <v>Maximus UC-13</v>
      </c>
      <c r="I634" t="str">
        <f>INDEX(product[Category],MATCH($A634,product[ProductID],0))</f>
        <v>Urban</v>
      </c>
      <c r="J634" t="str">
        <f>INDEX(product[Segment],MATCH($A634,product[ProductID],0))</f>
        <v>Convenience</v>
      </c>
      <c r="K634">
        <f>INDEX(product[ManufacturerID],MATCH($A634,product[ProductID],0))</f>
        <v>7</v>
      </c>
      <c r="L634" t="str">
        <f>INDEX(location[State],MATCH(D634,location[Zip],0))</f>
        <v>Alberta</v>
      </c>
      <c r="M634" t="str">
        <f>INDEX(manufacturer[Manufacturer Name],MATCH(K634,manufacturer[ManufacturerID],0))</f>
        <v>VanArsdel</v>
      </c>
      <c r="N634">
        <f>1/COUNTIFS(tbl_sales[Manufacturer Name],tbl_sales[[#This Row],[Manufacturer Name]])</f>
        <v>2.4570024570024569E-3</v>
      </c>
    </row>
    <row r="635" spans="1:14" x14ac:dyDescent="0.25">
      <c r="A635">
        <v>927</v>
      </c>
      <c r="B635" s="2">
        <v>42104</v>
      </c>
      <c r="C635" s="2" t="str">
        <f>TEXT(tbl_sales[[#This Row],[Date]],"mmmm")</f>
        <v>April</v>
      </c>
      <c r="D635" t="s">
        <v>1382</v>
      </c>
      <c r="E635">
        <v>1</v>
      </c>
      <c r="F635" s="3">
        <v>6173.37</v>
      </c>
      <c r="G635" t="s">
        <v>20</v>
      </c>
      <c r="H635" t="str">
        <f>INDEX(product[Product Name],MATCH(A635,product[ProductID],0))</f>
        <v>Natura UE-36</v>
      </c>
      <c r="I635" t="str">
        <f>INDEX(product[Category],MATCH($A635,product[ProductID],0))</f>
        <v>Urban</v>
      </c>
      <c r="J635" t="str">
        <f>INDEX(product[Segment],MATCH($A635,product[ProductID],0))</f>
        <v>Extreme</v>
      </c>
      <c r="K635">
        <f>INDEX(product[ManufacturerID],MATCH($A635,product[ProductID],0))</f>
        <v>8</v>
      </c>
      <c r="L635" t="str">
        <f>INDEX(location[State],MATCH(D635,location[Zip],0))</f>
        <v>Alberta</v>
      </c>
      <c r="M635" t="str">
        <f>INDEX(manufacturer[Manufacturer Name],MATCH(K635,manufacturer[ManufacturerID],0))</f>
        <v>Natura</v>
      </c>
      <c r="N635">
        <f>1/COUNTIFS(tbl_sales[Manufacturer Name],tbl_sales[[#This Row],[Manufacturer Name]])</f>
        <v>3.952569169960474E-3</v>
      </c>
    </row>
    <row r="636" spans="1:14" x14ac:dyDescent="0.25">
      <c r="A636">
        <v>438</v>
      </c>
      <c r="B636" s="2">
        <v>42105</v>
      </c>
      <c r="C636" s="2" t="str">
        <f>TEXT(tbl_sales[[#This Row],[Date]],"mmmm")</f>
        <v>April</v>
      </c>
      <c r="D636" t="s">
        <v>1409</v>
      </c>
      <c r="E636">
        <v>1</v>
      </c>
      <c r="F636" s="3">
        <v>11969.37</v>
      </c>
      <c r="G636" t="s">
        <v>20</v>
      </c>
      <c r="H636" t="str">
        <f>INDEX(product[Product Name],MATCH(A636,product[ProductID],0))</f>
        <v>Maximus UM-43</v>
      </c>
      <c r="I636" t="str">
        <f>INDEX(product[Category],MATCH($A636,product[ProductID],0))</f>
        <v>Urban</v>
      </c>
      <c r="J636" t="str">
        <f>INDEX(product[Segment],MATCH($A636,product[ProductID],0))</f>
        <v>Moderation</v>
      </c>
      <c r="K636">
        <f>INDEX(product[ManufacturerID],MATCH($A636,product[ProductID],0))</f>
        <v>7</v>
      </c>
      <c r="L636" t="str">
        <f>INDEX(location[State],MATCH(D636,location[Zip],0))</f>
        <v>Alberta</v>
      </c>
      <c r="M636" t="str">
        <f>INDEX(manufacturer[Manufacturer Name],MATCH(K636,manufacturer[ManufacturerID],0))</f>
        <v>VanArsdel</v>
      </c>
      <c r="N636">
        <f>1/COUNTIFS(tbl_sales[Manufacturer Name],tbl_sales[[#This Row],[Manufacturer Name]])</f>
        <v>2.4570024570024569E-3</v>
      </c>
    </row>
    <row r="637" spans="1:14" x14ac:dyDescent="0.25">
      <c r="A637">
        <v>1180</v>
      </c>
      <c r="B637" s="2">
        <v>42106</v>
      </c>
      <c r="C637" s="2" t="str">
        <f>TEXT(tbl_sales[[#This Row],[Date]],"mmmm")</f>
        <v>April</v>
      </c>
      <c r="D637" t="s">
        <v>1410</v>
      </c>
      <c r="E637">
        <v>1</v>
      </c>
      <c r="F637" s="3">
        <v>6173.37</v>
      </c>
      <c r="G637" t="s">
        <v>20</v>
      </c>
      <c r="H637" t="str">
        <f>INDEX(product[Product Name],MATCH(A637,product[ProductID],0))</f>
        <v>Pirum UE-16</v>
      </c>
      <c r="I637" t="str">
        <f>INDEX(product[Category],MATCH($A637,product[ProductID],0))</f>
        <v>Urban</v>
      </c>
      <c r="J637" t="str">
        <f>INDEX(product[Segment],MATCH($A637,product[ProductID],0))</f>
        <v>Extreme</v>
      </c>
      <c r="K637">
        <f>INDEX(product[ManufacturerID],MATCH($A637,product[ProductID],0))</f>
        <v>10</v>
      </c>
      <c r="L637" t="str">
        <f>INDEX(location[State],MATCH(D637,location[Zip],0))</f>
        <v>Alberta</v>
      </c>
      <c r="M637" t="str">
        <f>INDEX(manufacturer[Manufacturer Name],MATCH(K637,manufacturer[ManufacturerID],0))</f>
        <v>Pirum</v>
      </c>
      <c r="N637">
        <f>1/COUNTIFS(tbl_sales[Manufacturer Name],tbl_sales[[#This Row],[Manufacturer Name]])</f>
        <v>3.8022813688212928E-3</v>
      </c>
    </row>
    <row r="638" spans="1:14" x14ac:dyDescent="0.25">
      <c r="A638">
        <v>1523</v>
      </c>
      <c r="B638" s="2">
        <v>42106</v>
      </c>
      <c r="C638" s="2" t="str">
        <f>TEXT(tbl_sales[[#This Row],[Date]],"mmmm")</f>
        <v>April</v>
      </c>
      <c r="D638" t="s">
        <v>1577</v>
      </c>
      <c r="E638">
        <v>1</v>
      </c>
      <c r="F638" s="3">
        <v>4408.74</v>
      </c>
      <c r="G638" t="s">
        <v>20</v>
      </c>
      <c r="H638" t="str">
        <f>INDEX(product[Product Name],MATCH(A638,product[ProductID],0))</f>
        <v>Quibus RP-15</v>
      </c>
      <c r="I638" t="str">
        <f>INDEX(product[Category],MATCH($A638,product[ProductID],0))</f>
        <v>Rural</v>
      </c>
      <c r="J638" t="str">
        <f>INDEX(product[Segment],MATCH($A638,product[ProductID],0))</f>
        <v>Productivity</v>
      </c>
      <c r="K638">
        <f>INDEX(product[ManufacturerID],MATCH($A638,product[ProductID],0))</f>
        <v>12</v>
      </c>
      <c r="L638" t="str">
        <f>INDEX(location[State],MATCH(D638,location[Zip],0))</f>
        <v>British Columbia</v>
      </c>
      <c r="M638" t="str">
        <f>INDEX(manufacturer[Manufacturer Name],MATCH(K638,manufacturer[ManufacturerID],0))</f>
        <v>Quibus</v>
      </c>
      <c r="N638">
        <f>1/COUNTIFS(tbl_sales[Manufacturer Name],tbl_sales[[#This Row],[Manufacturer Name]])</f>
        <v>1.3333333333333334E-2</v>
      </c>
    </row>
    <row r="639" spans="1:14" x14ac:dyDescent="0.25">
      <c r="A639">
        <v>761</v>
      </c>
      <c r="B639" s="2">
        <v>42011</v>
      </c>
      <c r="C639" s="2" t="str">
        <f>TEXT(tbl_sales[[#This Row],[Date]],"mmmm")</f>
        <v>January</v>
      </c>
      <c r="D639" t="s">
        <v>1202</v>
      </c>
      <c r="E639">
        <v>1</v>
      </c>
      <c r="F639" s="3">
        <v>2298.87</v>
      </c>
      <c r="G639" t="s">
        <v>20</v>
      </c>
      <c r="H639" t="str">
        <f>INDEX(product[Product Name],MATCH(A639,product[ProductID],0))</f>
        <v>Natura RP-49</v>
      </c>
      <c r="I639" t="str">
        <f>INDEX(product[Category],MATCH($A639,product[ProductID],0))</f>
        <v>Rural</v>
      </c>
      <c r="J639" t="str">
        <f>INDEX(product[Segment],MATCH($A639,product[ProductID],0))</f>
        <v>Productivity</v>
      </c>
      <c r="K639">
        <f>INDEX(product[ManufacturerID],MATCH($A639,product[ProductID],0))</f>
        <v>8</v>
      </c>
      <c r="L639" t="str">
        <f>INDEX(location[State],MATCH(D639,location[Zip],0))</f>
        <v>Manitoba</v>
      </c>
      <c r="M639" t="str">
        <f>INDEX(manufacturer[Manufacturer Name],MATCH(K639,manufacturer[ManufacturerID],0))</f>
        <v>Natura</v>
      </c>
      <c r="N639">
        <f>1/COUNTIFS(tbl_sales[Manufacturer Name],tbl_sales[[#This Row],[Manufacturer Name]])</f>
        <v>3.952569169960474E-3</v>
      </c>
    </row>
    <row r="640" spans="1:14" x14ac:dyDescent="0.25">
      <c r="A640">
        <v>1171</v>
      </c>
      <c r="B640" s="2">
        <v>42011</v>
      </c>
      <c r="C640" s="2" t="str">
        <f>TEXT(tbl_sales[[#This Row],[Date]],"mmmm")</f>
        <v>January</v>
      </c>
      <c r="D640" t="s">
        <v>1202</v>
      </c>
      <c r="E640">
        <v>1</v>
      </c>
      <c r="F640" s="3">
        <v>4283.37</v>
      </c>
      <c r="G640" t="s">
        <v>20</v>
      </c>
      <c r="H640" t="str">
        <f>INDEX(product[Product Name],MATCH(A640,product[ProductID],0))</f>
        <v>Pirum UE-07</v>
      </c>
      <c r="I640" t="str">
        <f>INDEX(product[Category],MATCH($A640,product[ProductID],0))</f>
        <v>Urban</v>
      </c>
      <c r="J640" t="str">
        <f>INDEX(product[Segment],MATCH($A640,product[ProductID],0))</f>
        <v>Extreme</v>
      </c>
      <c r="K640">
        <f>INDEX(product[ManufacturerID],MATCH($A640,product[ProductID],0))</f>
        <v>10</v>
      </c>
      <c r="L640" t="str">
        <f>INDEX(location[State],MATCH(D640,location[Zip],0))</f>
        <v>Manitoba</v>
      </c>
      <c r="M640" t="str">
        <f>INDEX(manufacturer[Manufacturer Name],MATCH(K640,manufacturer[ManufacturerID],0))</f>
        <v>Pirum</v>
      </c>
      <c r="N640">
        <f>1/COUNTIFS(tbl_sales[Manufacturer Name],tbl_sales[[#This Row],[Manufacturer Name]])</f>
        <v>3.8022813688212928E-3</v>
      </c>
    </row>
    <row r="641" spans="1:14" x14ac:dyDescent="0.25">
      <c r="A641">
        <v>762</v>
      </c>
      <c r="B641" s="2">
        <v>42011</v>
      </c>
      <c r="C641" s="2" t="str">
        <f>TEXT(tbl_sales[[#This Row],[Date]],"mmmm")</f>
        <v>January</v>
      </c>
      <c r="D641" t="s">
        <v>1202</v>
      </c>
      <c r="E641">
        <v>1</v>
      </c>
      <c r="F641" s="3">
        <v>2298.87</v>
      </c>
      <c r="G641" t="s">
        <v>20</v>
      </c>
      <c r="H641" t="str">
        <f>INDEX(product[Product Name],MATCH(A641,product[ProductID],0))</f>
        <v>Natura RP-50</v>
      </c>
      <c r="I641" t="str">
        <f>INDEX(product[Category],MATCH($A641,product[ProductID],0))</f>
        <v>Rural</v>
      </c>
      <c r="J641" t="str">
        <f>INDEX(product[Segment],MATCH($A641,product[ProductID],0))</f>
        <v>Productivity</v>
      </c>
      <c r="K641">
        <f>INDEX(product[ManufacturerID],MATCH($A641,product[ProductID],0))</f>
        <v>8</v>
      </c>
      <c r="L641" t="str">
        <f>INDEX(location[State],MATCH(D641,location[Zip],0))</f>
        <v>Manitoba</v>
      </c>
      <c r="M641" t="str">
        <f>INDEX(manufacturer[Manufacturer Name],MATCH(K641,manufacturer[ManufacturerID],0))</f>
        <v>Natura</v>
      </c>
      <c r="N641">
        <f>1/COUNTIFS(tbl_sales[Manufacturer Name],tbl_sales[[#This Row],[Manufacturer Name]])</f>
        <v>3.952569169960474E-3</v>
      </c>
    </row>
    <row r="642" spans="1:14" x14ac:dyDescent="0.25">
      <c r="A642">
        <v>985</v>
      </c>
      <c r="B642" s="2">
        <v>42062</v>
      </c>
      <c r="C642" s="2" t="str">
        <f>TEXT(tbl_sales[[#This Row],[Date]],"mmmm")</f>
        <v>February</v>
      </c>
      <c r="D642" t="s">
        <v>1411</v>
      </c>
      <c r="E642">
        <v>1</v>
      </c>
      <c r="F642" s="3">
        <v>9953.3700000000008</v>
      </c>
      <c r="G642" t="s">
        <v>20</v>
      </c>
      <c r="H642" t="str">
        <f>INDEX(product[Product Name],MATCH(A642,product[ProductID],0))</f>
        <v>Natura UC-48</v>
      </c>
      <c r="I642" t="str">
        <f>INDEX(product[Category],MATCH($A642,product[ProductID],0))</f>
        <v>Urban</v>
      </c>
      <c r="J642" t="str">
        <f>INDEX(product[Segment],MATCH($A642,product[ProductID],0))</f>
        <v>Convenience</v>
      </c>
      <c r="K642">
        <f>INDEX(product[ManufacturerID],MATCH($A642,product[ProductID],0))</f>
        <v>8</v>
      </c>
      <c r="L642" t="str">
        <f>INDEX(location[State],MATCH(D642,location[Zip],0))</f>
        <v>Alberta</v>
      </c>
      <c r="M642" t="str">
        <f>INDEX(manufacturer[Manufacturer Name],MATCH(K642,manufacturer[ManufacturerID],0))</f>
        <v>Natura</v>
      </c>
      <c r="N642">
        <f>1/COUNTIFS(tbl_sales[Manufacturer Name],tbl_sales[[#This Row],[Manufacturer Name]])</f>
        <v>3.952569169960474E-3</v>
      </c>
    </row>
    <row r="643" spans="1:14" x14ac:dyDescent="0.25">
      <c r="A643">
        <v>506</v>
      </c>
      <c r="B643" s="2">
        <v>42062</v>
      </c>
      <c r="C643" s="2" t="str">
        <f>TEXT(tbl_sales[[#This Row],[Date]],"mmmm")</f>
        <v>February</v>
      </c>
      <c r="D643" t="s">
        <v>1559</v>
      </c>
      <c r="E643">
        <v>1</v>
      </c>
      <c r="F643" s="3">
        <v>15560.37</v>
      </c>
      <c r="G643" t="s">
        <v>20</v>
      </c>
      <c r="H643" t="str">
        <f>INDEX(product[Product Name],MATCH(A643,product[ProductID],0))</f>
        <v>Maximus UM-11</v>
      </c>
      <c r="I643" t="str">
        <f>INDEX(product[Category],MATCH($A643,product[ProductID],0))</f>
        <v>Urban</v>
      </c>
      <c r="J643" t="str">
        <f>INDEX(product[Segment],MATCH($A643,product[ProductID],0))</f>
        <v>Moderation</v>
      </c>
      <c r="K643">
        <f>INDEX(product[ManufacturerID],MATCH($A643,product[ProductID],0))</f>
        <v>7</v>
      </c>
      <c r="L643" t="str">
        <f>INDEX(location[State],MATCH(D643,location[Zip],0))</f>
        <v>British Columbia</v>
      </c>
      <c r="M643" t="str">
        <f>INDEX(manufacturer[Manufacturer Name],MATCH(K643,manufacturer[ManufacturerID],0))</f>
        <v>VanArsdel</v>
      </c>
      <c r="N643">
        <f>1/COUNTIFS(tbl_sales[Manufacturer Name],tbl_sales[[#This Row],[Manufacturer Name]])</f>
        <v>2.4570024570024569E-3</v>
      </c>
    </row>
    <row r="644" spans="1:14" x14ac:dyDescent="0.25">
      <c r="A644">
        <v>2055</v>
      </c>
      <c r="B644" s="2">
        <v>42062</v>
      </c>
      <c r="C644" s="2" t="str">
        <f>TEXT(tbl_sales[[#This Row],[Date]],"mmmm")</f>
        <v>February</v>
      </c>
      <c r="D644" t="s">
        <v>1577</v>
      </c>
      <c r="E644">
        <v>1</v>
      </c>
      <c r="F644" s="3">
        <v>7874.37</v>
      </c>
      <c r="G644" t="s">
        <v>20</v>
      </c>
      <c r="H644" t="str">
        <f>INDEX(product[Product Name],MATCH(A644,product[ProductID],0))</f>
        <v>Currus UE-15</v>
      </c>
      <c r="I644" t="str">
        <f>INDEX(product[Category],MATCH($A644,product[ProductID],0))</f>
        <v>Urban</v>
      </c>
      <c r="J644" t="str">
        <f>INDEX(product[Segment],MATCH($A644,product[ProductID],0))</f>
        <v>Extreme</v>
      </c>
      <c r="K644">
        <f>INDEX(product[ManufacturerID],MATCH($A644,product[ProductID],0))</f>
        <v>4</v>
      </c>
      <c r="L644" t="str">
        <f>INDEX(location[State],MATCH(D644,location[Zip],0))</f>
        <v>British Columbia</v>
      </c>
      <c r="M644" t="str">
        <f>INDEX(manufacturer[Manufacturer Name],MATCH(K644,manufacturer[ManufacturerID],0))</f>
        <v>Currus</v>
      </c>
      <c r="N644">
        <f>1/COUNTIFS(tbl_sales[Manufacturer Name],tbl_sales[[#This Row],[Manufacturer Name]])</f>
        <v>1.1764705882352941E-2</v>
      </c>
    </row>
    <row r="645" spans="1:14" x14ac:dyDescent="0.25">
      <c r="A645">
        <v>487</v>
      </c>
      <c r="B645" s="2">
        <v>42062</v>
      </c>
      <c r="C645" s="2" t="str">
        <f>TEXT(tbl_sales[[#This Row],[Date]],"mmmm")</f>
        <v>February</v>
      </c>
      <c r="D645" t="s">
        <v>1333</v>
      </c>
      <c r="E645">
        <v>1</v>
      </c>
      <c r="F645" s="3">
        <v>13229.37</v>
      </c>
      <c r="G645" t="s">
        <v>20</v>
      </c>
      <c r="H645" t="str">
        <f>INDEX(product[Product Name],MATCH(A645,product[ProductID],0))</f>
        <v>Maximus UM-92</v>
      </c>
      <c r="I645" t="str">
        <f>INDEX(product[Category],MATCH($A645,product[ProductID],0))</f>
        <v>Urban</v>
      </c>
      <c r="J645" t="str">
        <f>INDEX(product[Segment],MATCH($A645,product[ProductID],0))</f>
        <v>Moderation</v>
      </c>
      <c r="K645">
        <f>INDEX(product[ManufacturerID],MATCH($A645,product[ProductID],0))</f>
        <v>7</v>
      </c>
      <c r="L645" t="str">
        <f>INDEX(location[State],MATCH(D645,location[Zip],0))</f>
        <v>Alberta</v>
      </c>
      <c r="M645" t="str">
        <f>INDEX(manufacturer[Manufacturer Name],MATCH(K645,manufacturer[ManufacturerID],0))</f>
        <v>VanArsdel</v>
      </c>
      <c r="N645">
        <f>1/COUNTIFS(tbl_sales[Manufacturer Name],tbl_sales[[#This Row],[Manufacturer Name]])</f>
        <v>2.4570024570024569E-3</v>
      </c>
    </row>
    <row r="646" spans="1:14" x14ac:dyDescent="0.25">
      <c r="A646">
        <v>1495</v>
      </c>
      <c r="B646" s="2">
        <v>42029</v>
      </c>
      <c r="C646" s="2" t="str">
        <f>TEXT(tbl_sales[[#This Row],[Date]],"mmmm")</f>
        <v>January</v>
      </c>
      <c r="D646" t="s">
        <v>1334</v>
      </c>
      <c r="E646">
        <v>1</v>
      </c>
      <c r="F646" s="3">
        <v>5038.74</v>
      </c>
      <c r="G646" t="s">
        <v>20</v>
      </c>
      <c r="H646" t="str">
        <f>INDEX(product[Product Name],MATCH(A646,product[ProductID],0))</f>
        <v>Quibus RP-87</v>
      </c>
      <c r="I646" t="str">
        <f>INDEX(product[Category],MATCH($A646,product[ProductID],0))</f>
        <v>Rural</v>
      </c>
      <c r="J646" t="str">
        <f>INDEX(product[Segment],MATCH($A646,product[ProductID],0))</f>
        <v>Productivity</v>
      </c>
      <c r="K646">
        <f>INDEX(product[ManufacturerID],MATCH($A646,product[ProductID],0))</f>
        <v>12</v>
      </c>
      <c r="L646" t="str">
        <f>INDEX(location[State],MATCH(D646,location[Zip],0))</f>
        <v>Alberta</v>
      </c>
      <c r="M646" t="str">
        <f>INDEX(manufacturer[Manufacturer Name],MATCH(K646,manufacturer[ManufacturerID],0))</f>
        <v>Quibus</v>
      </c>
      <c r="N646">
        <f>1/COUNTIFS(tbl_sales[Manufacturer Name],tbl_sales[[#This Row],[Manufacturer Name]])</f>
        <v>1.3333333333333334E-2</v>
      </c>
    </row>
    <row r="647" spans="1:14" x14ac:dyDescent="0.25">
      <c r="A647">
        <v>978</v>
      </c>
      <c r="B647" s="2">
        <v>42053</v>
      </c>
      <c r="C647" s="2" t="str">
        <f>TEXT(tbl_sales[[#This Row],[Date]],"mmmm")</f>
        <v>February</v>
      </c>
      <c r="D647" t="s">
        <v>1334</v>
      </c>
      <c r="E647">
        <v>1</v>
      </c>
      <c r="F647" s="3">
        <v>9638.3700000000008</v>
      </c>
      <c r="G647" t="s">
        <v>20</v>
      </c>
      <c r="H647" t="str">
        <f>INDEX(product[Product Name],MATCH(A647,product[ProductID],0))</f>
        <v>Natura UC-41</v>
      </c>
      <c r="I647" t="str">
        <f>INDEX(product[Category],MATCH($A647,product[ProductID],0))</f>
        <v>Urban</v>
      </c>
      <c r="J647" t="str">
        <f>INDEX(product[Segment],MATCH($A647,product[ProductID],0))</f>
        <v>Convenience</v>
      </c>
      <c r="K647">
        <f>INDEX(product[ManufacturerID],MATCH($A647,product[ProductID],0))</f>
        <v>8</v>
      </c>
      <c r="L647" t="str">
        <f>INDEX(location[State],MATCH(D647,location[Zip],0))</f>
        <v>Alberta</v>
      </c>
      <c r="M647" t="str">
        <f>INDEX(manufacturer[Manufacturer Name],MATCH(K647,manufacturer[ManufacturerID],0))</f>
        <v>Natura</v>
      </c>
      <c r="N647">
        <f>1/COUNTIFS(tbl_sales[Manufacturer Name],tbl_sales[[#This Row],[Manufacturer Name]])</f>
        <v>3.952569169960474E-3</v>
      </c>
    </row>
    <row r="648" spans="1:14" x14ac:dyDescent="0.25">
      <c r="A648">
        <v>1180</v>
      </c>
      <c r="B648" s="2">
        <v>42053</v>
      </c>
      <c r="C648" s="2" t="str">
        <f>TEXT(tbl_sales[[#This Row],[Date]],"mmmm")</f>
        <v>February</v>
      </c>
      <c r="D648" t="s">
        <v>1400</v>
      </c>
      <c r="E648">
        <v>1</v>
      </c>
      <c r="F648" s="3">
        <v>6299.37</v>
      </c>
      <c r="G648" t="s">
        <v>20</v>
      </c>
      <c r="H648" t="str">
        <f>INDEX(product[Product Name],MATCH(A648,product[ProductID],0))</f>
        <v>Pirum UE-16</v>
      </c>
      <c r="I648" t="str">
        <f>INDEX(product[Category],MATCH($A648,product[ProductID],0))</f>
        <v>Urban</v>
      </c>
      <c r="J648" t="str">
        <f>INDEX(product[Segment],MATCH($A648,product[ProductID],0))</f>
        <v>Extreme</v>
      </c>
      <c r="K648">
        <f>INDEX(product[ManufacturerID],MATCH($A648,product[ProductID],0))</f>
        <v>10</v>
      </c>
      <c r="L648" t="str">
        <f>INDEX(location[State],MATCH(D648,location[Zip],0))</f>
        <v>Alberta</v>
      </c>
      <c r="M648" t="str">
        <f>INDEX(manufacturer[Manufacturer Name],MATCH(K648,manufacturer[ManufacturerID],0))</f>
        <v>Pirum</v>
      </c>
      <c r="N648">
        <f>1/COUNTIFS(tbl_sales[Manufacturer Name],tbl_sales[[#This Row],[Manufacturer Name]])</f>
        <v>3.8022813688212928E-3</v>
      </c>
    </row>
    <row r="649" spans="1:14" x14ac:dyDescent="0.25">
      <c r="A649">
        <v>981</v>
      </c>
      <c r="B649" s="2">
        <v>42053</v>
      </c>
      <c r="C649" s="2" t="str">
        <f>TEXT(tbl_sales[[#This Row],[Date]],"mmmm")</f>
        <v>February</v>
      </c>
      <c r="D649" t="s">
        <v>1404</v>
      </c>
      <c r="E649">
        <v>1</v>
      </c>
      <c r="F649" s="3">
        <v>2141.37</v>
      </c>
      <c r="G649" t="s">
        <v>20</v>
      </c>
      <c r="H649" t="str">
        <f>INDEX(product[Product Name],MATCH(A649,product[ProductID],0))</f>
        <v>Natura UC-44</v>
      </c>
      <c r="I649" t="str">
        <f>INDEX(product[Category],MATCH($A649,product[ProductID],0))</f>
        <v>Urban</v>
      </c>
      <c r="J649" t="str">
        <f>INDEX(product[Segment],MATCH($A649,product[ProductID],0))</f>
        <v>Convenience</v>
      </c>
      <c r="K649">
        <f>INDEX(product[ManufacturerID],MATCH($A649,product[ProductID],0))</f>
        <v>8</v>
      </c>
      <c r="L649" t="str">
        <f>INDEX(location[State],MATCH(D649,location[Zip],0))</f>
        <v>Alberta</v>
      </c>
      <c r="M649" t="str">
        <f>INDEX(manufacturer[Manufacturer Name],MATCH(K649,manufacturer[ManufacturerID],0))</f>
        <v>Natura</v>
      </c>
      <c r="N649">
        <f>1/COUNTIFS(tbl_sales[Manufacturer Name],tbl_sales[[#This Row],[Manufacturer Name]])</f>
        <v>3.952569169960474E-3</v>
      </c>
    </row>
    <row r="650" spans="1:14" x14ac:dyDescent="0.25">
      <c r="A650">
        <v>2045</v>
      </c>
      <c r="B650" s="2">
        <v>42155</v>
      </c>
      <c r="C650" s="2" t="str">
        <f>TEXT(tbl_sales[[#This Row],[Date]],"mmmm")</f>
        <v>May</v>
      </c>
      <c r="D650" t="s">
        <v>1384</v>
      </c>
      <c r="E650">
        <v>1</v>
      </c>
      <c r="F650" s="3">
        <v>6173.37</v>
      </c>
      <c r="G650" t="s">
        <v>20</v>
      </c>
      <c r="H650" t="str">
        <f>INDEX(product[Product Name],MATCH(A650,product[ProductID],0))</f>
        <v>Currus UE-05</v>
      </c>
      <c r="I650" t="str">
        <f>INDEX(product[Category],MATCH($A650,product[ProductID],0))</f>
        <v>Urban</v>
      </c>
      <c r="J650" t="str">
        <f>INDEX(product[Segment],MATCH($A650,product[ProductID],0))</f>
        <v>Extreme</v>
      </c>
      <c r="K650">
        <f>INDEX(product[ManufacturerID],MATCH($A650,product[ProductID],0))</f>
        <v>4</v>
      </c>
      <c r="L650" t="str">
        <f>INDEX(location[State],MATCH(D650,location[Zip],0))</f>
        <v>Alberta</v>
      </c>
      <c r="M650" t="str">
        <f>INDEX(manufacturer[Manufacturer Name],MATCH(K650,manufacturer[ManufacturerID],0))</f>
        <v>Currus</v>
      </c>
      <c r="N650">
        <f>1/COUNTIFS(tbl_sales[Manufacturer Name],tbl_sales[[#This Row],[Manufacturer Name]])</f>
        <v>1.1764705882352941E-2</v>
      </c>
    </row>
    <row r="651" spans="1:14" x14ac:dyDescent="0.25">
      <c r="A651">
        <v>2367</v>
      </c>
      <c r="B651" s="2">
        <v>42155</v>
      </c>
      <c r="C651" s="2" t="str">
        <f>TEXT(tbl_sales[[#This Row],[Date]],"mmmm")</f>
        <v>May</v>
      </c>
      <c r="D651" t="s">
        <v>1400</v>
      </c>
      <c r="E651">
        <v>1</v>
      </c>
      <c r="F651" s="3">
        <v>5663.7</v>
      </c>
      <c r="G651" t="s">
        <v>20</v>
      </c>
      <c r="H651" t="str">
        <f>INDEX(product[Product Name],MATCH(A651,product[ProductID],0))</f>
        <v>Aliqui UC-15</v>
      </c>
      <c r="I651" t="str">
        <f>INDEX(product[Category],MATCH($A651,product[ProductID],0))</f>
        <v>Urban</v>
      </c>
      <c r="J651" t="str">
        <f>INDEX(product[Segment],MATCH($A651,product[ProductID],0))</f>
        <v>Convenience</v>
      </c>
      <c r="K651">
        <f>INDEX(product[ManufacturerID],MATCH($A651,product[ProductID],0))</f>
        <v>2</v>
      </c>
      <c r="L651" t="str">
        <f>INDEX(location[State],MATCH(D651,location[Zip],0))</f>
        <v>Alberta</v>
      </c>
      <c r="M651" t="str">
        <f>INDEX(manufacturer[Manufacturer Name],MATCH(K651,manufacturer[ManufacturerID],0))</f>
        <v>Aliqui</v>
      </c>
      <c r="N651">
        <f>1/COUNTIFS(tbl_sales[Manufacturer Name],tbl_sales[[#This Row],[Manufacturer Name]])</f>
        <v>4.7169811320754715E-3</v>
      </c>
    </row>
    <row r="652" spans="1:14" x14ac:dyDescent="0.25">
      <c r="A652">
        <v>615</v>
      </c>
      <c r="B652" s="2">
        <v>42124</v>
      </c>
      <c r="C652" s="2" t="str">
        <f>TEXT(tbl_sales[[#This Row],[Date]],"mmmm")</f>
        <v>April</v>
      </c>
      <c r="D652" t="s">
        <v>1560</v>
      </c>
      <c r="E652">
        <v>1</v>
      </c>
      <c r="F652" s="3">
        <v>8189.37</v>
      </c>
      <c r="G652" t="s">
        <v>20</v>
      </c>
      <c r="H652" t="str">
        <f>INDEX(product[Product Name],MATCH(A652,product[ProductID],0))</f>
        <v>Maximus UC-80</v>
      </c>
      <c r="I652" t="str">
        <f>INDEX(product[Category],MATCH($A652,product[ProductID],0))</f>
        <v>Urban</v>
      </c>
      <c r="J652" t="str">
        <f>INDEX(product[Segment],MATCH($A652,product[ProductID],0))</f>
        <v>Convenience</v>
      </c>
      <c r="K652">
        <f>INDEX(product[ManufacturerID],MATCH($A652,product[ProductID],0))</f>
        <v>7</v>
      </c>
      <c r="L652" t="str">
        <f>INDEX(location[State],MATCH(D652,location[Zip],0))</f>
        <v>British Columbia</v>
      </c>
      <c r="M652" t="str">
        <f>INDEX(manufacturer[Manufacturer Name],MATCH(K652,manufacturer[ManufacturerID],0))</f>
        <v>VanArsdel</v>
      </c>
      <c r="N652">
        <f>1/COUNTIFS(tbl_sales[Manufacturer Name],tbl_sales[[#This Row],[Manufacturer Name]])</f>
        <v>2.4570024570024569E-3</v>
      </c>
    </row>
    <row r="653" spans="1:14" x14ac:dyDescent="0.25">
      <c r="A653">
        <v>487</v>
      </c>
      <c r="B653" s="2">
        <v>42117</v>
      </c>
      <c r="C653" s="2" t="str">
        <f>TEXT(tbl_sales[[#This Row],[Date]],"mmmm")</f>
        <v>April</v>
      </c>
      <c r="D653" t="s">
        <v>1382</v>
      </c>
      <c r="E653">
        <v>1</v>
      </c>
      <c r="F653" s="3">
        <v>13229.37</v>
      </c>
      <c r="G653" t="s">
        <v>20</v>
      </c>
      <c r="H653" t="str">
        <f>INDEX(product[Product Name],MATCH(A653,product[ProductID],0))</f>
        <v>Maximus UM-92</v>
      </c>
      <c r="I653" t="str">
        <f>INDEX(product[Category],MATCH($A653,product[ProductID],0))</f>
        <v>Urban</v>
      </c>
      <c r="J653" t="str">
        <f>INDEX(product[Segment],MATCH($A653,product[ProductID],0))</f>
        <v>Moderation</v>
      </c>
      <c r="K653">
        <f>INDEX(product[ManufacturerID],MATCH($A653,product[ProductID],0))</f>
        <v>7</v>
      </c>
      <c r="L653" t="str">
        <f>INDEX(location[State],MATCH(D653,location[Zip],0))</f>
        <v>Alberta</v>
      </c>
      <c r="M653" t="str">
        <f>INDEX(manufacturer[Manufacturer Name],MATCH(K653,manufacturer[ManufacturerID],0))</f>
        <v>VanArsdel</v>
      </c>
      <c r="N653">
        <f>1/COUNTIFS(tbl_sales[Manufacturer Name],tbl_sales[[#This Row],[Manufacturer Name]])</f>
        <v>2.4570024570024569E-3</v>
      </c>
    </row>
    <row r="654" spans="1:14" x14ac:dyDescent="0.25">
      <c r="A654">
        <v>204</v>
      </c>
      <c r="B654" s="2">
        <v>42117</v>
      </c>
      <c r="C654" s="2" t="str">
        <f>TEXT(tbl_sales[[#This Row],[Date]],"mmmm")</f>
        <v>April</v>
      </c>
      <c r="D654" t="s">
        <v>1383</v>
      </c>
      <c r="E654">
        <v>1</v>
      </c>
      <c r="F654" s="3">
        <v>11591.37</v>
      </c>
      <c r="G654" t="s">
        <v>20</v>
      </c>
      <c r="H654" t="str">
        <f>INDEX(product[Product Name],MATCH(A654,product[ProductID],0))</f>
        <v>Barba UM-06</v>
      </c>
      <c r="I654" t="str">
        <f>INDEX(product[Category],MATCH($A654,product[ProductID],0))</f>
        <v>Urban</v>
      </c>
      <c r="J654" t="str">
        <f>INDEX(product[Segment],MATCH($A654,product[ProductID],0))</f>
        <v>Moderation</v>
      </c>
      <c r="K654">
        <f>INDEX(product[ManufacturerID],MATCH($A654,product[ProductID],0))</f>
        <v>3</v>
      </c>
      <c r="L654" t="str">
        <f>INDEX(location[State],MATCH(D654,location[Zip],0))</f>
        <v>Alberta</v>
      </c>
      <c r="M654" t="str">
        <f>INDEX(manufacturer[Manufacturer Name],MATCH(K654,manufacturer[ManufacturerID],0))</f>
        <v>Barba</v>
      </c>
      <c r="N654">
        <f>1/COUNTIFS(tbl_sales[Manufacturer Name],tbl_sales[[#This Row],[Manufacturer Name]])</f>
        <v>0.1111111111111111</v>
      </c>
    </row>
    <row r="655" spans="1:14" x14ac:dyDescent="0.25">
      <c r="A655">
        <v>2354</v>
      </c>
      <c r="B655" s="2">
        <v>42117</v>
      </c>
      <c r="C655" s="2" t="str">
        <f>TEXT(tbl_sales[[#This Row],[Date]],"mmmm")</f>
        <v>April</v>
      </c>
      <c r="D655" t="s">
        <v>1411</v>
      </c>
      <c r="E655">
        <v>1</v>
      </c>
      <c r="F655" s="3">
        <v>4661.37</v>
      </c>
      <c r="G655" t="s">
        <v>20</v>
      </c>
      <c r="H655" t="str">
        <f>INDEX(product[Product Name],MATCH(A655,product[ProductID],0))</f>
        <v>Aliqui UC-02</v>
      </c>
      <c r="I655" t="str">
        <f>INDEX(product[Category],MATCH($A655,product[ProductID],0))</f>
        <v>Urban</v>
      </c>
      <c r="J655" t="str">
        <f>INDEX(product[Segment],MATCH($A655,product[ProductID],0))</f>
        <v>Convenience</v>
      </c>
      <c r="K655">
        <f>INDEX(product[ManufacturerID],MATCH($A655,product[ProductID],0))</f>
        <v>2</v>
      </c>
      <c r="L655" t="str">
        <f>INDEX(location[State],MATCH(D655,location[Zip],0))</f>
        <v>Alberta</v>
      </c>
      <c r="M655" t="str">
        <f>INDEX(manufacturer[Manufacturer Name],MATCH(K655,manufacturer[ManufacturerID],0))</f>
        <v>Aliqui</v>
      </c>
      <c r="N655">
        <f>1/COUNTIFS(tbl_sales[Manufacturer Name],tbl_sales[[#This Row],[Manufacturer Name]])</f>
        <v>4.7169811320754715E-3</v>
      </c>
    </row>
    <row r="656" spans="1:14" x14ac:dyDescent="0.25">
      <c r="A656">
        <v>1126</v>
      </c>
      <c r="B656" s="2">
        <v>42156</v>
      </c>
      <c r="C656" s="2" t="str">
        <f>TEXT(tbl_sales[[#This Row],[Date]],"mmmm")</f>
        <v>June</v>
      </c>
      <c r="D656" t="s">
        <v>1334</v>
      </c>
      <c r="E656">
        <v>1</v>
      </c>
      <c r="F656" s="3">
        <v>8693.3700000000008</v>
      </c>
      <c r="G656" t="s">
        <v>20</v>
      </c>
      <c r="H656" t="str">
        <f>INDEX(product[Product Name],MATCH(A656,product[ProductID],0))</f>
        <v>Pirum UM-03</v>
      </c>
      <c r="I656" t="str">
        <f>INDEX(product[Category],MATCH($A656,product[ProductID],0))</f>
        <v>Urban</v>
      </c>
      <c r="J656" t="str">
        <f>INDEX(product[Segment],MATCH($A656,product[ProductID],0))</f>
        <v>Moderation</v>
      </c>
      <c r="K656">
        <f>INDEX(product[ManufacturerID],MATCH($A656,product[ProductID],0))</f>
        <v>10</v>
      </c>
      <c r="L656" t="str">
        <f>INDEX(location[State],MATCH(D656,location[Zip],0))</f>
        <v>Alberta</v>
      </c>
      <c r="M656" t="str">
        <f>INDEX(manufacturer[Manufacturer Name],MATCH(K656,manufacturer[ManufacturerID],0))</f>
        <v>Pirum</v>
      </c>
      <c r="N656">
        <f>1/COUNTIFS(tbl_sales[Manufacturer Name],tbl_sales[[#This Row],[Manufacturer Name]])</f>
        <v>3.8022813688212928E-3</v>
      </c>
    </row>
    <row r="657" spans="1:14" x14ac:dyDescent="0.25">
      <c r="A657">
        <v>1223</v>
      </c>
      <c r="B657" s="2">
        <v>42117</v>
      </c>
      <c r="C657" s="2" t="str">
        <f>TEXT(tbl_sales[[#This Row],[Date]],"mmmm")</f>
        <v>April</v>
      </c>
      <c r="D657" t="s">
        <v>1398</v>
      </c>
      <c r="E657">
        <v>1</v>
      </c>
      <c r="F657" s="3">
        <v>4787.37</v>
      </c>
      <c r="G657" t="s">
        <v>20</v>
      </c>
      <c r="H657" t="str">
        <f>INDEX(product[Product Name],MATCH(A657,product[ProductID],0))</f>
        <v>Pirum UC-25</v>
      </c>
      <c r="I657" t="str">
        <f>INDEX(product[Category],MATCH($A657,product[ProductID],0))</f>
        <v>Urban</v>
      </c>
      <c r="J657" t="str">
        <f>INDEX(product[Segment],MATCH($A657,product[ProductID],0))</f>
        <v>Convenience</v>
      </c>
      <c r="K657">
        <f>INDEX(product[ManufacturerID],MATCH($A657,product[ProductID],0))</f>
        <v>10</v>
      </c>
      <c r="L657" t="str">
        <f>INDEX(location[State],MATCH(D657,location[Zip],0))</f>
        <v>Alberta</v>
      </c>
      <c r="M657" t="str">
        <f>INDEX(manufacturer[Manufacturer Name],MATCH(K657,manufacturer[ManufacturerID],0))</f>
        <v>Pirum</v>
      </c>
      <c r="N657">
        <f>1/COUNTIFS(tbl_sales[Manufacturer Name],tbl_sales[[#This Row],[Manufacturer Name]])</f>
        <v>3.8022813688212928E-3</v>
      </c>
    </row>
    <row r="658" spans="1:14" x14ac:dyDescent="0.25">
      <c r="A658">
        <v>2275</v>
      </c>
      <c r="B658" s="2">
        <v>42054</v>
      </c>
      <c r="C658" s="2" t="str">
        <f>TEXT(tbl_sales[[#This Row],[Date]],"mmmm")</f>
        <v>February</v>
      </c>
      <c r="D658" t="s">
        <v>1583</v>
      </c>
      <c r="E658">
        <v>1</v>
      </c>
      <c r="F658" s="3">
        <v>4661.37</v>
      </c>
      <c r="G658" t="s">
        <v>20</v>
      </c>
      <c r="H658" t="str">
        <f>INDEX(product[Product Name],MATCH(A658,product[ProductID],0))</f>
        <v>Aliqui RS-08</v>
      </c>
      <c r="I658" t="str">
        <f>INDEX(product[Category],MATCH($A658,product[ProductID],0))</f>
        <v>Rural</v>
      </c>
      <c r="J658" t="str">
        <f>INDEX(product[Segment],MATCH($A658,product[ProductID],0))</f>
        <v>Select</v>
      </c>
      <c r="K658">
        <f>INDEX(product[ManufacturerID],MATCH($A658,product[ProductID],0))</f>
        <v>2</v>
      </c>
      <c r="L658" t="str">
        <f>INDEX(location[State],MATCH(D658,location[Zip],0))</f>
        <v>British Columbia</v>
      </c>
      <c r="M658" t="str">
        <f>INDEX(manufacturer[Manufacturer Name],MATCH(K658,manufacturer[ManufacturerID],0))</f>
        <v>Aliqui</v>
      </c>
      <c r="N658">
        <f>1/COUNTIFS(tbl_sales[Manufacturer Name],tbl_sales[[#This Row],[Manufacturer Name]])</f>
        <v>4.7169811320754715E-3</v>
      </c>
    </row>
    <row r="659" spans="1:14" x14ac:dyDescent="0.25">
      <c r="A659">
        <v>1009</v>
      </c>
      <c r="B659" s="2">
        <v>42054</v>
      </c>
      <c r="C659" s="2" t="str">
        <f>TEXT(tbl_sales[[#This Row],[Date]],"mmmm")</f>
        <v>February</v>
      </c>
      <c r="D659" t="s">
        <v>1409</v>
      </c>
      <c r="E659">
        <v>1</v>
      </c>
      <c r="F659" s="3">
        <v>1353.87</v>
      </c>
      <c r="G659" t="s">
        <v>20</v>
      </c>
      <c r="H659" t="str">
        <f>INDEX(product[Product Name],MATCH(A659,product[ProductID],0))</f>
        <v>Natura YY-10</v>
      </c>
      <c r="I659" t="str">
        <f>INDEX(product[Category],MATCH($A659,product[ProductID],0))</f>
        <v>Youth</v>
      </c>
      <c r="J659" t="str">
        <f>INDEX(product[Segment],MATCH($A659,product[ProductID],0))</f>
        <v>Youth</v>
      </c>
      <c r="K659">
        <f>INDEX(product[ManufacturerID],MATCH($A659,product[ProductID],0))</f>
        <v>8</v>
      </c>
      <c r="L659" t="str">
        <f>INDEX(location[State],MATCH(D659,location[Zip],0))</f>
        <v>Alberta</v>
      </c>
      <c r="M659" t="str">
        <f>INDEX(manufacturer[Manufacturer Name],MATCH(K659,manufacturer[ManufacturerID],0))</f>
        <v>Natura</v>
      </c>
      <c r="N659">
        <f>1/COUNTIFS(tbl_sales[Manufacturer Name],tbl_sales[[#This Row],[Manufacturer Name]])</f>
        <v>3.952569169960474E-3</v>
      </c>
    </row>
    <row r="660" spans="1:14" x14ac:dyDescent="0.25">
      <c r="A660">
        <v>183</v>
      </c>
      <c r="B660" s="2">
        <v>42054</v>
      </c>
      <c r="C660" s="2" t="str">
        <f>TEXT(tbl_sales[[#This Row],[Date]],"mmmm")</f>
        <v>February</v>
      </c>
      <c r="D660" t="s">
        <v>1412</v>
      </c>
      <c r="E660">
        <v>1</v>
      </c>
      <c r="F660" s="3">
        <v>8694</v>
      </c>
      <c r="G660" t="s">
        <v>20</v>
      </c>
      <c r="H660" t="str">
        <f>INDEX(product[Product Name],MATCH(A660,product[ProductID],0))</f>
        <v>Abbas UE-11</v>
      </c>
      <c r="I660" t="str">
        <f>INDEX(product[Category],MATCH($A660,product[ProductID],0))</f>
        <v>Urban</v>
      </c>
      <c r="J660" t="str">
        <f>INDEX(product[Segment],MATCH($A660,product[ProductID],0))</f>
        <v>Extreme</v>
      </c>
      <c r="K660">
        <f>INDEX(product[ManufacturerID],MATCH($A660,product[ProductID],0))</f>
        <v>1</v>
      </c>
      <c r="L660" t="str">
        <f>INDEX(location[State],MATCH(D660,location[Zip],0))</f>
        <v>Alberta</v>
      </c>
      <c r="M660" t="str">
        <f>INDEX(manufacturer[Manufacturer Name],MATCH(K660,manufacturer[ManufacturerID],0))</f>
        <v>Abbas</v>
      </c>
      <c r="N660">
        <f>1/COUNTIFS(tbl_sales[Manufacturer Name],tbl_sales[[#This Row],[Manufacturer Name]])</f>
        <v>0.04</v>
      </c>
    </row>
    <row r="661" spans="1:14" x14ac:dyDescent="0.25">
      <c r="A661">
        <v>506</v>
      </c>
      <c r="B661" s="2">
        <v>42055</v>
      </c>
      <c r="C661" s="2" t="str">
        <f>TEXT(tbl_sales[[#This Row],[Date]],"mmmm")</f>
        <v>February</v>
      </c>
      <c r="D661" t="s">
        <v>1401</v>
      </c>
      <c r="E661">
        <v>1</v>
      </c>
      <c r="F661" s="3">
        <v>15560.37</v>
      </c>
      <c r="G661" t="s">
        <v>20</v>
      </c>
      <c r="H661" t="str">
        <f>INDEX(product[Product Name],MATCH(A661,product[ProductID],0))</f>
        <v>Maximus UM-11</v>
      </c>
      <c r="I661" t="str">
        <f>INDEX(product[Category],MATCH($A661,product[ProductID],0))</f>
        <v>Urban</v>
      </c>
      <c r="J661" t="str">
        <f>INDEX(product[Segment],MATCH($A661,product[ProductID],0))</f>
        <v>Moderation</v>
      </c>
      <c r="K661">
        <f>INDEX(product[ManufacturerID],MATCH($A661,product[ProductID],0))</f>
        <v>7</v>
      </c>
      <c r="L661" t="str">
        <f>INDEX(location[State],MATCH(D661,location[Zip],0))</f>
        <v>Alberta</v>
      </c>
      <c r="M661" t="str">
        <f>INDEX(manufacturer[Manufacturer Name],MATCH(K661,manufacturer[ManufacturerID],0))</f>
        <v>VanArsdel</v>
      </c>
      <c r="N661">
        <f>1/COUNTIFS(tbl_sales[Manufacturer Name],tbl_sales[[#This Row],[Manufacturer Name]])</f>
        <v>2.4570024570024569E-3</v>
      </c>
    </row>
    <row r="662" spans="1:14" x14ac:dyDescent="0.25">
      <c r="A662">
        <v>520</v>
      </c>
      <c r="B662" s="2">
        <v>42055</v>
      </c>
      <c r="C662" s="2" t="str">
        <f>TEXT(tbl_sales[[#This Row],[Date]],"mmmm")</f>
        <v>February</v>
      </c>
      <c r="D662" t="s">
        <v>1330</v>
      </c>
      <c r="E662">
        <v>1</v>
      </c>
      <c r="F662" s="3">
        <v>7367.85</v>
      </c>
      <c r="G662" t="s">
        <v>20</v>
      </c>
      <c r="H662" t="str">
        <f>INDEX(product[Product Name],MATCH(A662,product[ProductID],0))</f>
        <v>Maximus UE-08</v>
      </c>
      <c r="I662" t="str">
        <f>INDEX(product[Category],MATCH($A662,product[ProductID],0))</f>
        <v>Urban</v>
      </c>
      <c r="J662" t="str">
        <f>INDEX(product[Segment],MATCH($A662,product[ProductID],0))</f>
        <v>Extreme</v>
      </c>
      <c r="K662">
        <f>INDEX(product[ManufacturerID],MATCH($A662,product[ProductID],0))</f>
        <v>7</v>
      </c>
      <c r="L662" t="str">
        <f>INDEX(location[State],MATCH(D662,location[Zip],0))</f>
        <v>Alberta</v>
      </c>
      <c r="M662" t="str">
        <f>INDEX(manufacturer[Manufacturer Name],MATCH(K662,manufacturer[ManufacturerID],0))</f>
        <v>VanArsdel</v>
      </c>
      <c r="N662">
        <f>1/COUNTIFS(tbl_sales[Manufacturer Name],tbl_sales[[#This Row],[Manufacturer Name]])</f>
        <v>2.4570024570024569E-3</v>
      </c>
    </row>
    <row r="663" spans="1:14" x14ac:dyDescent="0.25">
      <c r="A663">
        <v>939</v>
      </c>
      <c r="B663" s="2">
        <v>42055</v>
      </c>
      <c r="C663" s="2" t="str">
        <f>TEXT(tbl_sales[[#This Row],[Date]],"mmmm")</f>
        <v>February</v>
      </c>
      <c r="D663" t="s">
        <v>1349</v>
      </c>
      <c r="E663">
        <v>1</v>
      </c>
      <c r="F663" s="3">
        <v>4598.37</v>
      </c>
      <c r="G663" t="s">
        <v>20</v>
      </c>
      <c r="H663" t="str">
        <f>INDEX(product[Product Name],MATCH(A663,product[ProductID],0))</f>
        <v>Natura UC-02</v>
      </c>
      <c r="I663" t="str">
        <f>INDEX(product[Category],MATCH($A663,product[ProductID],0))</f>
        <v>Urban</v>
      </c>
      <c r="J663" t="str">
        <f>INDEX(product[Segment],MATCH($A663,product[ProductID],0))</f>
        <v>Convenience</v>
      </c>
      <c r="K663">
        <f>INDEX(product[ManufacturerID],MATCH($A663,product[ProductID],0))</f>
        <v>8</v>
      </c>
      <c r="L663" t="str">
        <f>INDEX(location[State],MATCH(D663,location[Zip],0))</f>
        <v>Alberta</v>
      </c>
      <c r="M663" t="str">
        <f>INDEX(manufacturer[Manufacturer Name],MATCH(K663,manufacturer[ManufacturerID],0))</f>
        <v>Natura</v>
      </c>
      <c r="N663">
        <f>1/COUNTIFS(tbl_sales[Manufacturer Name],tbl_sales[[#This Row],[Manufacturer Name]])</f>
        <v>3.952569169960474E-3</v>
      </c>
    </row>
    <row r="664" spans="1:14" x14ac:dyDescent="0.25">
      <c r="A664">
        <v>992</v>
      </c>
      <c r="B664" s="2">
        <v>42064</v>
      </c>
      <c r="C664" s="2" t="str">
        <f>TEXT(tbl_sales[[#This Row],[Date]],"mmmm")</f>
        <v>March</v>
      </c>
      <c r="D664" t="s">
        <v>1400</v>
      </c>
      <c r="E664">
        <v>1</v>
      </c>
      <c r="F664" s="3">
        <v>3338.37</v>
      </c>
      <c r="G664" t="s">
        <v>20</v>
      </c>
      <c r="H664" t="str">
        <f>INDEX(product[Product Name],MATCH(A664,product[ProductID],0))</f>
        <v>Natura UC-55</v>
      </c>
      <c r="I664" t="str">
        <f>INDEX(product[Category],MATCH($A664,product[ProductID],0))</f>
        <v>Urban</v>
      </c>
      <c r="J664" t="str">
        <f>INDEX(product[Segment],MATCH($A664,product[ProductID],0))</f>
        <v>Convenience</v>
      </c>
      <c r="K664">
        <f>INDEX(product[ManufacturerID],MATCH($A664,product[ProductID],0))</f>
        <v>8</v>
      </c>
      <c r="L664" t="str">
        <f>INDEX(location[State],MATCH(D664,location[Zip],0))</f>
        <v>Alberta</v>
      </c>
      <c r="M664" t="str">
        <f>INDEX(manufacturer[Manufacturer Name],MATCH(K664,manufacturer[ManufacturerID],0))</f>
        <v>Natura</v>
      </c>
      <c r="N664">
        <f>1/COUNTIFS(tbl_sales[Manufacturer Name],tbl_sales[[#This Row],[Manufacturer Name]])</f>
        <v>3.952569169960474E-3</v>
      </c>
    </row>
    <row r="665" spans="1:14" x14ac:dyDescent="0.25">
      <c r="A665">
        <v>2350</v>
      </c>
      <c r="B665" s="2">
        <v>42064</v>
      </c>
      <c r="C665" s="2" t="str">
        <f>TEXT(tbl_sales[[#This Row],[Date]],"mmmm")</f>
        <v>March</v>
      </c>
      <c r="D665" t="s">
        <v>1561</v>
      </c>
      <c r="E665">
        <v>1</v>
      </c>
      <c r="F665" s="3">
        <v>4403.7</v>
      </c>
      <c r="G665" t="s">
        <v>20</v>
      </c>
      <c r="H665" t="str">
        <f>INDEX(product[Product Name],MATCH(A665,product[ProductID],0))</f>
        <v>Aliqui UE-24</v>
      </c>
      <c r="I665" t="str">
        <f>INDEX(product[Category],MATCH($A665,product[ProductID],0))</f>
        <v>Urban</v>
      </c>
      <c r="J665" t="str">
        <f>INDEX(product[Segment],MATCH($A665,product[ProductID],0))</f>
        <v>Extreme</v>
      </c>
      <c r="K665">
        <f>INDEX(product[ManufacturerID],MATCH($A665,product[ProductID],0))</f>
        <v>2</v>
      </c>
      <c r="L665" t="str">
        <f>INDEX(location[State],MATCH(D665,location[Zip],0))</f>
        <v>British Columbia</v>
      </c>
      <c r="M665" t="str">
        <f>INDEX(manufacturer[Manufacturer Name],MATCH(K665,manufacturer[ManufacturerID],0))</f>
        <v>Aliqui</v>
      </c>
      <c r="N665">
        <f>1/COUNTIFS(tbl_sales[Manufacturer Name],tbl_sales[[#This Row],[Manufacturer Name]])</f>
        <v>4.7169811320754715E-3</v>
      </c>
    </row>
    <row r="666" spans="1:14" x14ac:dyDescent="0.25">
      <c r="A666">
        <v>545</v>
      </c>
      <c r="B666" s="2">
        <v>42065</v>
      </c>
      <c r="C666" s="2" t="str">
        <f>TEXT(tbl_sales[[#This Row],[Date]],"mmmm")</f>
        <v>March</v>
      </c>
      <c r="D666" t="s">
        <v>1569</v>
      </c>
      <c r="E666">
        <v>1</v>
      </c>
      <c r="F666" s="3">
        <v>10835.37</v>
      </c>
      <c r="G666" t="s">
        <v>20</v>
      </c>
      <c r="H666" t="str">
        <f>INDEX(product[Product Name],MATCH(A666,product[ProductID],0))</f>
        <v>Maximus UC-10</v>
      </c>
      <c r="I666" t="str">
        <f>INDEX(product[Category],MATCH($A666,product[ProductID],0))</f>
        <v>Urban</v>
      </c>
      <c r="J666" t="str">
        <f>INDEX(product[Segment],MATCH($A666,product[ProductID],0))</f>
        <v>Convenience</v>
      </c>
      <c r="K666">
        <f>INDEX(product[ManufacturerID],MATCH($A666,product[ProductID],0))</f>
        <v>7</v>
      </c>
      <c r="L666" t="str">
        <f>INDEX(location[State],MATCH(D666,location[Zip],0))</f>
        <v>British Columbia</v>
      </c>
      <c r="M666" t="str">
        <f>INDEX(manufacturer[Manufacturer Name],MATCH(K666,manufacturer[ManufacturerID],0))</f>
        <v>VanArsdel</v>
      </c>
      <c r="N666">
        <f>1/COUNTIFS(tbl_sales[Manufacturer Name],tbl_sales[[#This Row],[Manufacturer Name]])</f>
        <v>2.4570024570024569E-3</v>
      </c>
    </row>
    <row r="667" spans="1:14" x14ac:dyDescent="0.25">
      <c r="A667">
        <v>2277</v>
      </c>
      <c r="B667" s="2">
        <v>42065</v>
      </c>
      <c r="C667" s="2" t="str">
        <f>TEXT(tbl_sales[[#This Row],[Date]],"mmmm")</f>
        <v>March</v>
      </c>
      <c r="D667" t="s">
        <v>1573</v>
      </c>
      <c r="E667">
        <v>1</v>
      </c>
      <c r="F667" s="3">
        <v>3653.37</v>
      </c>
      <c r="G667" t="s">
        <v>20</v>
      </c>
      <c r="H667" t="str">
        <f>INDEX(product[Product Name],MATCH(A667,product[ProductID],0))</f>
        <v>Aliqui RS-10</v>
      </c>
      <c r="I667" t="str">
        <f>INDEX(product[Category],MATCH($A667,product[ProductID],0))</f>
        <v>Rural</v>
      </c>
      <c r="J667" t="str">
        <f>INDEX(product[Segment],MATCH($A667,product[ProductID],0))</f>
        <v>Select</v>
      </c>
      <c r="K667">
        <f>INDEX(product[ManufacturerID],MATCH($A667,product[ProductID],0))</f>
        <v>2</v>
      </c>
      <c r="L667" t="str">
        <f>INDEX(location[State],MATCH(D667,location[Zip],0))</f>
        <v>British Columbia</v>
      </c>
      <c r="M667" t="str">
        <f>INDEX(manufacturer[Manufacturer Name],MATCH(K667,manufacturer[ManufacturerID],0))</f>
        <v>Aliqui</v>
      </c>
      <c r="N667">
        <f>1/COUNTIFS(tbl_sales[Manufacturer Name],tbl_sales[[#This Row],[Manufacturer Name]])</f>
        <v>4.7169811320754715E-3</v>
      </c>
    </row>
    <row r="668" spans="1:14" x14ac:dyDescent="0.25">
      <c r="A668">
        <v>2054</v>
      </c>
      <c r="B668" s="2">
        <v>42065</v>
      </c>
      <c r="C668" s="2" t="str">
        <f>TEXT(tbl_sales[[#This Row],[Date]],"mmmm")</f>
        <v>March</v>
      </c>
      <c r="D668" t="s">
        <v>1564</v>
      </c>
      <c r="E668">
        <v>1</v>
      </c>
      <c r="F668" s="3">
        <v>7685.37</v>
      </c>
      <c r="G668" t="s">
        <v>20</v>
      </c>
      <c r="H668" t="str">
        <f>INDEX(product[Product Name],MATCH(A668,product[ProductID],0))</f>
        <v>Currus UE-14</v>
      </c>
      <c r="I668" t="str">
        <f>INDEX(product[Category],MATCH($A668,product[ProductID],0))</f>
        <v>Urban</v>
      </c>
      <c r="J668" t="str">
        <f>INDEX(product[Segment],MATCH($A668,product[ProductID],0))</f>
        <v>Extreme</v>
      </c>
      <c r="K668">
        <f>INDEX(product[ManufacturerID],MATCH($A668,product[ProductID],0))</f>
        <v>4</v>
      </c>
      <c r="L668" t="str">
        <f>INDEX(location[State],MATCH(D668,location[Zip],0))</f>
        <v>British Columbia</v>
      </c>
      <c r="M668" t="str">
        <f>INDEX(manufacturer[Manufacturer Name],MATCH(K668,manufacturer[ManufacturerID],0))</f>
        <v>Currus</v>
      </c>
      <c r="N668">
        <f>1/COUNTIFS(tbl_sales[Manufacturer Name],tbl_sales[[#This Row],[Manufacturer Name]])</f>
        <v>1.1764705882352941E-2</v>
      </c>
    </row>
    <row r="669" spans="1:14" x14ac:dyDescent="0.25">
      <c r="A669">
        <v>2058</v>
      </c>
      <c r="B669" s="2">
        <v>42065</v>
      </c>
      <c r="C669" s="2" t="str">
        <f>TEXT(tbl_sales[[#This Row],[Date]],"mmmm")</f>
        <v>March</v>
      </c>
      <c r="D669" t="s">
        <v>1345</v>
      </c>
      <c r="E669">
        <v>1</v>
      </c>
      <c r="F669" s="3">
        <v>3275.37</v>
      </c>
      <c r="G669" t="s">
        <v>20</v>
      </c>
      <c r="H669" t="str">
        <f>INDEX(product[Product Name],MATCH(A669,product[ProductID],0))</f>
        <v>Currus UE-18</v>
      </c>
      <c r="I669" t="str">
        <f>INDEX(product[Category],MATCH($A669,product[ProductID],0))</f>
        <v>Urban</v>
      </c>
      <c r="J669" t="str">
        <f>INDEX(product[Segment],MATCH($A669,product[ProductID],0))</f>
        <v>Extreme</v>
      </c>
      <c r="K669">
        <f>INDEX(product[ManufacturerID],MATCH($A669,product[ProductID],0))</f>
        <v>4</v>
      </c>
      <c r="L669" t="str">
        <f>INDEX(location[State],MATCH(D669,location[Zip],0))</f>
        <v>Alberta</v>
      </c>
      <c r="M669" t="str">
        <f>INDEX(manufacturer[Manufacturer Name],MATCH(K669,manufacturer[ManufacturerID],0))</f>
        <v>Currus</v>
      </c>
      <c r="N669">
        <f>1/COUNTIFS(tbl_sales[Manufacturer Name],tbl_sales[[#This Row],[Manufacturer Name]])</f>
        <v>1.1764705882352941E-2</v>
      </c>
    </row>
    <row r="670" spans="1:14" x14ac:dyDescent="0.25">
      <c r="A670">
        <v>828</v>
      </c>
      <c r="B670" s="2">
        <v>42065</v>
      </c>
      <c r="C670" s="2" t="str">
        <f>TEXT(tbl_sales[[#This Row],[Date]],"mmmm")</f>
        <v>March</v>
      </c>
      <c r="D670" t="s">
        <v>1412</v>
      </c>
      <c r="E670">
        <v>1</v>
      </c>
      <c r="F670" s="3">
        <v>10153.08</v>
      </c>
      <c r="G670" t="s">
        <v>20</v>
      </c>
      <c r="H670" t="str">
        <f>INDEX(product[Product Name],MATCH(A670,product[ProductID],0))</f>
        <v>Natura UM-12</v>
      </c>
      <c r="I670" t="str">
        <f>INDEX(product[Category],MATCH($A670,product[ProductID],0))</f>
        <v>Urban</v>
      </c>
      <c r="J670" t="str">
        <f>INDEX(product[Segment],MATCH($A670,product[ProductID],0))</f>
        <v>Moderation</v>
      </c>
      <c r="K670">
        <f>INDEX(product[ManufacturerID],MATCH($A670,product[ProductID],0))</f>
        <v>8</v>
      </c>
      <c r="L670" t="str">
        <f>INDEX(location[State],MATCH(D670,location[Zip],0))</f>
        <v>Alberta</v>
      </c>
      <c r="M670" t="str">
        <f>INDEX(manufacturer[Manufacturer Name],MATCH(K670,manufacturer[ManufacturerID],0))</f>
        <v>Natura</v>
      </c>
      <c r="N670">
        <f>1/COUNTIFS(tbl_sales[Manufacturer Name],tbl_sales[[#This Row],[Manufacturer Name]])</f>
        <v>3.952569169960474E-3</v>
      </c>
    </row>
    <row r="671" spans="1:14" x14ac:dyDescent="0.25">
      <c r="A671">
        <v>1722</v>
      </c>
      <c r="B671" s="2">
        <v>42065</v>
      </c>
      <c r="C671" s="2" t="str">
        <f>TEXT(tbl_sales[[#This Row],[Date]],"mmmm")</f>
        <v>March</v>
      </c>
      <c r="D671" t="s">
        <v>1383</v>
      </c>
      <c r="E671">
        <v>1</v>
      </c>
      <c r="F671" s="3">
        <v>1038.8699999999999</v>
      </c>
      <c r="G671" t="s">
        <v>20</v>
      </c>
      <c r="H671" t="str">
        <f>INDEX(product[Product Name],MATCH(A671,product[ProductID],0))</f>
        <v>Salvus YY-33</v>
      </c>
      <c r="I671" t="str">
        <f>INDEX(product[Category],MATCH($A671,product[ProductID],0))</f>
        <v>Youth</v>
      </c>
      <c r="J671" t="str">
        <f>INDEX(product[Segment],MATCH($A671,product[ProductID],0))</f>
        <v>Youth</v>
      </c>
      <c r="K671">
        <f>INDEX(product[ManufacturerID],MATCH($A671,product[ProductID],0))</f>
        <v>13</v>
      </c>
      <c r="L671" t="str">
        <f>INDEX(location[State],MATCH(D671,location[Zip],0))</f>
        <v>Alberta</v>
      </c>
      <c r="M671" t="str">
        <f>INDEX(manufacturer[Manufacturer Name],MATCH(K671,manufacturer[ManufacturerID],0))</f>
        <v>Salvus</v>
      </c>
      <c r="N671">
        <f>1/COUNTIFS(tbl_sales[Manufacturer Name],tbl_sales[[#This Row],[Manufacturer Name]])</f>
        <v>4.3478260869565216E-2</v>
      </c>
    </row>
    <row r="672" spans="1:14" x14ac:dyDescent="0.25">
      <c r="A672">
        <v>26</v>
      </c>
      <c r="B672" s="2">
        <v>42076</v>
      </c>
      <c r="C672" s="2" t="str">
        <f>TEXT(tbl_sales[[#This Row],[Date]],"mmmm")</f>
        <v>March</v>
      </c>
      <c r="D672" t="s">
        <v>1573</v>
      </c>
      <c r="E672">
        <v>1</v>
      </c>
      <c r="F672" s="3">
        <v>9292.5</v>
      </c>
      <c r="G672" t="s">
        <v>20</v>
      </c>
      <c r="H672" t="str">
        <f>INDEX(product[Product Name],MATCH(A672,product[ProductID],0))</f>
        <v>Abbas MA-26</v>
      </c>
      <c r="I672" t="str">
        <f>INDEX(product[Category],MATCH($A672,product[ProductID],0))</f>
        <v>Mix</v>
      </c>
      <c r="J672" t="str">
        <f>INDEX(product[Segment],MATCH($A672,product[ProductID],0))</f>
        <v>All Season</v>
      </c>
      <c r="K672">
        <f>INDEX(product[ManufacturerID],MATCH($A672,product[ProductID],0))</f>
        <v>1</v>
      </c>
      <c r="L672" t="str">
        <f>INDEX(location[State],MATCH(D672,location[Zip],0))</f>
        <v>British Columbia</v>
      </c>
      <c r="M672" t="str">
        <f>INDEX(manufacturer[Manufacturer Name],MATCH(K672,manufacturer[ManufacturerID],0))</f>
        <v>Abbas</v>
      </c>
      <c r="N672">
        <f>1/COUNTIFS(tbl_sales[Manufacturer Name],tbl_sales[[#This Row],[Manufacturer Name]])</f>
        <v>0.04</v>
      </c>
    </row>
    <row r="673" spans="1:14" x14ac:dyDescent="0.25">
      <c r="A673">
        <v>115</v>
      </c>
      <c r="B673" s="2">
        <v>42076</v>
      </c>
      <c r="C673" s="2" t="str">
        <f>TEXT(tbl_sales[[#This Row],[Date]],"mmmm")</f>
        <v>March</v>
      </c>
      <c r="D673" t="s">
        <v>1564</v>
      </c>
      <c r="E673">
        <v>1</v>
      </c>
      <c r="F673" s="3">
        <v>10710</v>
      </c>
      <c r="G673" t="s">
        <v>20</v>
      </c>
      <c r="H673" t="str">
        <f>INDEX(product[Product Name],MATCH(A673,product[ProductID],0))</f>
        <v>Abbas UM-42</v>
      </c>
      <c r="I673" t="str">
        <f>INDEX(product[Category],MATCH($A673,product[ProductID],0))</f>
        <v>Urban</v>
      </c>
      <c r="J673" t="str">
        <f>INDEX(product[Segment],MATCH($A673,product[ProductID],0))</f>
        <v>Moderation</v>
      </c>
      <c r="K673">
        <f>INDEX(product[ManufacturerID],MATCH($A673,product[ProductID],0))</f>
        <v>1</v>
      </c>
      <c r="L673" t="str">
        <f>INDEX(location[State],MATCH(D673,location[Zip],0))</f>
        <v>British Columbia</v>
      </c>
      <c r="M673" t="str">
        <f>INDEX(manufacturer[Manufacturer Name],MATCH(K673,manufacturer[ManufacturerID],0))</f>
        <v>Abbas</v>
      </c>
      <c r="N673">
        <f>1/COUNTIFS(tbl_sales[Manufacturer Name],tbl_sales[[#This Row],[Manufacturer Name]])</f>
        <v>0.04</v>
      </c>
    </row>
    <row r="674" spans="1:14" x14ac:dyDescent="0.25">
      <c r="A674">
        <v>2218</v>
      </c>
      <c r="B674" s="2">
        <v>42048</v>
      </c>
      <c r="C674" s="2" t="str">
        <f>TEXT(tbl_sales[[#This Row],[Date]],"mmmm")</f>
        <v>February</v>
      </c>
      <c r="D674" t="s">
        <v>1573</v>
      </c>
      <c r="E674">
        <v>1</v>
      </c>
      <c r="F674" s="3">
        <v>1826.37</v>
      </c>
      <c r="G674" t="s">
        <v>20</v>
      </c>
      <c r="H674" t="str">
        <f>INDEX(product[Product Name],MATCH(A674,product[ProductID],0))</f>
        <v>Aliqui RP-15</v>
      </c>
      <c r="I674" t="str">
        <f>INDEX(product[Category],MATCH($A674,product[ProductID],0))</f>
        <v>Rural</v>
      </c>
      <c r="J674" t="str">
        <f>INDEX(product[Segment],MATCH($A674,product[ProductID],0))</f>
        <v>Productivity</v>
      </c>
      <c r="K674">
        <f>INDEX(product[ManufacturerID],MATCH($A674,product[ProductID],0))</f>
        <v>2</v>
      </c>
      <c r="L674" t="str">
        <f>INDEX(location[State],MATCH(D674,location[Zip],0))</f>
        <v>British Columbia</v>
      </c>
      <c r="M674" t="str">
        <f>INDEX(manufacturer[Manufacturer Name],MATCH(K674,manufacturer[ManufacturerID],0))</f>
        <v>Aliqui</v>
      </c>
      <c r="N674">
        <f>1/COUNTIFS(tbl_sales[Manufacturer Name],tbl_sales[[#This Row],[Manufacturer Name]])</f>
        <v>4.7169811320754715E-3</v>
      </c>
    </row>
    <row r="675" spans="1:14" x14ac:dyDescent="0.25">
      <c r="A675">
        <v>115</v>
      </c>
      <c r="B675" s="2">
        <v>42050</v>
      </c>
      <c r="C675" s="2" t="str">
        <f>TEXT(tbl_sales[[#This Row],[Date]],"mmmm")</f>
        <v>February</v>
      </c>
      <c r="D675" t="s">
        <v>1564</v>
      </c>
      <c r="E675">
        <v>1</v>
      </c>
      <c r="F675" s="3">
        <v>10584</v>
      </c>
      <c r="G675" t="s">
        <v>20</v>
      </c>
      <c r="H675" t="str">
        <f>INDEX(product[Product Name],MATCH(A675,product[ProductID],0))</f>
        <v>Abbas UM-42</v>
      </c>
      <c r="I675" t="str">
        <f>INDEX(product[Category],MATCH($A675,product[ProductID],0))</f>
        <v>Urban</v>
      </c>
      <c r="J675" t="str">
        <f>INDEX(product[Segment],MATCH($A675,product[ProductID],0))</f>
        <v>Moderation</v>
      </c>
      <c r="K675">
        <f>INDEX(product[ManufacturerID],MATCH($A675,product[ProductID],0))</f>
        <v>1</v>
      </c>
      <c r="L675" t="str">
        <f>INDEX(location[State],MATCH(D675,location[Zip],0))</f>
        <v>British Columbia</v>
      </c>
      <c r="M675" t="str">
        <f>INDEX(manufacturer[Manufacturer Name],MATCH(K675,manufacturer[ManufacturerID],0))</f>
        <v>Abbas</v>
      </c>
      <c r="N675">
        <f>1/COUNTIFS(tbl_sales[Manufacturer Name],tbl_sales[[#This Row],[Manufacturer Name]])</f>
        <v>0.04</v>
      </c>
    </row>
    <row r="676" spans="1:14" x14ac:dyDescent="0.25">
      <c r="A676">
        <v>1022</v>
      </c>
      <c r="B676" s="2">
        <v>42074</v>
      </c>
      <c r="C676" s="2" t="str">
        <f>TEXT(tbl_sales[[#This Row],[Date]],"mmmm")</f>
        <v>March</v>
      </c>
      <c r="D676" t="s">
        <v>1401</v>
      </c>
      <c r="E676">
        <v>1</v>
      </c>
      <c r="F676" s="3">
        <v>1889.37</v>
      </c>
      <c r="G676" t="s">
        <v>20</v>
      </c>
      <c r="H676" t="str">
        <f>INDEX(product[Product Name],MATCH(A676,product[ProductID],0))</f>
        <v>Natura YY-23</v>
      </c>
      <c r="I676" t="str">
        <f>INDEX(product[Category],MATCH($A676,product[ProductID],0))</f>
        <v>Youth</v>
      </c>
      <c r="J676" t="str">
        <f>INDEX(product[Segment],MATCH($A676,product[ProductID],0))</f>
        <v>Youth</v>
      </c>
      <c r="K676">
        <f>INDEX(product[ManufacturerID],MATCH($A676,product[ProductID],0))</f>
        <v>8</v>
      </c>
      <c r="L676" t="str">
        <f>INDEX(location[State],MATCH(D676,location[Zip],0))</f>
        <v>Alberta</v>
      </c>
      <c r="M676" t="str">
        <f>INDEX(manufacturer[Manufacturer Name],MATCH(K676,manufacturer[ManufacturerID],0))</f>
        <v>Natura</v>
      </c>
      <c r="N676">
        <f>1/COUNTIFS(tbl_sales[Manufacturer Name],tbl_sales[[#This Row],[Manufacturer Name]])</f>
        <v>3.952569169960474E-3</v>
      </c>
    </row>
    <row r="677" spans="1:14" x14ac:dyDescent="0.25">
      <c r="A677">
        <v>2197</v>
      </c>
      <c r="B677" s="2">
        <v>42074</v>
      </c>
      <c r="C677" s="2" t="str">
        <f>TEXT(tbl_sales[[#This Row],[Date]],"mmmm")</f>
        <v>March</v>
      </c>
      <c r="D677" t="s">
        <v>1382</v>
      </c>
      <c r="E677">
        <v>1</v>
      </c>
      <c r="F677" s="3">
        <v>2865.87</v>
      </c>
      <c r="G677" t="s">
        <v>20</v>
      </c>
      <c r="H677" t="str">
        <f>INDEX(product[Product Name],MATCH(A677,product[ProductID],0))</f>
        <v>Aliqui MA-11</v>
      </c>
      <c r="I677" t="str">
        <f>INDEX(product[Category],MATCH($A677,product[ProductID],0))</f>
        <v>Mix</v>
      </c>
      <c r="J677" t="str">
        <f>INDEX(product[Segment],MATCH($A677,product[ProductID],0))</f>
        <v>All Season</v>
      </c>
      <c r="K677">
        <f>INDEX(product[ManufacturerID],MATCH($A677,product[ProductID],0))</f>
        <v>2</v>
      </c>
      <c r="L677" t="str">
        <f>INDEX(location[State],MATCH(D677,location[Zip],0))</f>
        <v>Alberta</v>
      </c>
      <c r="M677" t="str">
        <f>INDEX(manufacturer[Manufacturer Name],MATCH(K677,manufacturer[ManufacturerID],0))</f>
        <v>Aliqui</v>
      </c>
      <c r="N677">
        <f>1/COUNTIFS(tbl_sales[Manufacturer Name],tbl_sales[[#This Row],[Manufacturer Name]])</f>
        <v>4.7169811320754715E-3</v>
      </c>
    </row>
    <row r="678" spans="1:14" x14ac:dyDescent="0.25">
      <c r="A678">
        <v>1145</v>
      </c>
      <c r="B678" s="2">
        <v>42074</v>
      </c>
      <c r="C678" s="2" t="str">
        <f>TEXT(tbl_sales[[#This Row],[Date]],"mmmm")</f>
        <v>March</v>
      </c>
      <c r="D678" t="s">
        <v>1400</v>
      </c>
      <c r="E678">
        <v>1</v>
      </c>
      <c r="F678" s="3">
        <v>4031.37</v>
      </c>
      <c r="G678" t="s">
        <v>20</v>
      </c>
      <c r="H678" t="str">
        <f>INDEX(product[Product Name],MATCH(A678,product[ProductID],0))</f>
        <v>Pirum UR-02</v>
      </c>
      <c r="I678" t="str">
        <f>INDEX(product[Category],MATCH($A678,product[ProductID],0))</f>
        <v>Urban</v>
      </c>
      <c r="J678" t="str">
        <f>INDEX(product[Segment],MATCH($A678,product[ProductID],0))</f>
        <v>Regular</v>
      </c>
      <c r="K678">
        <f>INDEX(product[ManufacturerID],MATCH($A678,product[ProductID],0))</f>
        <v>10</v>
      </c>
      <c r="L678" t="str">
        <f>INDEX(location[State],MATCH(D678,location[Zip],0))</f>
        <v>Alberta</v>
      </c>
      <c r="M678" t="str">
        <f>INDEX(manufacturer[Manufacturer Name],MATCH(K678,manufacturer[ManufacturerID],0))</f>
        <v>Pirum</v>
      </c>
      <c r="N678">
        <f>1/COUNTIFS(tbl_sales[Manufacturer Name],tbl_sales[[#This Row],[Manufacturer Name]])</f>
        <v>3.8022813688212928E-3</v>
      </c>
    </row>
    <row r="679" spans="1:14" x14ac:dyDescent="0.25">
      <c r="A679">
        <v>489</v>
      </c>
      <c r="B679" s="2">
        <v>42075</v>
      </c>
      <c r="C679" s="2" t="str">
        <f>TEXT(tbl_sales[[#This Row],[Date]],"mmmm")</f>
        <v>March</v>
      </c>
      <c r="D679" t="s">
        <v>1330</v>
      </c>
      <c r="E679">
        <v>1</v>
      </c>
      <c r="F679" s="3">
        <v>11969.37</v>
      </c>
      <c r="G679" t="s">
        <v>20</v>
      </c>
      <c r="H679" t="str">
        <f>INDEX(product[Product Name],MATCH(A679,product[ProductID],0))</f>
        <v>Maximus UM-94</v>
      </c>
      <c r="I679" t="str">
        <f>INDEX(product[Category],MATCH($A679,product[ProductID],0))</f>
        <v>Urban</v>
      </c>
      <c r="J679" t="str">
        <f>INDEX(product[Segment],MATCH($A679,product[ProductID],0))</f>
        <v>Moderation</v>
      </c>
      <c r="K679">
        <f>INDEX(product[ManufacturerID],MATCH($A679,product[ProductID],0))</f>
        <v>7</v>
      </c>
      <c r="L679" t="str">
        <f>INDEX(location[State],MATCH(D679,location[Zip],0))</f>
        <v>Alberta</v>
      </c>
      <c r="M679" t="str">
        <f>INDEX(manufacturer[Manufacturer Name],MATCH(K679,manufacturer[ManufacturerID],0))</f>
        <v>VanArsdel</v>
      </c>
      <c r="N679">
        <f>1/COUNTIFS(tbl_sales[Manufacturer Name],tbl_sales[[#This Row],[Manufacturer Name]])</f>
        <v>2.4570024570024569E-3</v>
      </c>
    </row>
    <row r="680" spans="1:14" x14ac:dyDescent="0.25">
      <c r="A680">
        <v>2275</v>
      </c>
      <c r="B680" s="2">
        <v>42075</v>
      </c>
      <c r="C680" s="2" t="str">
        <f>TEXT(tbl_sales[[#This Row],[Date]],"mmmm")</f>
        <v>March</v>
      </c>
      <c r="D680" t="s">
        <v>1573</v>
      </c>
      <c r="E680">
        <v>1</v>
      </c>
      <c r="F680" s="3">
        <v>4724.37</v>
      </c>
      <c r="G680" t="s">
        <v>20</v>
      </c>
      <c r="H680" t="str">
        <f>INDEX(product[Product Name],MATCH(A680,product[ProductID],0))</f>
        <v>Aliqui RS-08</v>
      </c>
      <c r="I680" t="str">
        <f>INDEX(product[Category],MATCH($A680,product[ProductID],0))</f>
        <v>Rural</v>
      </c>
      <c r="J680" t="str">
        <f>INDEX(product[Segment],MATCH($A680,product[ProductID],0))</f>
        <v>Select</v>
      </c>
      <c r="K680">
        <f>INDEX(product[ManufacturerID],MATCH($A680,product[ProductID],0))</f>
        <v>2</v>
      </c>
      <c r="L680" t="str">
        <f>INDEX(location[State],MATCH(D680,location[Zip],0))</f>
        <v>British Columbia</v>
      </c>
      <c r="M680" t="str">
        <f>INDEX(manufacturer[Manufacturer Name],MATCH(K680,manufacturer[ManufacturerID],0))</f>
        <v>Aliqui</v>
      </c>
      <c r="N680">
        <f>1/COUNTIFS(tbl_sales[Manufacturer Name],tbl_sales[[#This Row],[Manufacturer Name]])</f>
        <v>4.7169811320754715E-3</v>
      </c>
    </row>
    <row r="681" spans="1:14" x14ac:dyDescent="0.25">
      <c r="A681">
        <v>2207</v>
      </c>
      <c r="B681" s="2">
        <v>42093</v>
      </c>
      <c r="C681" s="2" t="str">
        <f>TEXT(tbl_sales[[#This Row],[Date]],"mmmm")</f>
        <v>March</v>
      </c>
      <c r="D681" t="s">
        <v>1413</v>
      </c>
      <c r="E681">
        <v>1</v>
      </c>
      <c r="F681" s="3">
        <v>1227.8699999999999</v>
      </c>
      <c r="G681" t="s">
        <v>20</v>
      </c>
      <c r="H681" t="str">
        <f>INDEX(product[Product Name],MATCH(A681,product[ProductID],0))</f>
        <v>Aliqui RP-04</v>
      </c>
      <c r="I681" t="str">
        <f>INDEX(product[Category],MATCH($A681,product[ProductID],0))</f>
        <v>Rural</v>
      </c>
      <c r="J681" t="str">
        <f>INDEX(product[Segment],MATCH($A681,product[ProductID],0))</f>
        <v>Productivity</v>
      </c>
      <c r="K681">
        <f>INDEX(product[ManufacturerID],MATCH($A681,product[ProductID],0))</f>
        <v>2</v>
      </c>
      <c r="L681" t="str">
        <f>INDEX(location[State],MATCH(D681,location[Zip],0))</f>
        <v>Alberta</v>
      </c>
      <c r="M681" t="str">
        <f>INDEX(manufacturer[Manufacturer Name],MATCH(K681,manufacturer[ManufacturerID],0))</f>
        <v>Aliqui</v>
      </c>
      <c r="N681">
        <f>1/COUNTIFS(tbl_sales[Manufacturer Name],tbl_sales[[#This Row],[Manufacturer Name]])</f>
        <v>4.7169811320754715E-3</v>
      </c>
    </row>
    <row r="682" spans="1:14" x14ac:dyDescent="0.25">
      <c r="A682">
        <v>942</v>
      </c>
      <c r="B682" s="2">
        <v>42087</v>
      </c>
      <c r="C682" s="2" t="str">
        <f>TEXT(tbl_sales[[#This Row],[Date]],"mmmm")</f>
        <v>March</v>
      </c>
      <c r="D682" t="s">
        <v>1400</v>
      </c>
      <c r="E682">
        <v>1</v>
      </c>
      <c r="F682" s="3">
        <v>7370.37</v>
      </c>
      <c r="G682" t="s">
        <v>20</v>
      </c>
      <c r="H682" t="str">
        <f>INDEX(product[Product Name],MATCH(A682,product[ProductID],0))</f>
        <v>Natura UC-05</v>
      </c>
      <c r="I682" t="str">
        <f>INDEX(product[Category],MATCH($A682,product[ProductID],0))</f>
        <v>Urban</v>
      </c>
      <c r="J682" t="str">
        <f>INDEX(product[Segment],MATCH($A682,product[ProductID],0))</f>
        <v>Convenience</v>
      </c>
      <c r="K682">
        <f>INDEX(product[ManufacturerID],MATCH($A682,product[ProductID],0))</f>
        <v>8</v>
      </c>
      <c r="L682" t="str">
        <f>INDEX(location[State],MATCH(D682,location[Zip],0))</f>
        <v>Alberta</v>
      </c>
      <c r="M682" t="str">
        <f>INDEX(manufacturer[Manufacturer Name],MATCH(K682,manufacturer[ManufacturerID],0))</f>
        <v>Natura</v>
      </c>
      <c r="N682">
        <f>1/COUNTIFS(tbl_sales[Manufacturer Name],tbl_sales[[#This Row],[Manufacturer Name]])</f>
        <v>3.952569169960474E-3</v>
      </c>
    </row>
    <row r="683" spans="1:14" x14ac:dyDescent="0.25">
      <c r="A683">
        <v>2069</v>
      </c>
      <c r="B683" s="2">
        <v>42087</v>
      </c>
      <c r="C683" s="2" t="str">
        <f>TEXT(tbl_sales[[#This Row],[Date]],"mmmm")</f>
        <v>March</v>
      </c>
      <c r="D683" t="s">
        <v>1345</v>
      </c>
      <c r="E683">
        <v>1</v>
      </c>
      <c r="F683" s="3">
        <v>6299.37</v>
      </c>
      <c r="G683" t="s">
        <v>20</v>
      </c>
      <c r="H683" t="str">
        <f>INDEX(product[Product Name],MATCH(A683,product[ProductID],0))</f>
        <v>Currus UC-04</v>
      </c>
      <c r="I683" t="str">
        <f>INDEX(product[Category],MATCH($A683,product[ProductID],0))</f>
        <v>Urban</v>
      </c>
      <c r="J683" t="str">
        <f>INDEX(product[Segment],MATCH($A683,product[ProductID],0))</f>
        <v>Convenience</v>
      </c>
      <c r="K683">
        <f>INDEX(product[ManufacturerID],MATCH($A683,product[ProductID],0))</f>
        <v>4</v>
      </c>
      <c r="L683" t="str">
        <f>INDEX(location[State],MATCH(D683,location[Zip],0))</f>
        <v>Alberta</v>
      </c>
      <c r="M683" t="str">
        <f>INDEX(manufacturer[Manufacturer Name],MATCH(K683,manufacturer[ManufacturerID],0))</f>
        <v>Currus</v>
      </c>
      <c r="N683">
        <f>1/COUNTIFS(tbl_sales[Manufacturer Name],tbl_sales[[#This Row],[Manufacturer Name]])</f>
        <v>1.1764705882352941E-2</v>
      </c>
    </row>
    <row r="684" spans="1:14" x14ac:dyDescent="0.25">
      <c r="A684">
        <v>438</v>
      </c>
      <c r="B684" s="2">
        <v>42050</v>
      </c>
      <c r="C684" s="2" t="str">
        <f>TEXT(tbl_sales[[#This Row],[Date]],"mmmm")</f>
        <v>February</v>
      </c>
      <c r="D684" t="s">
        <v>1554</v>
      </c>
      <c r="E684">
        <v>1</v>
      </c>
      <c r="F684" s="3">
        <v>11969.37</v>
      </c>
      <c r="G684" t="s">
        <v>20</v>
      </c>
      <c r="H684" t="str">
        <f>INDEX(product[Product Name],MATCH(A684,product[ProductID],0))</f>
        <v>Maximus UM-43</v>
      </c>
      <c r="I684" t="str">
        <f>INDEX(product[Category],MATCH($A684,product[ProductID],0))</f>
        <v>Urban</v>
      </c>
      <c r="J684" t="str">
        <f>INDEX(product[Segment],MATCH($A684,product[ProductID],0))</f>
        <v>Moderation</v>
      </c>
      <c r="K684">
        <f>INDEX(product[ManufacturerID],MATCH($A684,product[ProductID],0))</f>
        <v>7</v>
      </c>
      <c r="L684" t="str">
        <f>INDEX(location[State],MATCH(D684,location[Zip],0))</f>
        <v>British Columbia</v>
      </c>
      <c r="M684" t="str">
        <f>INDEX(manufacturer[Manufacturer Name],MATCH(K684,manufacturer[ManufacturerID],0))</f>
        <v>VanArsdel</v>
      </c>
      <c r="N684">
        <f>1/COUNTIFS(tbl_sales[Manufacturer Name],tbl_sales[[#This Row],[Manufacturer Name]])</f>
        <v>2.4570024570024569E-3</v>
      </c>
    </row>
    <row r="685" spans="1:14" x14ac:dyDescent="0.25">
      <c r="A685">
        <v>2332</v>
      </c>
      <c r="B685" s="2">
        <v>42100</v>
      </c>
      <c r="C685" s="2" t="str">
        <f>TEXT(tbl_sales[[#This Row],[Date]],"mmmm")</f>
        <v>April</v>
      </c>
      <c r="D685" t="s">
        <v>1383</v>
      </c>
      <c r="E685">
        <v>1</v>
      </c>
      <c r="F685" s="3">
        <v>6356.7</v>
      </c>
      <c r="G685" t="s">
        <v>20</v>
      </c>
      <c r="H685" t="str">
        <f>INDEX(product[Product Name],MATCH(A685,product[ProductID],0))</f>
        <v>Aliqui UE-06</v>
      </c>
      <c r="I685" t="str">
        <f>INDEX(product[Category],MATCH($A685,product[ProductID],0))</f>
        <v>Urban</v>
      </c>
      <c r="J685" t="str">
        <f>INDEX(product[Segment],MATCH($A685,product[ProductID],0))</f>
        <v>Extreme</v>
      </c>
      <c r="K685">
        <f>INDEX(product[ManufacturerID],MATCH($A685,product[ProductID],0))</f>
        <v>2</v>
      </c>
      <c r="L685" t="str">
        <f>INDEX(location[State],MATCH(D685,location[Zip],0))</f>
        <v>Alberta</v>
      </c>
      <c r="M685" t="str">
        <f>INDEX(manufacturer[Manufacturer Name],MATCH(K685,manufacturer[ManufacturerID],0))</f>
        <v>Aliqui</v>
      </c>
      <c r="N685">
        <f>1/COUNTIFS(tbl_sales[Manufacturer Name],tbl_sales[[#This Row],[Manufacturer Name]])</f>
        <v>4.7169811320754715E-3</v>
      </c>
    </row>
    <row r="686" spans="1:14" x14ac:dyDescent="0.25">
      <c r="A686">
        <v>206</v>
      </c>
      <c r="B686" s="2">
        <v>42100</v>
      </c>
      <c r="C686" s="2" t="str">
        <f>TEXT(tbl_sales[[#This Row],[Date]],"mmmm")</f>
        <v>April</v>
      </c>
      <c r="D686" t="s">
        <v>1401</v>
      </c>
      <c r="E686">
        <v>1</v>
      </c>
      <c r="F686" s="3">
        <v>10457.370000000001</v>
      </c>
      <c r="G686" t="s">
        <v>20</v>
      </c>
      <c r="H686" t="str">
        <f>INDEX(product[Product Name],MATCH(A686,product[ProductID],0))</f>
        <v>Barba UM-08</v>
      </c>
      <c r="I686" t="str">
        <f>INDEX(product[Category],MATCH($A686,product[ProductID],0))</f>
        <v>Urban</v>
      </c>
      <c r="J686" t="str">
        <f>INDEX(product[Segment],MATCH($A686,product[ProductID],0))</f>
        <v>Moderation</v>
      </c>
      <c r="K686">
        <f>INDEX(product[ManufacturerID],MATCH($A686,product[ProductID],0))</f>
        <v>3</v>
      </c>
      <c r="L686" t="str">
        <f>INDEX(location[State],MATCH(D686,location[Zip],0))</f>
        <v>Alberta</v>
      </c>
      <c r="M686" t="str">
        <f>INDEX(manufacturer[Manufacturer Name],MATCH(K686,manufacturer[ManufacturerID],0))</f>
        <v>Barba</v>
      </c>
      <c r="N686">
        <f>1/COUNTIFS(tbl_sales[Manufacturer Name],tbl_sales[[#This Row],[Manufacturer Name]])</f>
        <v>0.1111111111111111</v>
      </c>
    </row>
    <row r="687" spans="1:14" x14ac:dyDescent="0.25">
      <c r="A687">
        <v>1134</v>
      </c>
      <c r="B687" s="2">
        <v>42100</v>
      </c>
      <c r="C687" s="2" t="str">
        <f>TEXT(tbl_sales[[#This Row],[Date]],"mmmm")</f>
        <v>April</v>
      </c>
      <c r="D687" t="s">
        <v>1400</v>
      </c>
      <c r="E687">
        <v>1</v>
      </c>
      <c r="F687" s="3">
        <v>10583.37</v>
      </c>
      <c r="G687" t="s">
        <v>20</v>
      </c>
      <c r="H687" t="str">
        <f>INDEX(product[Product Name],MATCH(A687,product[ProductID],0))</f>
        <v>Pirum UM-11</v>
      </c>
      <c r="I687" t="str">
        <f>INDEX(product[Category],MATCH($A687,product[ProductID],0))</f>
        <v>Urban</v>
      </c>
      <c r="J687" t="str">
        <f>INDEX(product[Segment],MATCH($A687,product[ProductID],0))</f>
        <v>Moderation</v>
      </c>
      <c r="K687">
        <f>INDEX(product[ManufacturerID],MATCH($A687,product[ProductID],0))</f>
        <v>10</v>
      </c>
      <c r="L687" t="str">
        <f>INDEX(location[State],MATCH(D687,location[Zip],0))</f>
        <v>Alberta</v>
      </c>
      <c r="M687" t="str">
        <f>INDEX(manufacturer[Manufacturer Name],MATCH(K687,manufacturer[ManufacturerID],0))</f>
        <v>Pirum</v>
      </c>
      <c r="N687">
        <f>1/COUNTIFS(tbl_sales[Manufacturer Name],tbl_sales[[#This Row],[Manufacturer Name]])</f>
        <v>3.8022813688212928E-3</v>
      </c>
    </row>
    <row r="688" spans="1:14" x14ac:dyDescent="0.25">
      <c r="A688">
        <v>609</v>
      </c>
      <c r="B688" s="2">
        <v>42100</v>
      </c>
      <c r="C688" s="2" t="str">
        <f>TEXT(tbl_sales[[#This Row],[Date]],"mmmm")</f>
        <v>April</v>
      </c>
      <c r="D688" t="s">
        <v>1559</v>
      </c>
      <c r="E688">
        <v>1</v>
      </c>
      <c r="F688" s="3">
        <v>10079.370000000001</v>
      </c>
      <c r="G688" t="s">
        <v>20</v>
      </c>
      <c r="H688" t="str">
        <f>INDEX(product[Product Name],MATCH(A688,product[ProductID],0))</f>
        <v>Maximus UC-74</v>
      </c>
      <c r="I688" t="str">
        <f>INDEX(product[Category],MATCH($A688,product[ProductID],0))</f>
        <v>Urban</v>
      </c>
      <c r="J688" t="str">
        <f>INDEX(product[Segment],MATCH($A688,product[ProductID],0))</f>
        <v>Convenience</v>
      </c>
      <c r="K688">
        <f>INDEX(product[ManufacturerID],MATCH($A688,product[ProductID],0))</f>
        <v>7</v>
      </c>
      <c r="L688" t="str">
        <f>INDEX(location[State],MATCH(D688,location[Zip],0))</f>
        <v>British Columbia</v>
      </c>
      <c r="M688" t="str">
        <f>INDEX(manufacturer[Manufacturer Name],MATCH(K688,manufacturer[ManufacturerID],0))</f>
        <v>VanArsdel</v>
      </c>
      <c r="N688">
        <f>1/COUNTIFS(tbl_sales[Manufacturer Name],tbl_sales[[#This Row],[Manufacturer Name]])</f>
        <v>2.4570024570024569E-3</v>
      </c>
    </row>
    <row r="689" spans="1:14" x14ac:dyDescent="0.25">
      <c r="A689">
        <v>2224</v>
      </c>
      <c r="B689" s="2">
        <v>42100</v>
      </c>
      <c r="C689" s="2" t="str">
        <f>TEXT(tbl_sales[[#This Row],[Date]],"mmmm")</f>
        <v>April</v>
      </c>
      <c r="D689" t="s">
        <v>1576</v>
      </c>
      <c r="E689">
        <v>1</v>
      </c>
      <c r="F689" s="3">
        <v>818.37</v>
      </c>
      <c r="G689" t="s">
        <v>20</v>
      </c>
      <c r="H689" t="str">
        <f>INDEX(product[Product Name],MATCH(A689,product[ProductID],0))</f>
        <v>Aliqui RP-21</v>
      </c>
      <c r="I689" t="str">
        <f>INDEX(product[Category],MATCH($A689,product[ProductID],0))</f>
        <v>Rural</v>
      </c>
      <c r="J689" t="str">
        <f>INDEX(product[Segment],MATCH($A689,product[ProductID],0))</f>
        <v>Productivity</v>
      </c>
      <c r="K689">
        <f>INDEX(product[ManufacturerID],MATCH($A689,product[ProductID],0))</f>
        <v>2</v>
      </c>
      <c r="L689" t="str">
        <f>INDEX(location[State],MATCH(D689,location[Zip],0))</f>
        <v>British Columbia</v>
      </c>
      <c r="M689" t="str">
        <f>INDEX(manufacturer[Manufacturer Name],MATCH(K689,manufacturer[ManufacturerID],0))</f>
        <v>Aliqui</v>
      </c>
      <c r="N689">
        <f>1/COUNTIFS(tbl_sales[Manufacturer Name],tbl_sales[[#This Row],[Manufacturer Name]])</f>
        <v>4.7169811320754715E-3</v>
      </c>
    </row>
    <row r="690" spans="1:14" x14ac:dyDescent="0.25">
      <c r="A690">
        <v>438</v>
      </c>
      <c r="B690" s="2">
        <v>42100</v>
      </c>
      <c r="C690" s="2" t="str">
        <f>TEXT(tbl_sales[[#This Row],[Date]],"mmmm")</f>
        <v>April</v>
      </c>
      <c r="D690" t="s">
        <v>1400</v>
      </c>
      <c r="E690">
        <v>1</v>
      </c>
      <c r="F690" s="3">
        <v>11969.37</v>
      </c>
      <c r="G690" t="s">
        <v>20</v>
      </c>
      <c r="H690" t="str">
        <f>INDEX(product[Product Name],MATCH(A690,product[ProductID],0))</f>
        <v>Maximus UM-43</v>
      </c>
      <c r="I690" t="str">
        <f>INDEX(product[Category],MATCH($A690,product[ProductID],0))</f>
        <v>Urban</v>
      </c>
      <c r="J690" t="str">
        <f>INDEX(product[Segment],MATCH($A690,product[ProductID],0))</f>
        <v>Moderation</v>
      </c>
      <c r="K690">
        <f>INDEX(product[ManufacturerID],MATCH($A690,product[ProductID],0))</f>
        <v>7</v>
      </c>
      <c r="L690" t="str">
        <f>INDEX(location[State],MATCH(D690,location[Zip],0))</f>
        <v>Alberta</v>
      </c>
      <c r="M690" t="str">
        <f>INDEX(manufacturer[Manufacturer Name],MATCH(K690,manufacturer[ManufacturerID],0))</f>
        <v>VanArsdel</v>
      </c>
      <c r="N690">
        <f>1/COUNTIFS(tbl_sales[Manufacturer Name],tbl_sales[[#This Row],[Manufacturer Name]])</f>
        <v>2.4570024570024569E-3</v>
      </c>
    </row>
    <row r="691" spans="1:14" x14ac:dyDescent="0.25">
      <c r="A691">
        <v>3</v>
      </c>
      <c r="B691" s="2">
        <v>42089</v>
      </c>
      <c r="C691" s="2" t="str">
        <f>TEXT(tbl_sales[[#This Row],[Date]],"mmmm")</f>
        <v>March</v>
      </c>
      <c r="D691" t="s">
        <v>1399</v>
      </c>
      <c r="E691">
        <v>1</v>
      </c>
      <c r="F691" s="3">
        <v>10710</v>
      </c>
      <c r="G691" t="s">
        <v>20</v>
      </c>
      <c r="H691" t="str">
        <f>INDEX(product[Product Name],MATCH(A691,product[ProductID],0))</f>
        <v>Abbas MA-03</v>
      </c>
      <c r="I691" t="str">
        <f>INDEX(product[Category],MATCH($A691,product[ProductID],0))</f>
        <v>Mix</v>
      </c>
      <c r="J691" t="str">
        <f>INDEX(product[Segment],MATCH($A691,product[ProductID],0))</f>
        <v>All Season</v>
      </c>
      <c r="K691">
        <f>INDEX(product[ManufacturerID],MATCH($A691,product[ProductID],0))</f>
        <v>1</v>
      </c>
      <c r="L691" t="str">
        <f>INDEX(location[State],MATCH(D691,location[Zip],0))</f>
        <v>Alberta</v>
      </c>
      <c r="M691" t="str">
        <f>INDEX(manufacturer[Manufacturer Name],MATCH(K691,manufacturer[ManufacturerID],0))</f>
        <v>Abbas</v>
      </c>
      <c r="N691">
        <f>1/COUNTIFS(tbl_sales[Manufacturer Name],tbl_sales[[#This Row],[Manufacturer Name]])</f>
        <v>0.04</v>
      </c>
    </row>
    <row r="692" spans="1:14" x14ac:dyDescent="0.25">
      <c r="A692">
        <v>440</v>
      </c>
      <c r="B692" s="2">
        <v>42089</v>
      </c>
      <c r="C692" s="2" t="str">
        <f>TEXT(tbl_sales[[#This Row],[Date]],"mmmm")</f>
        <v>March</v>
      </c>
      <c r="D692" t="s">
        <v>1360</v>
      </c>
      <c r="E692">
        <v>1</v>
      </c>
      <c r="F692" s="3">
        <v>19529.37</v>
      </c>
      <c r="G692" t="s">
        <v>20</v>
      </c>
      <c r="H692" t="str">
        <f>INDEX(product[Product Name],MATCH(A692,product[ProductID],0))</f>
        <v>Maximus UM-45</v>
      </c>
      <c r="I692" t="str">
        <f>INDEX(product[Category],MATCH($A692,product[ProductID],0))</f>
        <v>Urban</v>
      </c>
      <c r="J692" t="str">
        <f>INDEX(product[Segment],MATCH($A692,product[ProductID],0))</f>
        <v>Moderation</v>
      </c>
      <c r="K692">
        <f>INDEX(product[ManufacturerID],MATCH($A692,product[ProductID],0))</f>
        <v>7</v>
      </c>
      <c r="L692" t="str">
        <f>INDEX(location[State],MATCH(D692,location[Zip],0))</f>
        <v>Alberta</v>
      </c>
      <c r="M692" t="str">
        <f>INDEX(manufacturer[Manufacturer Name],MATCH(K692,manufacturer[ManufacturerID],0))</f>
        <v>VanArsdel</v>
      </c>
      <c r="N692">
        <f>1/COUNTIFS(tbl_sales[Manufacturer Name],tbl_sales[[#This Row],[Manufacturer Name]])</f>
        <v>2.4570024570024569E-3</v>
      </c>
    </row>
    <row r="693" spans="1:14" x14ac:dyDescent="0.25">
      <c r="A693">
        <v>959</v>
      </c>
      <c r="B693" s="2">
        <v>42089</v>
      </c>
      <c r="C693" s="2" t="str">
        <f>TEXT(tbl_sales[[#This Row],[Date]],"mmmm")</f>
        <v>March</v>
      </c>
      <c r="D693" t="s">
        <v>1345</v>
      </c>
      <c r="E693">
        <v>1</v>
      </c>
      <c r="F693" s="3">
        <v>10110.870000000001</v>
      </c>
      <c r="G693" t="s">
        <v>20</v>
      </c>
      <c r="H693" t="str">
        <f>INDEX(product[Product Name],MATCH(A693,product[ProductID],0))</f>
        <v>Natura UC-22</v>
      </c>
      <c r="I693" t="str">
        <f>INDEX(product[Category],MATCH($A693,product[ProductID],0))</f>
        <v>Urban</v>
      </c>
      <c r="J693" t="str">
        <f>INDEX(product[Segment],MATCH($A693,product[ProductID],0))</f>
        <v>Convenience</v>
      </c>
      <c r="K693">
        <f>INDEX(product[ManufacturerID],MATCH($A693,product[ProductID],0))</f>
        <v>8</v>
      </c>
      <c r="L693" t="str">
        <f>INDEX(location[State],MATCH(D693,location[Zip],0))</f>
        <v>Alberta</v>
      </c>
      <c r="M693" t="str">
        <f>INDEX(manufacturer[Manufacturer Name],MATCH(K693,manufacturer[ManufacturerID],0))</f>
        <v>Natura</v>
      </c>
      <c r="N693">
        <f>1/COUNTIFS(tbl_sales[Manufacturer Name],tbl_sales[[#This Row],[Manufacturer Name]])</f>
        <v>3.952569169960474E-3</v>
      </c>
    </row>
    <row r="694" spans="1:14" x14ac:dyDescent="0.25">
      <c r="A694">
        <v>556</v>
      </c>
      <c r="B694" s="2">
        <v>42111</v>
      </c>
      <c r="C694" s="2" t="str">
        <f>TEXT(tbl_sales[[#This Row],[Date]],"mmmm")</f>
        <v>April</v>
      </c>
      <c r="D694" t="s">
        <v>1411</v>
      </c>
      <c r="E694">
        <v>1</v>
      </c>
      <c r="F694" s="3">
        <v>10268.370000000001</v>
      </c>
      <c r="G694" t="s">
        <v>20</v>
      </c>
      <c r="H694" t="str">
        <f>INDEX(product[Product Name],MATCH(A694,product[ProductID],0))</f>
        <v>Maximus UC-21</v>
      </c>
      <c r="I694" t="str">
        <f>INDEX(product[Category],MATCH($A694,product[ProductID],0))</f>
        <v>Urban</v>
      </c>
      <c r="J694" t="str">
        <f>INDEX(product[Segment],MATCH($A694,product[ProductID],0))</f>
        <v>Convenience</v>
      </c>
      <c r="K694">
        <f>INDEX(product[ManufacturerID],MATCH($A694,product[ProductID],0))</f>
        <v>7</v>
      </c>
      <c r="L694" t="str">
        <f>INDEX(location[State],MATCH(D694,location[Zip],0))</f>
        <v>Alberta</v>
      </c>
      <c r="M694" t="str">
        <f>INDEX(manufacturer[Manufacturer Name],MATCH(K694,manufacturer[ManufacturerID],0))</f>
        <v>VanArsdel</v>
      </c>
      <c r="N694">
        <f>1/COUNTIFS(tbl_sales[Manufacturer Name],tbl_sales[[#This Row],[Manufacturer Name]])</f>
        <v>2.4570024570024569E-3</v>
      </c>
    </row>
    <row r="695" spans="1:14" x14ac:dyDescent="0.25">
      <c r="A695">
        <v>963</v>
      </c>
      <c r="B695" s="2">
        <v>42111</v>
      </c>
      <c r="C695" s="2" t="str">
        <f>TEXT(tbl_sales[[#This Row],[Date]],"mmmm")</f>
        <v>April</v>
      </c>
      <c r="D695" t="s">
        <v>1401</v>
      </c>
      <c r="E695">
        <v>1</v>
      </c>
      <c r="F695" s="3">
        <v>5039.37</v>
      </c>
      <c r="G695" t="s">
        <v>20</v>
      </c>
      <c r="H695" t="str">
        <f>INDEX(product[Product Name],MATCH(A695,product[ProductID],0))</f>
        <v>Natura UC-26</v>
      </c>
      <c r="I695" t="str">
        <f>INDEX(product[Category],MATCH($A695,product[ProductID],0))</f>
        <v>Urban</v>
      </c>
      <c r="J695" t="str">
        <f>INDEX(product[Segment],MATCH($A695,product[ProductID],0))</f>
        <v>Convenience</v>
      </c>
      <c r="K695">
        <f>INDEX(product[ManufacturerID],MATCH($A695,product[ProductID],0))</f>
        <v>8</v>
      </c>
      <c r="L695" t="str">
        <f>INDEX(location[State],MATCH(D695,location[Zip],0))</f>
        <v>Alberta</v>
      </c>
      <c r="M695" t="str">
        <f>INDEX(manufacturer[Manufacturer Name],MATCH(K695,manufacturer[ManufacturerID],0))</f>
        <v>Natura</v>
      </c>
      <c r="N695">
        <f>1/COUNTIFS(tbl_sales[Manufacturer Name],tbl_sales[[#This Row],[Manufacturer Name]])</f>
        <v>3.952569169960474E-3</v>
      </c>
    </row>
    <row r="696" spans="1:14" x14ac:dyDescent="0.25">
      <c r="A696">
        <v>506</v>
      </c>
      <c r="B696" s="2">
        <v>42112</v>
      </c>
      <c r="C696" s="2" t="str">
        <f>TEXT(tbl_sales[[#This Row],[Date]],"mmmm")</f>
        <v>April</v>
      </c>
      <c r="D696" t="s">
        <v>1563</v>
      </c>
      <c r="E696">
        <v>1</v>
      </c>
      <c r="F696" s="3">
        <v>15560.37</v>
      </c>
      <c r="G696" t="s">
        <v>20</v>
      </c>
      <c r="H696" t="str">
        <f>INDEX(product[Product Name],MATCH(A696,product[ProductID],0))</f>
        <v>Maximus UM-11</v>
      </c>
      <c r="I696" t="str">
        <f>INDEX(product[Category],MATCH($A696,product[ProductID],0))</f>
        <v>Urban</v>
      </c>
      <c r="J696" t="str">
        <f>INDEX(product[Segment],MATCH($A696,product[ProductID],0))</f>
        <v>Moderation</v>
      </c>
      <c r="K696">
        <f>INDEX(product[ManufacturerID],MATCH($A696,product[ProductID],0))</f>
        <v>7</v>
      </c>
      <c r="L696" t="str">
        <f>INDEX(location[State],MATCH(D696,location[Zip],0))</f>
        <v>British Columbia</v>
      </c>
      <c r="M696" t="str">
        <f>INDEX(manufacturer[Manufacturer Name],MATCH(K696,manufacturer[ManufacturerID],0))</f>
        <v>VanArsdel</v>
      </c>
      <c r="N696">
        <f>1/COUNTIFS(tbl_sales[Manufacturer Name],tbl_sales[[#This Row],[Manufacturer Name]])</f>
        <v>2.4570024570024569E-3</v>
      </c>
    </row>
    <row r="697" spans="1:14" x14ac:dyDescent="0.25">
      <c r="A697">
        <v>438</v>
      </c>
      <c r="B697" s="2">
        <v>42082</v>
      </c>
      <c r="C697" s="2" t="str">
        <f>TEXT(tbl_sales[[#This Row],[Date]],"mmmm")</f>
        <v>March</v>
      </c>
      <c r="D697" t="s">
        <v>1566</v>
      </c>
      <c r="E697">
        <v>1</v>
      </c>
      <c r="F697" s="3">
        <v>11969.37</v>
      </c>
      <c r="G697" t="s">
        <v>20</v>
      </c>
      <c r="H697" t="str">
        <f>INDEX(product[Product Name],MATCH(A697,product[ProductID],0))</f>
        <v>Maximus UM-43</v>
      </c>
      <c r="I697" t="str">
        <f>INDEX(product[Category],MATCH($A697,product[ProductID],0))</f>
        <v>Urban</v>
      </c>
      <c r="J697" t="str">
        <f>INDEX(product[Segment],MATCH($A697,product[ProductID],0))</f>
        <v>Moderation</v>
      </c>
      <c r="K697">
        <f>INDEX(product[ManufacturerID],MATCH($A697,product[ProductID],0))</f>
        <v>7</v>
      </c>
      <c r="L697" t="str">
        <f>INDEX(location[State],MATCH(D697,location[Zip],0))</f>
        <v>British Columbia</v>
      </c>
      <c r="M697" t="str">
        <f>INDEX(manufacturer[Manufacturer Name],MATCH(K697,manufacturer[ManufacturerID],0))</f>
        <v>VanArsdel</v>
      </c>
      <c r="N697">
        <f>1/COUNTIFS(tbl_sales[Manufacturer Name],tbl_sales[[#This Row],[Manufacturer Name]])</f>
        <v>2.4570024570024569E-3</v>
      </c>
    </row>
    <row r="698" spans="1:14" x14ac:dyDescent="0.25">
      <c r="A698">
        <v>491</v>
      </c>
      <c r="B698" s="2">
        <v>42083</v>
      </c>
      <c r="C698" s="2" t="str">
        <f>TEXT(tbl_sales[[#This Row],[Date]],"mmmm")</f>
        <v>March</v>
      </c>
      <c r="D698" t="s">
        <v>1384</v>
      </c>
      <c r="E698">
        <v>1</v>
      </c>
      <c r="F698" s="3">
        <v>10709.37</v>
      </c>
      <c r="G698" t="s">
        <v>20</v>
      </c>
      <c r="H698" t="str">
        <f>INDEX(product[Product Name],MATCH(A698,product[ProductID],0))</f>
        <v>Maximus UM-96</v>
      </c>
      <c r="I698" t="str">
        <f>INDEX(product[Category],MATCH($A698,product[ProductID],0))</f>
        <v>Urban</v>
      </c>
      <c r="J698" t="str">
        <f>INDEX(product[Segment],MATCH($A698,product[ProductID],0))</f>
        <v>Moderation</v>
      </c>
      <c r="K698">
        <f>INDEX(product[ManufacturerID],MATCH($A698,product[ProductID],0))</f>
        <v>7</v>
      </c>
      <c r="L698" t="str">
        <f>INDEX(location[State],MATCH(D698,location[Zip],0))</f>
        <v>Alberta</v>
      </c>
      <c r="M698" t="str">
        <f>INDEX(manufacturer[Manufacturer Name],MATCH(K698,manufacturer[ManufacturerID],0))</f>
        <v>VanArsdel</v>
      </c>
      <c r="N698">
        <f>1/COUNTIFS(tbl_sales[Manufacturer Name],tbl_sales[[#This Row],[Manufacturer Name]])</f>
        <v>2.4570024570024569E-3</v>
      </c>
    </row>
    <row r="699" spans="1:14" x14ac:dyDescent="0.25">
      <c r="A699">
        <v>2206</v>
      </c>
      <c r="B699" s="2">
        <v>42083</v>
      </c>
      <c r="C699" s="2" t="str">
        <f>TEXT(tbl_sales[[#This Row],[Date]],"mmmm")</f>
        <v>March</v>
      </c>
      <c r="D699" t="s">
        <v>1583</v>
      </c>
      <c r="E699">
        <v>1</v>
      </c>
      <c r="F699" s="3">
        <v>1164.8699999999999</v>
      </c>
      <c r="G699" t="s">
        <v>20</v>
      </c>
      <c r="H699" t="str">
        <f>INDEX(product[Product Name],MATCH(A699,product[ProductID],0))</f>
        <v>Aliqui RP-03</v>
      </c>
      <c r="I699" t="str">
        <f>INDEX(product[Category],MATCH($A699,product[ProductID],0))</f>
        <v>Rural</v>
      </c>
      <c r="J699" t="str">
        <f>INDEX(product[Segment],MATCH($A699,product[ProductID],0))</f>
        <v>Productivity</v>
      </c>
      <c r="K699">
        <f>INDEX(product[ManufacturerID],MATCH($A699,product[ProductID],0))</f>
        <v>2</v>
      </c>
      <c r="L699" t="str">
        <f>INDEX(location[State],MATCH(D699,location[Zip],0))</f>
        <v>British Columbia</v>
      </c>
      <c r="M699" t="str">
        <f>INDEX(manufacturer[Manufacturer Name],MATCH(K699,manufacturer[ManufacturerID],0))</f>
        <v>Aliqui</v>
      </c>
      <c r="N699">
        <f>1/COUNTIFS(tbl_sales[Manufacturer Name],tbl_sales[[#This Row],[Manufacturer Name]])</f>
        <v>4.7169811320754715E-3</v>
      </c>
    </row>
    <row r="700" spans="1:14" x14ac:dyDescent="0.25">
      <c r="A700">
        <v>2207</v>
      </c>
      <c r="B700" s="2">
        <v>42083</v>
      </c>
      <c r="C700" s="2" t="str">
        <f>TEXT(tbl_sales[[#This Row],[Date]],"mmmm")</f>
        <v>March</v>
      </c>
      <c r="D700" t="s">
        <v>1583</v>
      </c>
      <c r="E700">
        <v>1</v>
      </c>
      <c r="F700" s="3">
        <v>1164.8699999999999</v>
      </c>
      <c r="G700" t="s">
        <v>20</v>
      </c>
      <c r="H700" t="str">
        <f>INDEX(product[Product Name],MATCH(A700,product[ProductID],0))</f>
        <v>Aliqui RP-04</v>
      </c>
      <c r="I700" t="str">
        <f>INDEX(product[Category],MATCH($A700,product[ProductID],0))</f>
        <v>Rural</v>
      </c>
      <c r="J700" t="str">
        <f>INDEX(product[Segment],MATCH($A700,product[ProductID],0))</f>
        <v>Productivity</v>
      </c>
      <c r="K700">
        <f>INDEX(product[ManufacturerID],MATCH($A700,product[ProductID],0))</f>
        <v>2</v>
      </c>
      <c r="L700" t="str">
        <f>INDEX(location[State],MATCH(D700,location[Zip],0))</f>
        <v>British Columbia</v>
      </c>
      <c r="M700" t="str">
        <f>INDEX(manufacturer[Manufacturer Name],MATCH(K700,manufacturer[ManufacturerID],0))</f>
        <v>Aliqui</v>
      </c>
      <c r="N700">
        <f>1/COUNTIFS(tbl_sales[Manufacturer Name],tbl_sales[[#This Row],[Manufacturer Name]])</f>
        <v>4.7169811320754715E-3</v>
      </c>
    </row>
    <row r="701" spans="1:14" x14ac:dyDescent="0.25">
      <c r="A701">
        <v>438</v>
      </c>
      <c r="B701" s="2">
        <v>42085</v>
      </c>
      <c r="C701" s="2" t="str">
        <f>TEXT(tbl_sales[[#This Row],[Date]],"mmmm")</f>
        <v>March</v>
      </c>
      <c r="D701" t="s">
        <v>1573</v>
      </c>
      <c r="E701">
        <v>1</v>
      </c>
      <c r="F701" s="3">
        <v>11969.37</v>
      </c>
      <c r="G701" t="s">
        <v>20</v>
      </c>
      <c r="H701" t="str">
        <f>INDEX(product[Product Name],MATCH(A701,product[ProductID],0))</f>
        <v>Maximus UM-43</v>
      </c>
      <c r="I701" t="str">
        <f>INDEX(product[Category],MATCH($A701,product[ProductID],0))</f>
        <v>Urban</v>
      </c>
      <c r="J701" t="str">
        <f>INDEX(product[Segment],MATCH($A701,product[ProductID],0))</f>
        <v>Moderation</v>
      </c>
      <c r="K701">
        <f>INDEX(product[ManufacturerID],MATCH($A701,product[ProductID],0))</f>
        <v>7</v>
      </c>
      <c r="L701" t="str">
        <f>INDEX(location[State],MATCH(D701,location[Zip],0))</f>
        <v>British Columbia</v>
      </c>
      <c r="M701" t="str">
        <f>INDEX(manufacturer[Manufacturer Name],MATCH(K701,manufacturer[ManufacturerID],0))</f>
        <v>VanArsdel</v>
      </c>
      <c r="N701">
        <f>1/COUNTIFS(tbl_sales[Manufacturer Name],tbl_sales[[#This Row],[Manufacturer Name]])</f>
        <v>2.4570024570024569E-3</v>
      </c>
    </row>
    <row r="702" spans="1:14" x14ac:dyDescent="0.25">
      <c r="A702">
        <v>1137</v>
      </c>
      <c r="B702" s="2">
        <v>42064</v>
      </c>
      <c r="C702" s="2" t="str">
        <f>TEXT(tbl_sales[[#This Row],[Date]],"mmmm")</f>
        <v>March</v>
      </c>
      <c r="D702" t="s">
        <v>1334</v>
      </c>
      <c r="E702">
        <v>1</v>
      </c>
      <c r="F702" s="3">
        <v>9638.3700000000008</v>
      </c>
      <c r="G702" t="s">
        <v>20</v>
      </c>
      <c r="H702" t="str">
        <f>INDEX(product[Product Name],MATCH(A702,product[ProductID],0))</f>
        <v>Pirum UM-14</v>
      </c>
      <c r="I702" t="str">
        <f>INDEX(product[Category],MATCH($A702,product[ProductID],0))</f>
        <v>Urban</v>
      </c>
      <c r="J702" t="str">
        <f>INDEX(product[Segment],MATCH($A702,product[ProductID],0))</f>
        <v>Moderation</v>
      </c>
      <c r="K702">
        <f>INDEX(product[ManufacturerID],MATCH($A702,product[ProductID],0))</f>
        <v>10</v>
      </c>
      <c r="L702" t="str">
        <f>INDEX(location[State],MATCH(D702,location[Zip],0))</f>
        <v>Alberta</v>
      </c>
      <c r="M702" t="str">
        <f>INDEX(manufacturer[Manufacturer Name],MATCH(K702,manufacturer[ManufacturerID],0))</f>
        <v>Pirum</v>
      </c>
      <c r="N702">
        <f>1/COUNTIFS(tbl_sales[Manufacturer Name],tbl_sales[[#This Row],[Manufacturer Name]])</f>
        <v>3.8022813688212928E-3</v>
      </c>
    </row>
    <row r="703" spans="1:14" x14ac:dyDescent="0.25">
      <c r="A703">
        <v>1852</v>
      </c>
      <c r="B703" s="2">
        <v>42064</v>
      </c>
      <c r="C703" s="2" t="str">
        <f>TEXT(tbl_sales[[#This Row],[Date]],"mmmm")</f>
        <v>March</v>
      </c>
      <c r="D703" t="s">
        <v>1399</v>
      </c>
      <c r="E703">
        <v>1</v>
      </c>
      <c r="F703" s="3">
        <v>2078.37</v>
      </c>
      <c r="G703" t="s">
        <v>20</v>
      </c>
      <c r="H703" t="str">
        <f>INDEX(product[Product Name],MATCH(A703,product[ProductID],0))</f>
        <v>Pomum YY-47</v>
      </c>
      <c r="I703" t="str">
        <f>INDEX(product[Category],MATCH($A703,product[ProductID],0))</f>
        <v>Youth</v>
      </c>
      <c r="J703" t="str">
        <f>INDEX(product[Segment],MATCH($A703,product[ProductID],0))</f>
        <v>Youth</v>
      </c>
      <c r="K703">
        <f>INDEX(product[ManufacturerID],MATCH($A703,product[ProductID],0))</f>
        <v>11</v>
      </c>
      <c r="L703" t="str">
        <f>INDEX(location[State],MATCH(D703,location[Zip],0))</f>
        <v>Alberta</v>
      </c>
      <c r="M703" t="str">
        <f>INDEX(manufacturer[Manufacturer Name],MATCH(K703,manufacturer[ManufacturerID],0))</f>
        <v>Pomum</v>
      </c>
      <c r="N703">
        <f>1/COUNTIFS(tbl_sales[Manufacturer Name],tbl_sales[[#This Row],[Manufacturer Name]])</f>
        <v>5.5555555555555552E-2</v>
      </c>
    </row>
    <row r="704" spans="1:14" x14ac:dyDescent="0.25">
      <c r="A704">
        <v>1999</v>
      </c>
      <c r="B704" s="2">
        <v>42064</v>
      </c>
      <c r="C704" s="2" t="str">
        <f>TEXT(tbl_sales[[#This Row],[Date]],"mmmm")</f>
        <v>March</v>
      </c>
      <c r="D704" t="s">
        <v>1400</v>
      </c>
      <c r="E704">
        <v>1</v>
      </c>
      <c r="F704" s="3">
        <v>8126.37</v>
      </c>
      <c r="G704" t="s">
        <v>20</v>
      </c>
      <c r="H704" t="str">
        <f>INDEX(product[Product Name],MATCH(A704,product[ProductID],0))</f>
        <v>Currus UR-02</v>
      </c>
      <c r="I704" t="str">
        <f>INDEX(product[Category],MATCH($A704,product[ProductID],0))</f>
        <v>Urban</v>
      </c>
      <c r="J704" t="str">
        <f>INDEX(product[Segment],MATCH($A704,product[ProductID],0))</f>
        <v>Regular</v>
      </c>
      <c r="K704">
        <f>INDEX(product[ManufacturerID],MATCH($A704,product[ProductID],0))</f>
        <v>4</v>
      </c>
      <c r="L704" t="str">
        <f>INDEX(location[State],MATCH(D704,location[Zip],0))</f>
        <v>Alberta</v>
      </c>
      <c r="M704" t="str">
        <f>INDEX(manufacturer[Manufacturer Name],MATCH(K704,manufacturer[ManufacturerID],0))</f>
        <v>Currus</v>
      </c>
      <c r="N704">
        <f>1/COUNTIFS(tbl_sales[Manufacturer Name],tbl_sales[[#This Row],[Manufacturer Name]])</f>
        <v>1.1764705882352941E-2</v>
      </c>
    </row>
    <row r="705" spans="1:14" x14ac:dyDescent="0.25">
      <c r="A705">
        <v>556</v>
      </c>
      <c r="B705" s="2">
        <v>42064</v>
      </c>
      <c r="C705" s="2" t="str">
        <f>TEXT(tbl_sales[[#This Row],[Date]],"mmmm")</f>
        <v>March</v>
      </c>
      <c r="D705" t="s">
        <v>1570</v>
      </c>
      <c r="E705">
        <v>1</v>
      </c>
      <c r="F705" s="3">
        <v>10268.370000000001</v>
      </c>
      <c r="G705" t="s">
        <v>20</v>
      </c>
      <c r="H705" t="str">
        <f>INDEX(product[Product Name],MATCH(A705,product[ProductID],0))</f>
        <v>Maximus UC-21</v>
      </c>
      <c r="I705" t="str">
        <f>INDEX(product[Category],MATCH($A705,product[ProductID],0))</f>
        <v>Urban</v>
      </c>
      <c r="J705" t="str">
        <f>INDEX(product[Segment],MATCH($A705,product[ProductID],0))</f>
        <v>Convenience</v>
      </c>
      <c r="K705">
        <f>INDEX(product[ManufacturerID],MATCH($A705,product[ProductID],0))</f>
        <v>7</v>
      </c>
      <c r="L705" t="str">
        <f>INDEX(location[State],MATCH(D705,location[Zip],0))</f>
        <v>British Columbia</v>
      </c>
      <c r="M705" t="str">
        <f>INDEX(manufacturer[Manufacturer Name],MATCH(K705,manufacturer[ManufacturerID],0))</f>
        <v>VanArsdel</v>
      </c>
      <c r="N705">
        <f>1/COUNTIFS(tbl_sales[Manufacturer Name],tbl_sales[[#This Row],[Manufacturer Name]])</f>
        <v>2.4570024570024569E-3</v>
      </c>
    </row>
    <row r="706" spans="1:14" x14ac:dyDescent="0.25">
      <c r="A706">
        <v>407</v>
      </c>
      <c r="B706" s="2">
        <v>42075</v>
      </c>
      <c r="C706" s="2" t="str">
        <f>TEXT(tbl_sales[[#This Row],[Date]],"mmmm")</f>
        <v>March</v>
      </c>
      <c r="D706" t="s">
        <v>1559</v>
      </c>
      <c r="E706">
        <v>1</v>
      </c>
      <c r="F706" s="3">
        <v>20505.87</v>
      </c>
      <c r="G706" t="s">
        <v>20</v>
      </c>
      <c r="H706" t="str">
        <f>INDEX(product[Product Name],MATCH(A706,product[ProductID],0))</f>
        <v>Maximus UM-12</v>
      </c>
      <c r="I706" t="str">
        <f>INDEX(product[Category],MATCH($A706,product[ProductID],0))</f>
        <v>Urban</v>
      </c>
      <c r="J706" t="str">
        <f>INDEX(product[Segment],MATCH($A706,product[ProductID],0))</f>
        <v>Moderation</v>
      </c>
      <c r="K706">
        <f>INDEX(product[ManufacturerID],MATCH($A706,product[ProductID],0))</f>
        <v>7</v>
      </c>
      <c r="L706" t="str">
        <f>INDEX(location[State],MATCH(D706,location[Zip],0))</f>
        <v>British Columbia</v>
      </c>
      <c r="M706" t="str">
        <f>INDEX(manufacturer[Manufacturer Name],MATCH(K706,manufacturer[ManufacturerID],0))</f>
        <v>VanArsdel</v>
      </c>
      <c r="N706">
        <f>1/COUNTIFS(tbl_sales[Manufacturer Name],tbl_sales[[#This Row],[Manufacturer Name]])</f>
        <v>2.4570024570024569E-3</v>
      </c>
    </row>
    <row r="707" spans="1:14" x14ac:dyDescent="0.25">
      <c r="A707">
        <v>1086</v>
      </c>
      <c r="B707" s="2">
        <v>42081</v>
      </c>
      <c r="C707" s="2" t="str">
        <f>TEXT(tbl_sales[[#This Row],[Date]],"mmmm")</f>
        <v>March</v>
      </c>
      <c r="D707" t="s">
        <v>1395</v>
      </c>
      <c r="E707">
        <v>1</v>
      </c>
      <c r="F707" s="3">
        <v>1101.8699999999999</v>
      </c>
      <c r="G707" t="s">
        <v>20</v>
      </c>
      <c r="H707" t="str">
        <f>INDEX(product[Product Name],MATCH(A707,product[ProductID],0))</f>
        <v>Pirum RP-32</v>
      </c>
      <c r="I707" t="str">
        <f>INDEX(product[Category],MATCH($A707,product[ProductID],0))</f>
        <v>Rural</v>
      </c>
      <c r="J707" t="str">
        <f>INDEX(product[Segment],MATCH($A707,product[ProductID],0))</f>
        <v>Productivity</v>
      </c>
      <c r="K707">
        <f>INDEX(product[ManufacturerID],MATCH($A707,product[ProductID],0))</f>
        <v>10</v>
      </c>
      <c r="L707" t="str">
        <f>INDEX(location[State],MATCH(D707,location[Zip],0))</f>
        <v>Alberta</v>
      </c>
      <c r="M707" t="str">
        <f>INDEX(manufacturer[Manufacturer Name],MATCH(K707,manufacturer[ManufacturerID],0))</f>
        <v>Pirum</v>
      </c>
      <c r="N707">
        <f>1/COUNTIFS(tbl_sales[Manufacturer Name],tbl_sales[[#This Row],[Manufacturer Name]])</f>
        <v>3.8022813688212928E-3</v>
      </c>
    </row>
    <row r="708" spans="1:14" x14ac:dyDescent="0.25">
      <c r="A708">
        <v>1212</v>
      </c>
      <c r="B708" s="2">
        <v>42081</v>
      </c>
      <c r="C708" s="2" t="str">
        <f>TEXT(tbl_sales[[#This Row],[Date]],"mmmm")</f>
        <v>March</v>
      </c>
      <c r="D708" t="s">
        <v>1352</v>
      </c>
      <c r="E708">
        <v>1</v>
      </c>
      <c r="F708" s="3">
        <v>5102.37</v>
      </c>
      <c r="G708" t="s">
        <v>20</v>
      </c>
      <c r="H708" t="str">
        <f>INDEX(product[Product Name],MATCH(A708,product[ProductID],0))</f>
        <v>Pirum UC-14</v>
      </c>
      <c r="I708" t="str">
        <f>INDEX(product[Category],MATCH($A708,product[ProductID],0))</f>
        <v>Urban</v>
      </c>
      <c r="J708" t="str">
        <f>INDEX(product[Segment],MATCH($A708,product[ProductID],0))</f>
        <v>Convenience</v>
      </c>
      <c r="K708">
        <f>INDEX(product[ManufacturerID],MATCH($A708,product[ProductID],0))</f>
        <v>10</v>
      </c>
      <c r="L708" t="str">
        <f>INDEX(location[State],MATCH(D708,location[Zip],0))</f>
        <v>Alberta</v>
      </c>
      <c r="M708" t="str">
        <f>INDEX(manufacturer[Manufacturer Name],MATCH(K708,manufacturer[ManufacturerID],0))</f>
        <v>Pirum</v>
      </c>
      <c r="N708">
        <f>1/COUNTIFS(tbl_sales[Manufacturer Name],tbl_sales[[#This Row],[Manufacturer Name]])</f>
        <v>3.8022813688212928E-3</v>
      </c>
    </row>
    <row r="709" spans="1:14" x14ac:dyDescent="0.25">
      <c r="A709">
        <v>2066</v>
      </c>
      <c r="B709" s="2">
        <v>42082</v>
      </c>
      <c r="C709" s="2" t="str">
        <f>TEXT(tbl_sales[[#This Row],[Date]],"mmmm")</f>
        <v>March</v>
      </c>
      <c r="D709" t="s">
        <v>1563</v>
      </c>
      <c r="E709">
        <v>1</v>
      </c>
      <c r="F709" s="3">
        <v>4724.37</v>
      </c>
      <c r="G709" t="s">
        <v>20</v>
      </c>
      <c r="H709" t="str">
        <f>INDEX(product[Product Name],MATCH(A709,product[ProductID],0))</f>
        <v>Currus UC-01</v>
      </c>
      <c r="I709" t="str">
        <f>INDEX(product[Category],MATCH($A709,product[ProductID],0))</f>
        <v>Urban</v>
      </c>
      <c r="J709" t="str">
        <f>INDEX(product[Segment],MATCH($A709,product[ProductID],0))</f>
        <v>Convenience</v>
      </c>
      <c r="K709">
        <f>INDEX(product[ManufacturerID],MATCH($A709,product[ProductID],0))</f>
        <v>4</v>
      </c>
      <c r="L709" t="str">
        <f>INDEX(location[State],MATCH(D709,location[Zip],0))</f>
        <v>British Columbia</v>
      </c>
      <c r="M709" t="str">
        <f>INDEX(manufacturer[Manufacturer Name],MATCH(K709,manufacturer[ManufacturerID],0))</f>
        <v>Currus</v>
      </c>
      <c r="N709">
        <f>1/COUNTIFS(tbl_sales[Manufacturer Name],tbl_sales[[#This Row],[Manufacturer Name]])</f>
        <v>1.1764705882352941E-2</v>
      </c>
    </row>
    <row r="710" spans="1:14" x14ac:dyDescent="0.25">
      <c r="A710">
        <v>1722</v>
      </c>
      <c r="B710" s="2">
        <v>42082</v>
      </c>
      <c r="C710" s="2" t="str">
        <f>TEXT(tbl_sales[[#This Row],[Date]],"mmmm")</f>
        <v>March</v>
      </c>
      <c r="D710" t="s">
        <v>1577</v>
      </c>
      <c r="E710">
        <v>1</v>
      </c>
      <c r="F710" s="3">
        <v>1038.8699999999999</v>
      </c>
      <c r="G710" t="s">
        <v>20</v>
      </c>
      <c r="H710" t="str">
        <f>INDEX(product[Product Name],MATCH(A710,product[ProductID],0))</f>
        <v>Salvus YY-33</v>
      </c>
      <c r="I710" t="str">
        <f>INDEX(product[Category],MATCH($A710,product[ProductID],0))</f>
        <v>Youth</v>
      </c>
      <c r="J710" t="str">
        <f>INDEX(product[Segment],MATCH($A710,product[ProductID],0))</f>
        <v>Youth</v>
      </c>
      <c r="K710">
        <f>INDEX(product[ManufacturerID],MATCH($A710,product[ProductID],0))</f>
        <v>13</v>
      </c>
      <c r="L710" t="str">
        <f>INDEX(location[State],MATCH(D710,location[Zip],0))</f>
        <v>British Columbia</v>
      </c>
      <c r="M710" t="str">
        <f>INDEX(manufacturer[Manufacturer Name],MATCH(K710,manufacturer[ManufacturerID],0))</f>
        <v>Salvus</v>
      </c>
      <c r="N710">
        <f>1/COUNTIFS(tbl_sales[Manufacturer Name],tbl_sales[[#This Row],[Manufacturer Name]])</f>
        <v>4.3478260869565216E-2</v>
      </c>
    </row>
    <row r="711" spans="1:14" x14ac:dyDescent="0.25">
      <c r="A711">
        <v>609</v>
      </c>
      <c r="B711" s="2">
        <v>42082</v>
      </c>
      <c r="C711" s="2" t="str">
        <f>TEXT(tbl_sales[[#This Row],[Date]],"mmmm")</f>
        <v>March</v>
      </c>
      <c r="D711" t="s">
        <v>1583</v>
      </c>
      <c r="E711">
        <v>1</v>
      </c>
      <c r="F711" s="3">
        <v>10079.370000000001</v>
      </c>
      <c r="G711" t="s">
        <v>20</v>
      </c>
      <c r="H711" t="str">
        <f>INDEX(product[Product Name],MATCH(A711,product[ProductID],0))</f>
        <v>Maximus UC-74</v>
      </c>
      <c r="I711" t="str">
        <f>INDEX(product[Category],MATCH($A711,product[ProductID],0))</f>
        <v>Urban</v>
      </c>
      <c r="J711" t="str">
        <f>INDEX(product[Segment],MATCH($A711,product[ProductID],0))</f>
        <v>Convenience</v>
      </c>
      <c r="K711">
        <f>INDEX(product[ManufacturerID],MATCH($A711,product[ProductID],0))</f>
        <v>7</v>
      </c>
      <c r="L711" t="str">
        <f>INDEX(location[State],MATCH(D711,location[Zip],0))</f>
        <v>British Columbia</v>
      </c>
      <c r="M711" t="str">
        <f>INDEX(manufacturer[Manufacturer Name],MATCH(K711,manufacturer[ManufacturerID],0))</f>
        <v>VanArsdel</v>
      </c>
      <c r="N711">
        <f>1/COUNTIFS(tbl_sales[Manufacturer Name],tbl_sales[[#This Row],[Manufacturer Name]])</f>
        <v>2.4570024570024569E-3</v>
      </c>
    </row>
    <row r="712" spans="1:14" x14ac:dyDescent="0.25">
      <c r="A712">
        <v>978</v>
      </c>
      <c r="B712" s="2">
        <v>42071</v>
      </c>
      <c r="C712" s="2" t="str">
        <f>TEXT(tbl_sales[[#This Row],[Date]],"mmmm")</f>
        <v>March</v>
      </c>
      <c r="D712" t="s">
        <v>1576</v>
      </c>
      <c r="E712">
        <v>1</v>
      </c>
      <c r="F712" s="3">
        <v>9638.3700000000008</v>
      </c>
      <c r="G712" t="s">
        <v>20</v>
      </c>
      <c r="H712" t="str">
        <f>INDEX(product[Product Name],MATCH(A712,product[ProductID],0))</f>
        <v>Natura UC-41</v>
      </c>
      <c r="I712" t="str">
        <f>INDEX(product[Category],MATCH($A712,product[ProductID],0))</f>
        <v>Urban</v>
      </c>
      <c r="J712" t="str">
        <f>INDEX(product[Segment],MATCH($A712,product[ProductID],0))</f>
        <v>Convenience</v>
      </c>
      <c r="K712">
        <f>INDEX(product[ManufacturerID],MATCH($A712,product[ProductID],0))</f>
        <v>8</v>
      </c>
      <c r="L712" t="str">
        <f>INDEX(location[State],MATCH(D712,location[Zip],0))</f>
        <v>British Columbia</v>
      </c>
      <c r="M712" t="str">
        <f>INDEX(manufacturer[Manufacturer Name],MATCH(K712,manufacturer[ManufacturerID],0))</f>
        <v>Natura</v>
      </c>
      <c r="N712">
        <f>1/COUNTIFS(tbl_sales[Manufacturer Name],tbl_sales[[#This Row],[Manufacturer Name]])</f>
        <v>3.952569169960474E-3</v>
      </c>
    </row>
    <row r="713" spans="1:14" x14ac:dyDescent="0.25">
      <c r="A713">
        <v>438</v>
      </c>
      <c r="B713" s="2">
        <v>42071</v>
      </c>
      <c r="C713" s="2" t="str">
        <f>TEXT(tbl_sales[[#This Row],[Date]],"mmmm")</f>
        <v>March</v>
      </c>
      <c r="D713" t="s">
        <v>1559</v>
      </c>
      <c r="E713">
        <v>1</v>
      </c>
      <c r="F713" s="3">
        <v>11969.37</v>
      </c>
      <c r="G713" t="s">
        <v>20</v>
      </c>
      <c r="H713" t="str">
        <f>INDEX(product[Product Name],MATCH(A713,product[ProductID],0))</f>
        <v>Maximus UM-43</v>
      </c>
      <c r="I713" t="str">
        <f>INDEX(product[Category],MATCH($A713,product[ProductID],0))</f>
        <v>Urban</v>
      </c>
      <c r="J713" t="str">
        <f>INDEX(product[Segment],MATCH($A713,product[ProductID],0))</f>
        <v>Moderation</v>
      </c>
      <c r="K713">
        <f>INDEX(product[ManufacturerID],MATCH($A713,product[ProductID],0))</f>
        <v>7</v>
      </c>
      <c r="L713" t="str">
        <f>INDEX(location[State],MATCH(D713,location[Zip],0))</f>
        <v>British Columbia</v>
      </c>
      <c r="M713" t="str">
        <f>INDEX(manufacturer[Manufacturer Name],MATCH(K713,manufacturer[ManufacturerID],0))</f>
        <v>VanArsdel</v>
      </c>
      <c r="N713">
        <f>1/COUNTIFS(tbl_sales[Manufacturer Name],tbl_sales[[#This Row],[Manufacturer Name]])</f>
        <v>2.4570024570024569E-3</v>
      </c>
    </row>
    <row r="714" spans="1:14" x14ac:dyDescent="0.25">
      <c r="A714">
        <v>605</v>
      </c>
      <c r="B714" s="2">
        <v>42071</v>
      </c>
      <c r="C714" s="2" t="str">
        <f>TEXT(tbl_sales[[#This Row],[Date]],"mmmm")</f>
        <v>March</v>
      </c>
      <c r="D714" t="s">
        <v>1327</v>
      </c>
      <c r="E714">
        <v>1</v>
      </c>
      <c r="F714" s="3">
        <v>5039.37</v>
      </c>
      <c r="G714" t="s">
        <v>20</v>
      </c>
      <c r="H714" t="str">
        <f>INDEX(product[Product Name],MATCH(A714,product[ProductID],0))</f>
        <v>Maximus UC-70</v>
      </c>
      <c r="I714" t="str">
        <f>INDEX(product[Category],MATCH($A714,product[ProductID],0))</f>
        <v>Urban</v>
      </c>
      <c r="J714" t="str">
        <f>INDEX(product[Segment],MATCH($A714,product[ProductID],0))</f>
        <v>Convenience</v>
      </c>
      <c r="K714">
        <f>INDEX(product[ManufacturerID],MATCH($A714,product[ProductID],0))</f>
        <v>7</v>
      </c>
      <c r="L714" t="str">
        <f>INDEX(location[State],MATCH(D714,location[Zip],0))</f>
        <v>Alberta</v>
      </c>
      <c r="M714" t="str">
        <f>INDEX(manufacturer[Manufacturer Name],MATCH(K714,manufacturer[ManufacturerID],0))</f>
        <v>VanArsdel</v>
      </c>
      <c r="N714">
        <f>1/COUNTIFS(tbl_sales[Manufacturer Name],tbl_sales[[#This Row],[Manufacturer Name]])</f>
        <v>2.4570024570024569E-3</v>
      </c>
    </row>
    <row r="715" spans="1:14" x14ac:dyDescent="0.25">
      <c r="A715">
        <v>1530</v>
      </c>
      <c r="B715" s="2">
        <v>42072</v>
      </c>
      <c r="C715" s="2" t="str">
        <f>TEXT(tbl_sales[[#This Row],[Date]],"mmmm")</f>
        <v>March</v>
      </c>
      <c r="D715" t="s">
        <v>1577</v>
      </c>
      <c r="E715">
        <v>1</v>
      </c>
      <c r="F715" s="3">
        <v>5038.74</v>
      </c>
      <c r="G715" t="s">
        <v>20</v>
      </c>
      <c r="H715" t="str">
        <f>INDEX(product[Product Name],MATCH(A715,product[ProductID],0))</f>
        <v>Quibus RP-22</v>
      </c>
      <c r="I715" t="str">
        <f>INDEX(product[Category],MATCH($A715,product[ProductID],0))</f>
        <v>Rural</v>
      </c>
      <c r="J715" t="str">
        <f>INDEX(product[Segment],MATCH($A715,product[ProductID],0))</f>
        <v>Productivity</v>
      </c>
      <c r="K715">
        <f>INDEX(product[ManufacturerID],MATCH($A715,product[ProductID],0))</f>
        <v>12</v>
      </c>
      <c r="L715" t="str">
        <f>INDEX(location[State],MATCH(D715,location[Zip],0))</f>
        <v>British Columbia</v>
      </c>
      <c r="M715" t="str">
        <f>INDEX(manufacturer[Manufacturer Name],MATCH(K715,manufacturer[ManufacturerID],0))</f>
        <v>Quibus</v>
      </c>
      <c r="N715">
        <f>1/COUNTIFS(tbl_sales[Manufacturer Name],tbl_sales[[#This Row],[Manufacturer Name]])</f>
        <v>1.3333333333333334E-2</v>
      </c>
    </row>
    <row r="716" spans="1:14" x14ac:dyDescent="0.25">
      <c r="A716">
        <v>579</v>
      </c>
      <c r="B716" s="2">
        <v>42094</v>
      </c>
      <c r="C716" s="2" t="str">
        <f>TEXT(tbl_sales[[#This Row],[Date]],"mmmm")</f>
        <v>March</v>
      </c>
      <c r="D716" t="s">
        <v>1352</v>
      </c>
      <c r="E716">
        <v>1</v>
      </c>
      <c r="F716" s="3">
        <v>15938.37</v>
      </c>
      <c r="G716" t="s">
        <v>20</v>
      </c>
      <c r="H716" t="str">
        <f>INDEX(product[Product Name],MATCH(A716,product[ProductID],0))</f>
        <v>Maximus UC-44</v>
      </c>
      <c r="I716" t="str">
        <f>INDEX(product[Category],MATCH($A716,product[ProductID],0))</f>
        <v>Urban</v>
      </c>
      <c r="J716" t="str">
        <f>INDEX(product[Segment],MATCH($A716,product[ProductID],0))</f>
        <v>Convenience</v>
      </c>
      <c r="K716">
        <f>INDEX(product[ManufacturerID],MATCH($A716,product[ProductID],0))</f>
        <v>7</v>
      </c>
      <c r="L716" t="str">
        <f>INDEX(location[State],MATCH(D716,location[Zip],0))</f>
        <v>Alberta</v>
      </c>
      <c r="M716" t="str">
        <f>INDEX(manufacturer[Manufacturer Name],MATCH(K716,manufacturer[ManufacturerID],0))</f>
        <v>VanArsdel</v>
      </c>
      <c r="N716">
        <f>1/COUNTIFS(tbl_sales[Manufacturer Name],tbl_sales[[#This Row],[Manufacturer Name]])</f>
        <v>2.4570024570024569E-3</v>
      </c>
    </row>
    <row r="717" spans="1:14" x14ac:dyDescent="0.25">
      <c r="A717">
        <v>491</v>
      </c>
      <c r="B717" s="2">
        <v>42106</v>
      </c>
      <c r="C717" s="2" t="str">
        <f>TEXT(tbl_sales[[#This Row],[Date]],"mmmm")</f>
        <v>April</v>
      </c>
      <c r="D717" t="s">
        <v>1569</v>
      </c>
      <c r="E717">
        <v>1</v>
      </c>
      <c r="F717" s="3">
        <v>10709.37</v>
      </c>
      <c r="G717" t="s">
        <v>20</v>
      </c>
      <c r="H717" t="str">
        <f>INDEX(product[Product Name],MATCH(A717,product[ProductID],0))</f>
        <v>Maximus UM-96</v>
      </c>
      <c r="I717" t="str">
        <f>INDEX(product[Category],MATCH($A717,product[ProductID],0))</f>
        <v>Urban</v>
      </c>
      <c r="J717" t="str">
        <f>INDEX(product[Segment],MATCH($A717,product[ProductID],0))</f>
        <v>Moderation</v>
      </c>
      <c r="K717">
        <f>INDEX(product[ManufacturerID],MATCH($A717,product[ProductID],0))</f>
        <v>7</v>
      </c>
      <c r="L717" t="str">
        <f>INDEX(location[State],MATCH(D717,location[Zip],0))</f>
        <v>British Columbia</v>
      </c>
      <c r="M717" t="str">
        <f>INDEX(manufacturer[Manufacturer Name],MATCH(K717,manufacturer[ManufacturerID],0))</f>
        <v>VanArsdel</v>
      </c>
      <c r="N717">
        <f>1/COUNTIFS(tbl_sales[Manufacturer Name],tbl_sales[[#This Row],[Manufacturer Name]])</f>
        <v>2.4570024570024569E-3</v>
      </c>
    </row>
    <row r="718" spans="1:14" x14ac:dyDescent="0.25">
      <c r="A718">
        <v>1182</v>
      </c>
      <c r="B718" s="2">
        <v>42075</v>
      </c>
      <c r="C718" s="2" t="str">
        <f>TEXT(tbl_sales[[#This Row],[Date]],"mmmm")</f>
        <v>March</v>
      </c>
      <c r="D718" t="s">
        <v>1400</v>
      </c>
      <c r="E718">
        <v>1</v>
      </c>
      <c r="F718" s="3">
        <v>2582.37</v>
      </c>
      <c r="G718" t="s">
        <v>20</v>
      </c>
      <c r="H718" t="str">
        <f>INDEX(product[Product Name],MATCH(A718,product[ProductID],0))</f>
        <v>Pirum UE-18</v>
      </c>
      <c r="I718" t="str">
        <f>INDEX(product[Category],MATCH($A718,product[ProductID],0))</f>
        <v>Urban</v>
      </c>
      <c r="J718" t="str">
        <f>INDEX(product[Segment],MATCH($A718,product[ProductID],0))</f>
        <v>Extreme</v>
      </c>
      <c r="K718">
        <f>INDEX(product[ManufacturerID],MATCH($A718,product[ProductID],0))</f>
        <v>10</v>
      </c>
      <c r="L718" t="str">
        <f>INDEX(location[State],MATCH(D718,location[Zip],0))</f>
        <v>Alberta</v>
      </c>
      <c r="M718" t="str">
        <f>INDEX(manufacturer[Manufacturer Name],MATCH(K718,manufacturer[ManufacturerID],0))</f>
        <v>Pirum</v>
      </c>
      <c r="N718">
        <f>1/COUNTIFS(tbl_sales[Manufacturer Name],tbl_sales[[#This Row],[Manufacturer Name]])</f>
        <v>3.8022813688212928E-3</v>
      </c>
    </row>
    <row r="719" spans="1:14" x14ac:dyDescent="0.25">
      <c r="A719">
        <v>2155</v>
      </c>
      <c r="B719" s="2">
        <v>42075</v>
      </c>
      <c r="C719" s="2" t="str">
        <f>TEXT(tbl_sales[[#This Row],[Date]],"mmmm")</f>
        <v>March</v>
      </c>
      <c r="D719" t="s">
        <v>1559</v>
      </c>
      <c r="E719">
        <v>1</v>
      </c>
      <c r="F719" s="3">
        <v>7748.37</v>
      </c>
      <c r="G719" t="s">
        <v>20</v>
      </c>
      <c r="H719" t="str">
        <f>INDEX(product[Product Name],MATCH(A719,product[ProductID],0))</f>
        <v>Victoria UE-08</v>
      </c>
      <c r="I719" t="str">
        <f>INDEX(product[Category],MATCH($A719,product[ProductID],0))</f>
        <v>Urban</v>
      </c>
      <c r="J719" t="str">
        <f>INDEX(product[Segment],MATCH($A719,product[ProductID],0))</f>
        <v>Extreme</v>
      </c>
      <c r="K719">
        <f>INDEX(product[ManufacturerID],MATCH($A719,product[ProductID],0))</f>
        <v>14</v>
      </c>
      <c r="L719" t="str">
        <f>INDEX(location[State],MATCH(D719,location[Zip],0))</f>
        <v>British Columbia</v>
      </c>
      <c r="M719" t="str">
        <f>INDEX(manufacturer[Manufacturer Name],MATCH(K719,manufacturer[ManufacturerID],0))</f>
        <v>Victoria</v>
      </c>
      <c r="N719">
        <f>1/COUNTIFS(tbl_sales[Manufacturer Name],tbl_sales[[#This Row],[Manufacturer Name]])</f>
        <v>6.25E-2</v>
      </c>
    </row>
    <row r="720" spans="1:14" x14ac:dyDescent="0.25">
      <c r="A720">
        <v>702</v>
      </c>
      <c r="B720" s="2">
        <v>42075</v>
      </c>
      <c r="C720" s="2" t="str">
        <f>TEXT(tbl_sales[[#This Row],[Date]],"mmmm")</f>
        <v>March</v>
      </c>
      <c r="D720" t="s">
        <v>1360</v>
      </c>
      <c r="E720">
        <v>1</v>
      </c>
      <c r="F720" s="3">
        <v>3779.37</v>
      </c>
      <c r="G720" t="s">
        <v>20</v>
      </c>
      <c r="H720" t="str">
        <f>INDEX(product[Product Name],MATCH(A720,product[ProductID],0))</f>
        <v>Natura MA-09</v>
      </c>
      <c r="I720" t="str">
        <f>INDEX(product[Category],MATCH($A720,product[ProductID],0))</f>
        <v>Mix</v>
      </c>
      <c r="J720" t="str">
        <f>INDEX(product[Segment],MATCH($A720,product[ProductID],0))</f>
        <v>All Season</v>
      </c>
      <c r="K720">
        <f>INDEX(product[ManufacturerID],MATCH($A720,product[ProductID],0))</f>
        <v>8</v>
      </c>
      <c r="L720" t="str">
        <f>INDEX(location[State],MATCH(D720,location[Zip],0))</f>
        <v>Alberta</v>
      </c>
      <c r="M720" t="str">
        <f>INDEX(manufacturer[Manufacturer Name],MATCH(K720,manufacturer[ManufacturerID],0))</f>
        <v>Natura</v>
      </c>
      <c r="N720">
        <f>1/COUNTIFS(tbl_sales[Manufacturer Name],tbl_sales[[#This Row],[Manufacturer Name]])</f>
        <v>3.952569169960474E-3</v>
      </c>
    </row>
    <row r="721" spans="1:14" x14ac:dyDescent="0.25">
      <c r="A721">
        <v>2055</v>
      </c>
      <c r="B721" s="2">
        <v>42075</v>
      </c>
      <c r="C721" s="2" t="str">
        <f>TEXT(tbl_sales[[#This Row],[Date]],"mmmm")</f>
        <v>March</v>
      </c>
      <c r="D721" t="s">
        <v>1564</v>
      </c>
      <c r="E721">
        <v>1</v>
      </c>
      <c r="F721" s="3">
        <v>7874.37</v>
      </c>
      <c r="G721" t="s">
        <v>20</v>
      </c>
      <c r="H721" t="str">
        <f>INDEX(product[Product Name],MATCH(A721,product[ProductID],0))</f>
        <v>Currus UE-15</v>
      </c>
      <c r="I721" t="str">
        <f>INDEX(product[Category],MATCH($A721,product[ProductID],0))</f>
        <v>Urban</v>
      </c>
      <c r="J721" t="str">
        <f>INDEX(product[Segment],MATCH($A721,product[ProductID],0))</f>
        <v>Extreme</v>
      </c>
      <c r="K721">
        <f>INDEX(product[ManufacturerID],MATCH($A721,product[ProductID],0))</f>
        <v>4</v>
      </c>
      <c r="L721" t="str">
        <f>INDEX(location[State],MATCH(D721,location[Zip],0))</f>
        <v>British Columbia</v>
      </c>
      <c r="M721" t="str">
        <f>INDEX(manufacturer[Manufacturer Name],MATCH(K721,manufacturer[ManufacturerID],0))</f>
        <v>Currus</v>
      </c>
      <c r="N721">
        <f>1/COUNTIFS(tbl_sales[Manufacturer Name],tbl_sales[[#This Row],[Manufacturer Name]])</f>
        <v>1.1764705882352941E-2</v>
      </c>
    </row>
    <row r="722" spans="1:14" x14ac:dyDescent="0.25">
      <c r="A722">
        <v>2099</v>
      </c>
      <c r="B722" s="2">
        <v>42075</v>
      </c>
      <c r="C722" s="2" t="str">
        <f>TEXT(tbl_sales[[#This Row],[Date]],"mmmm")</f>
        <v>March</v>
      </c>
      <c r="D722" t="s">
        <v>1570</v>
      </c>
      <c r="E722">
        <v>1</v>
      </c>
      <c r="F722" s="3">
        <v>5165.37</v>
      </c>
      <c r="G722" t="s">
        <v>20</v>
      </c>
      <c r="H722" t="str">
        <f>INDEX(product[Product Name],MATCH(A722,product[ProductID],0))</f>
        <v>Currus YY-03</v>
      </c>
      <c r="I722" t="str">
        <f>INDEX(product[Category],MATCH($A722,product[ProductID],0))</f>
        <v>Youth</v>
      </c>
      <c r="J722" t="str">
        <f>INDEX(product[Segment],MATCH($A722,product[ProductID],0))</f>
        <v>Youth</v>
      </c>
      <c r="K722">
        <f>INDEX(product[ManufacturerID],MATCH($A722,product[ProductID],0))</f>
        <v>4</v>
      </c>
      <c r="L722" t="str">
        <f>INDEX(location[State],MATCH(D722,location[Zip],0))</f>
        <v>British Columbia</v>
      </c>
      <c r="M722" t="str">
        <f>INDEX(manufacturer[Manufacturer Name],MATCH(K722,manufacturer[ManufacturerID],0))</f>
        <v>Currus</v>
      </c>
      <c r="N722">
        <f>1/COUNTIFS(tbl_sales[Manufacturer Name],tbl_sales[[#This Row],[Manufacturer Name]])</f>
        <v>1.1764705882352941E-2</v>
      </c>
    </row>
    <row r="723" spans="1:14" x14ac:dyDescent="0.25">
      <c r="A723">
        <v>907</v>
      </c>
      <c r="B723" s="2">
        <v>42076</v>
      </c>
      <c r="C723" s="2" t="str">
        <f>TEXT(tbl_sales[[#This Row],[Date]],"mmmm")</f>
        <v>March</v>
      </c>
      <c r="D723" t="s">
        <v>1412</v>
      </c>
      <c r="E723">
        <v>1</v>
      </c>
      <c r="F723" s="3">
        <v>7307.37</v>
      </c>
      <c r="G723" t="s">
        <v>20</v>
      </c>
      <c r="H723" t="str">
        <f>INDEX(product[Product Name],MATCH(A723,product[ProductID],0))</f>
        <v>Natura UE-16</v>
      </c>
      <c r="I723" t="str">
        <f>INDEX(product[Category],MATCH($A723,product[ProductID],0))</f>
        <v>Urban</v>
      </c>
      <c r="J723" t="str">
        <f>INDEX(product[Segment],MATCH($A723,product[ProductID],0))</f>
        <v>Extreme</v>
      </c>
      <c r="K723">
        <f>INDEX(product[ManufacturerID],MATCH($A723,product[ProductID],0))</f>
        <v>8</v>
      </c>
      <c r="L723" t="str">
        <f>INDEX(location[State],MATCH(D723,location[Zip],0))</f>
        <v>Alberta</v>
      </c>
      <c r="M723" t="str">
        <f>INDEX(manufacturer[Manufacturer Name],MATCH(K723,manufacturer[ManufacturerID],0))</f>
        <v>Natura</v>
      </c>
      <c r="N723">
        <f>1/COUNTIFS(tbl_sales[Manufacturer Name],tbl_sales[[#This Row],[Manufacturer Name]])</f>
        <v>3.952569169960474E-3</v>
      </c>
    </row>
    <row r="724" spans="1:14" x14ac:dyDescent="0.25">
      <c r="A724">
        <v>590</v>
      </c>
      <c r="B724" s="2">
        <v>42076</v>
      </c>
      <c r="C724" s="2" t="str">
        <f>TEXT(tbl_sales[[#This Row],[Date]],"mmmm")</f>
        <v>March</v>
      </c>
      <c r="D724" t="s">
        <v>1561</v>
      </c>
      <c r="E724">
        <v>1</v>
      </c>
      <c r="F724" s="3">
        <v>10709.37</v>
      </c>
      <c r="G724" t="s">
        <v>20</v>
      </c>
      <c r="H724" t="str">
        <f>INDEX(product[Product Name],MATCH(A724,product[ProductID],0))</f>
        <v>Maximus UC-55</v>
      </c>
      <c r="I724" t="str">
        <f>INDEX(product[Category],MATCH($A724,product[ProductID],0))</f>
        <v>Urban</v>
      </c>
      <c r="J724" t="str">
        <f>INDEX(product[Segment],MATCH($A724,product[ProductID],0))</f>
        <v>Convenience</v>
      </c>
      <c r="K724">
        <f>INDEX(product[ManufacturerID],MATCH($A724,product[ProductID],0))</f>
        <v>7</v>
      </c>
      <c r="L724" t="str">
        <f>INDEX(location[State],MATCH(D724,location[Zip],0))</f>
        <v>British Columbia</v>
      </c>
      <c r="M724" t="str">
        <f>INDEX(manufacturer[Manufacturer Name],MATCH(K724,manufacturer[ManufacturerID],0))</f>
        <v>VanArsdel</v>
      </c>
      <c r="N724">
        <f>1/COUNTIFS(tbl_sales[Manufacturer Name],tbl_sales[[#This Row],[Manufacturer Name]])</f>
        <v>2.4570024570024569E-3</v>
      </c>
    </row>
    <row r="725" spans="1:14" x14ac:dyDescent="0.25">
      <c r="A725">
        <v>819</v>
      </c>
      <c r="B725" s="2">
        <v>42076</v>
      </c>
      <c r="C725" s="2" t="str">
        <f>TEXT(tbl_sales[[#This Row],[Date]],"mmmm")</f>
        <v>March</v>
      </c>
      <c r="D725" t="s">
        <v>1563</v>
      </c>
      <c r="E725">
        <v>1</v>
      </c>
      <c r="F725" s="3">
        <v>16757.37</v>
      </c>
      <c r="G725" t="s">
        <v>20</v>
      </c>
      <c r="H725" t="str">
        <f>INDEX(product[Product Name],MATCH(A725,product[ProductID],0))</f>
        <v>Natura UM-03</v>
      </c>
      <c r="I725" t="str">
        <f>INDEX(product[Category],MATCH($A725,product[ProductID],0))</f>
        <v>Urban</v>
      </c>
      <c r="J725" t="str">
        <f>INDEX(product[Segment],MATCH($A725,product[ProductID],0))</f>
        <v>Moderation</v>
      </c>
      <c r="K725">
        <f>INDEX(product[ManufacturerID],MATCH($A725,product[ProductID],0))</f>
        <v>8</v>
      </c>
      <c r="L725" t="str">
        <f>INDEX(location[State],MATCH(D725,location[Zip],0))</f>
        <v>British Columbia</v>
      </c>
      <c r="M725" t="str">
        <f>INDEX(manufacturer[Manufacturer Name],MATCH(K725,manufacturer[ManufacturerID],0))</f>
        <v>Natura</v>
      </c>
      <c r="N725">
        <f>1/COUNTIFS(tbl_sales[Manufacturer Name],tbl_sales[[#This Row],[Manufacturer Name]])</f>
        <v>3.952569169960474E-3</v>
      </c>
    </row>
    <row r="726" spans="1:14" x14ac:dyDescent="0.25">
      <c r="A726">
        <v>506</v>
      </c>
      <c r="B726" s="2">
        <v>42154</v>
      </c>
      <c r="C726" s="2" t="str">
        <f>TEXT(tbl_sales[[#This Row],[Date]],"mmmm")</f>
        <v>May</v>
      </c>
      <c r="D726" t="s">
        <v>1335</v>
      </c>
      <c r="E726">
        <v>1</v>
      </c>
      <c r="F726" s="3">
        <v>15560.37</v>
      </c>
      <c r="G726" t="s">
        <v>20</v>
      </c>
      <c r="H726" t="str">
        <f>INDEX(product[Product Name],MATCH(A726,product[ProductID],0))</f>
        <v>Maximus UM-11</v>
      </c>
      <c r="I726" t="str">
        <f>INDEX(product[Category],MATCH($A726,product[ProductID],0))</f>
        <v>Urban</v>
      </c>
      <c r="J726" t="str">
        <f>INDEX(product[Segment],MATCH($A726,product[ProductID],0))</f>
        <v>Moderation</v>
      </c>
      <c r="K726">
        <f>INDEX(product[ManufacturerID],MATCH($A726,product[ProductID],0))</f>
        <v>7</v>
      </c>
      <c r="L726" t="str">
        <f>INDEX(location[State],MATCH(D726,location[Zip],0))</f>
        <v>Alberta</v>
      </c>
      <c r="M726" t="str">
        <f>INDEX(manufacturer[Manufacturer Name],MATCH(K726,manufacturer[ManufacturerID],0))</f>
        <v>VanArsdel</v>
      </c>
      <c r="N726">
        <f>1/COUNTIFS(tbl_sales[Manufacturer Name],tbl_sales[[#This Row],[Manufacturer Name]])</f>
        <v>2.4570024570024569E-3</v>
      </c>
    </row>
    <row r="727" spans="1:14" x14ac:dyDescent="0.25">
      <c r="A727">
        <v>1999</v>
      </c>
      <c r="B727" s="2">
        <v>42155</v>
      </c>
      <c r="C727" s="2" t="str">
        <f>TEXT(tbl_sales[[#This Row],[Date]],"mmmm")</f>
        <v>May</v>
      </c>
      <c r="D727" t="s">
        <v>1202</v>
      </c>
      <c r="E727">
        <v>1</v>
      </c>
      <c r="F727" s="3">
        <v>8126.37</v>
      </c>
      <c r="G727" t="s">
        <v>20</v>
      </c>
      <c r="H727" t="str">
        <f>INDEX(product[Product Name],MATCH(A727,product[ProductID],0))</f>
        <v>Currus UR-02</v>
      </c>
      <c r="I727" t="str">
        <f>INDEX(product[Category],MATCH($A727,product[ProductID],0))</f>
        <v>Urban</v>
      </c>
      <c r="J727" t="str">
        <f>INDEX(product[Segment],MATCH($A727,product[ProductID],0))</f>
        <v>Regular</v>
      </c>
      <c r="K727">
        <f>INDEX(product[ManufacturerID],MATCH($A727,product[ProductID],0))</f>
        <v>4</v>
      </c>
      <c r="L727" t="str">
        <f>INDEX(location[State],MATCH(D727,location[Zip],0))</f>
        <v>Manitoba</v>
      </c>
      <c r="M727" t="str">
        <f>INDEX(manufacturer[Manufacturer Name],MATCH(K727,manufacturer[ManufacturerID],0))</f>
        <v>Currus</v>
      </c>
      <c r="N727">
        <f>1/COUNTIFS(tbl_sales[Manufacturer Name],tbl_sales[[#This Row],[Manufacturer Name]])</f>
        <v>1.1764705882352941E-2</v>
      </c>
    </row>
    <row r="728" spans="1:14" x14ac:dyDescent="0.25">
      <c r="A728">
        <v>1391</v>
      </c>
      <c r="B728" s="2">
        <v>42155</v>
      </c>
      <c r="C728" s="2" t="str">
        <f>TEXT(tbl_sales[[#This Row],[Date]],"mmmm")</f>
        <v>May</v>
      </c>
      <c r="D728" t="s">
        <v>1410</v>
      </c>
      <c r="E728">
        <v>1</v>
      </c>
      <c r="F728" s="3">
        <v>2266.7399999999998</v>
      </c>
      <c r="G728" t="s">
        <v>20</v>
      </c>
      <c r="H728" t="str">
        <f>INDEX(product[Product Name],MATCH(A728,product[ProductID],0))</f>
        <v>Quibus RP-83</v>
      </c>
      <c r="I728" t="str">
        <f>INDEX(product[Category],MATCH($A728,product[ProductID],0))</f>
        <v>Rural</v>
      </c>
      <c r="J728" t="str">
        <f>INDEX(product[Segment],MATCH($A728,product[ProductID],0))</f>
        <v>Productivity</v>
      </c>
      <c r="K728">
        <f>INDEX(product[ManufacturerID],MATCH($A728,product[ProductID],0))</f>
        <v>12</v>
      </c>
      <c r="L728" t="str">
        <f>INDEX(location[State],MATCH(D728,location[Zip],0))</f>
        <v>Alberta</v>
      </c>
      <c r="M728" t="str">
        <f>INDEX(manufacturer[Manufacturer Name],MATCH(K728,manufacturer[ManufacturerID],0))</f>
        <v>Quibus</v>
      </c>
      <c r="N728">
        <f>1/COUNTIFS(tbl_sales[Manufacturer Name],tbl_sales[[#This Row],[Manufacturer Name]])</f>
        <v>1.3333333333333334E-2</v>
      </c>
    </row>
    <row r="729" spans="1:14" x14ac:dyDescent="0.25">
      <c r="A729">
        <v>1507</v>
      </c>
      <c r="B729" s="2">
        <v>42155</v>
      </c>
      <c r="C729" s="2" t="str">
        <f>TEXT(tbl_sales[[#This Row],[Date]],"mmmm")</f>
        <v>May</v>
      </c>
      <c r="D729" t="s">
        <v>1346</v>
      </c>
      <c r="E729">
        <v>1</v>
      </c>
      <c r="F729" s="3">
        <v>1069.74</v>
      </c>
      <c r="G729" t="s">
        <v>20</v>
      </c>
      <c r="H729" t="str">
        <f>INDEX(product[Product Name],MATCH(A729,product[ProductID],0))</f>
        <v>Quibus RP-99</v>
      </c>
      <c r="I729" t="str">
        <f>INDEX(product[Category],MATCH($A729,product[ProductID],0))</f>
        <v>Rural</v>
      </c>
      <c r="J729" t="str">
        <f>INDEX(product[Segment],MATCH($A729,product[ProductID],0))</f>
        <v>Productivity</v>
      </c>
      <c r="K729">
        <f>INDEX(product[ManufacturerID],MATCH($A729,product[ProductID],0))</f>
        <v>12</v>
      </c>
      <c r="L729" t="str">
        <f>INDEX(location[State],MATCH(D729,location[Zip],0))</f>
        <v>Alberta</v>
      </c>
      <c r="M729" t="str">
        <f>INDEX(manufacturer[Manufacturer Name],MATCH(K729,manufacturer[ManufacturerID],0))</f>
        <v>Quibus</v>
      </c>
      <c r="N729">
        <f>1/COUNTIFS(tbl_sales[Manufacturer Name],tbl_sales[[#This Row],[Manufacturer Name]])</f>
        <v>1.3333333333333334E-2</v>
      </c>
    </row>
    <row r="730" spans="1:14" x14ac:dyDescent="0.25">
      <c r="A730">
        <v>1392</v>
      </c>
      <c r="B730" s="2">
        <v>42155</v>
      </c>
      <c r="C730" s="2" t="str">
        <f>TEXT(tbl_sales[[#This Row],[Date]],"mmmm")</f>
        <v>May</v>
      </c>
      <c r="D730" t="s">
        <v>1410</v>
      </c>
      <c r="E730">
        <v>1</v>
      </c>
      <c r="F730" s="3">
        <v>2266.7399999999998</v>
      </c>
      <c r="G730" t="s">
        <v>20</v>
      </c>
      <c r="H730" t="str">
        <f>INDEX(product[Product Name],MATCH(A730,product[ProductID],0))</f>
        <v>Quibus RP-84</v>
      </c>
      <c r="I730" t="str">
        <f>INDEX(product[Category],MATCH($A730,product[ProductID],0))</f>
        <v>Rural</v>
      </c>
      <c r="J730" t="str">
        <f>INDEX(product[Segment],MATCH($A730,product[ProductID],0))</f>
        <v>Productivity</v>
      </c>
      <c r="K730">
        <f>INDEX(product[ManufacturerID],MATCH($A730,product[ProductID],0))</f>
        <v>12</v>
      </c>
      <c r="L730" t="str">
        <f>INDEX(location[State],MATCH(D730,location[Zip],0))</f>
        <v>Alberta</v>
      </c>
      <c r="M730" t="str">
        <f>INDEX(manufacturer[Manufacturer Name],MATCH(K730,manufacturer[ManufacturerID],0))</f>
        <v>Quibus</v>
      </c>
      <c r="N730">
        <f>1/COUNTIFS(tbl_sales[Manufacturer Name],tbl_sales[[#This Row],[Manufacturer Name]])</f>
        <v>1.3333333333333334E-2</v>
      </c>
    </row>
    <row r="731" spans="1:14" x14ac:dyDescent="0.25">
      <c r="A731">
        <v>1508</v>
      </c>
      <c r="B731" s="2">
        <v>42155</v>
      </c>
      <c r="C731" s="2" t="str">
        <f>TEXT(tbl_sales[[#This Row],[Date]],"mmmm")</f>
        <v>May</v>
      </c>
      <c r="D731" t="s">
        <v>1346</v>
      </c>
      <c r="E731">
        <v>1</v>
      </c>
      <c r="F731" s="3">
        <v>1069.74</v>
      </c>
      <c r="G731" t="s">
        <v>20</v>
      </c>
      <c r="H731" t="str">
        <f>INDEX(product[Product Name],MATCH(A731,product[ProductID],0))</f>
        <v>Quibus RP-00</v>
      </c>
      <c r="I731" t="str">
        <f>INDEX(product[Category],MATCH($A731,product[ProductID],0))</f>
        <v>Rural</v>
      </c>
      <c r="J731" t="str">
        <f>INDEX(product[Segment],MATCH($A731,product[ProductID],0))</f>
        <v>Productivity</v>
      </c>
      <c r="K731">
        <f>INDEX(product[ManufacturerID],MATCH($A731,product[ProductID],0))</f>
        <v>12</v>
      </c>
      <c r="L731" t="str">
        <f>INDEX(location[State],MATCH(D731,location[Zip],0))</f>
        <v>Alberta</v>
      </c>
      <c r="M731" t="str">
        <f>INDEX(manufacturer[Manufacturer Name],MATCH(K731,manufacturer[ManufacturerID],0))</f>
        <v>Quibus</v>
      </c>
      <c r="N731">
        <f>1/COUNTIFS(tbl_sales[Manufacturer Name],tbl_sales[[#This Row],[Manufacturer Name]])</f>
        <v>1.3333333333333334E-2</v>
      </c>
    </row>
    <row r="732" spans="1:14" x14ac:dyDescent="0.25">
      <c r="A732">
        <v>927</v>
      </c>
      <c r="B732" s="2">
        <v>42185</v>
      </c>
      <c r="C732" s="2" t="str">
        <f>TEXT(tbl_sales[[#This Row],[Date]],"mmmm")</f>
        <v>June</v>
      </c>
      <c r="D732" t="s">
        <v>1345</v>
      </c>
      <c r="E732">
        <v>1</v>
      </c>
      <c r="F732" s="3">
        <v>6173.37</v>
      </c>
      <c r="G732" t="s">
        <v>20</v>
      </c>
      <c r="H732" t="str">
        <f>INDEX(product[Product Name],MATCH(A732,product[ProductID],0))</f>
        <v>Natura UE-36</v>
      </c>
      <c r="I732" t="str">
        <f>INDEX(product[Category],MATCH($A732,product[ProductID],0))</f>
        <v>Urban</v>
      </c>
      <c r="J732" t="str">
        <f>INDEX(product[Segment],MATCH($A732,product[ProductID],0))</f>
        <v>Extreme</v>
      </c>
      <c r="K732">
        <f>INDEX(product[ManufacturerID],MATCH($A732,product[ProductID],0))</f>
        <v>8</v>
      </c>
      <c r="L732" t="str">
        <f>INDEX(location[State],MATCH(D732,location[Zip],0))</f>
        <v>Alberta</v>
      </c>
      <c r="M732" t="str">
        <f>INDEX(manufacturer[Manufacturer Name],MATCH(K732,manufacturer[ManufacturerID],0))</f>
        <v>Natura</v>
      </c>
      <c r="N732">
        <f>1/COUNTIFS(tbl_sales[Manufacturer Name],tbl_sales[[#This Row],[Manufacturer Name]])</f>
        <v>3.952569169960474E-3</v>
      </c>
    </row>
    <row r="733" spans="1:14" x14ac:dyDescent="0.25">
      <c r="A733">
        <v>487</v>
      </c>
      <c r="B733" s="2">
        <v>42185</v>
      </c>
      <c r="C733" s="2" t="str">
        <f>TEXT(tbl_sales[[#This Row],[Date]],"mmmm")</f>
        <v>June</v>
      </c>
      <c r="D733" t="s">
        <v>1406</v>
      </c>
      <c r="E733">
        <v>1</v>
      </c>
      <c r="F733" s="3">
        <v>13229.37</v>
      </c>
      <c r="G733" t="s">
        <v>20</v>
      </c>
      <c r="H733" t="str">
        <f>INDEX(product[Product Name],MATCH(A733,product[ProductID],0))</f>
        <v>Maximus UM-92</v>
      </c>
      <c r="I733" t="str">
        <f>INDEX(product[Category],MATCH($A733,product[ProductID],0))</f>
        <v>Urban</v>
      </c>
      <c r="J733" t="str">
        <f>INDEX(product[Segment],MATCH($A733,product[ProductID],0))</f>
        <v>Moderation</v>
      </c>
      <c r="K733">
        <f>INDEX(product[ManufacturerID],MATCH($A733,product[ProductID],0))</f>
        <v>7</v>
      </c>
      <c r="L733" t="str">
        <f>INDEX(location[State],MATCH(D733,location[Zip],0))</f>
        <v>Alberta</v>
      </c>
      <c r="M733" t="str">
        <f>INDEX(manufacturer[Manufacturer Name],MATCH(K733,manufacturer[ManufacturerID],0))</f>
        <v>VanArsdel</v>
      </c>
      <c r="N733">
        <f>1/COUNTIFS(tbl_sales[Manufacturer Name],tbl_sales[[#This Row],[Manufacturer Name]])</f>
        <v>2.4570024570024569E-3</v>
      </c>
    </row>
    <row r="734" spans="1:14" x14ac:dyDescent="0.25">
      <c r="A734">
        <v>1229</v>
      </c>
      <c r="B734" s="2">
        <v>42066</v>
      </c>
      <c r="C734" s="2" t="str">
        <f>TEXT(tbl_sales[[#This Row],[Date]],"mmmm")</f>
        <v>March</v>
      </c>
      <c r="D734" t="s">
        <v>1564</v>
      </c>
      <c r="E734">
        <v>1</v>
      </c>
      <c r="F734" s="3">
        <v>3464.37</v>
      </c>
      <c r="G734" t="s">
        <v>20</v>
      </c>
      <c r="H734" t="str">
        <f>INDEX(product[Product Name],MATCH(A734,product[ProductID],0))</f>
        <v>Pirum UC-31</v>
      </c>
      <c r="I734" t="str">
        <f>INDEX(product[Category],MATCH($A734,product[ProductID],0))</f>
        <v>Urban</v>
      </c>
      <c r="J734" t="str">
        <f>INDEX(product[Segment],MATCH($A734,product[ProductID],0))</f>
        <v>Convenience</v>
      </c>
      <c r="K734">
        <f>INDEX(product[ManufacturerID],MATCH($A734,product[ProductID],0))</f>
        <v>10</v>
      </c>
      <c r="L734" t="str">
        <f>INDEX(location[State],MATCH(D734,location[Zip],0))</f>
        <v>British Columbia</v>
      </c>
      <c r="M734" t="str">
        <f>INDEX(manufacturer[Manufacturer Name],MATCH(K734,manufacturer[ManufacturerID],0))</f>
        <v>Pirum</v>
      </c>
      <c r="N734">
        <f>1/COUNTIFS(tbl_sales[Manufacturer Name],tbl_sales[[#This Row],[Manufacturer Name]])</f>
        <v>3.8022813688212928E-3</v>
      </c>
    </row>
    <row r="735" spans="1:14" x14ac:dyDescent="0.25">
      <c r="A735">
        <v>2180</v>
      </c>
      <c r="B735" s="2">
        <v>42067</v>
      </c>
      <c r="C735" s="2" t="str">
        <f>TEXT(tbl_sales[[#This Row],[Date]],"mmmm")</f>
        <v>March</v>
      </c>
      <c r="D735" t="s">
        <v>1401</v>
      </c>
      <c r="E735">
        <v>1</v>
      </c>
      <c r="F735" s="3">
        <v>5606.37</v>
      </c>
      <c r="G735" t="s">
        <v>20</v>
      </c>
      <c r="H735" t="str">
        <f>INDEX(product[Product Name],MATCH(A735,product[ProductID],0))</f>
        <v>Victoria UC-10</v>
      </c>
      <c r="I735" t="str">
        <f>INDEX(product[Category],MATCH($A735,product[ProductID],0))</f>
        <v>Urban</v>
      </c>
      <c r="J735" t="str">
        <f>INDEX(product[Segment],MATCH($A735,product[ProductID],0))</f>
        <v>Convenience</v>
      </c>
      <c r="K735">
        <f>INDEX(product[ManufacturerID],MATCH($A735,product[ProductID],0))</f>
        <v>14</v>
      </c>
      <c r="L735" t="str">
        <f>INDEX(location[State],MATCH(D735,location[Zip],0))</f>
        <v>Alberta</v>
      </c>
      <c r="M735" t="str">
        <f>INDEX(manufacturer[Manufacturer Name],MATCH(K735,manufacturer[ManufacturerID],0))</f>
        <v>Victoria</v>
      </c>
      <c r="N735">
        <f>1/COUNTIFS(tbl_sales[Manufacturer Name],tbl_sales[[#This Row],[Manufacturer Name]])</f>
        <v>6.25E-2</v>
      </c>
    </row>
    <row r="736" spans="1:14" x14ac:dyDescent="0.25">
      <c r="A736">
        <v>1180</v>
      </c>
      <c r="B736" s="2">
        <v>42074</v>
      </c>
      <c r="C736" s="2" t="str">
        <f>TEXT(tbl_sales[[#This Row],[Date]],"mmmm")</f>
        <v>March</v>
      </c>
      <c r="D736" t="s">
        <v>1360</v>
      </c>
      <c r="E736">
        <v>1</v>
      </c>
      <c r="F736" s="3">
        <v>6173.37</v>
      </c>
      <c r="G736" t="s">
        <v>20</v>
      </c>
      <c r="H736" t="str">
        <f>INDEX(product[Product Name],MATCH(A736,product[ProductID],0))</f>
        <v>Pirum UE-16</v>
      </c>
      <c r="I736" t="str">
        <f>INDEX(product[Category],MATCH($A736,product[ProductID],0))</f>
        <v>Urban</v>
      </c>
      <c r="J736" t="str">
        <f>INDEX(product[Segment],MATCH($A736,product[ProductID],0))</f>
        <v>Extreme</v>
      </c>
      <c r="K736">
        <f>INDEX(product[ManufacturerID],MATCH($A736,product[ProductID],0))</f>
        <v>10</v>
      </c>
      <c r="L736" t="str">
        <f>INDEX(location[State],MATCH(D736,location[Zip],0))</f>
        <v>Alberta</v>
      </c>
      <c r="M736" t="str">
        <f>INDEX(manufacturer[Manufacturer Name],MATCH(K736,manufacturer[ManufacturerID],0))</f>
        <v>Pirum</v>
      </c>
      <c r="N736">
        <f>1/COUNTIFS(tbl_sales[Manufacturer Name],tbl_sales[[#This Row],[Manufacturer Name]])</f>
        <v>3.8022813688212928E-3</v>
      </c>
    </row>
    <row r="737" spans="1:14" x14ac:dyDescent="0.25">
      <c r="A737">
        <v>1009</v>
      </c>
      <c r="B737" s="2">
        <v>42074</v>
      </c>
      <c r="C737" s="2" t="str">
        <f>TEXT(tbl_sales[[#This Row],[Date]],"mmmm")</f>
        <v>March</v>
      </c>
      <c r="D737" t="s">
        <v>1383</v>
      </c>
      <c r="E737">
        <v>1</v>
      </c>
      <c r="F737" s="3">
        <v>1353.87</v>
      </c>
      <c r="G737" t="s">
        <v>20</v>
      </c>
      <c r="H737" t="str">
        <f>INDEX(product[Product Name],MATCH(A737,product[ProductID],0))</f>
        <v>Natura YY-10</v>
      </c>
      <c r="I737" t="str">
        <f>INDEX(product[Category],MATCH($A737,product[ProductID],0))</f>
        <v>Youth</v>
      </c>
      <c r="J737" t="str">
        <f>INDEX(product[Segment],MATCH($A737,product[ProductID],0))</f>
        <v>Youth</v>
      </c>
      <c r="K737">
        <f>INDEX(product[ManufacturerID],MATCH($A737,product[ProductID],0))</f>
        <v>8</v>
      </c>
      <c r="L737" t="str">
        <f>INDEX(location[State],MATCH(D737,location[Zip],0))</f>
        <v>Alberta</v>
      </c>
      <c r="M737" t="str">
        <f>INDEX(manufacturer[Manufacturer Name],MATCH(K737,manufacturer[ManufacturerID],0))</f>
        <v>Natura</v>
      </c>
      <c r="N737">
        <f>1/COUNTIFS(tbl_sales[Manufacturer Name],tbl_sales[[#This Row],[Manufacturer Name]])</f>
        <v>3.952569169960474E-3</v>
      </c>
    </row>
    <row r="738" spans="1:14" x14ac:dyDescent="0.25">
      <c r="A738">
        <v>1129</v>
      </c>
      <c r="B738" s="2">
        <v>42087</v>
      </c>
      <c r="C738" s="2" t="str">
        <f>TEXT(tbl_sales[[#This Row],[Date]],"mmmm")</f>
        <v>March</v>
      </c>
      <c r="D738" t="s">
        <v>1565</v>
      </c>
      <c r="E738">
        <v>1</v>
      </c>
      <c r="F738" s="3">
        <v>5543.37</v>
      </c>
      <c r="G738" t="s">
        <v>20</v>
      </c>
      <c r="H738" t="str">
        <f>INDEX(product[Product Name],MATCH(A738,product[ProductID],0))</f>
        <v>Pirum UM-06</v>
      </c>
      <c r="I738" t="str">
        <f>INDEX(product[Category],MATCH($A738,product[ProductID],0))</f>
        <v>Urban</v>
      </c>
      <c r="J738" t="str">
        <f>INDEX(product[Segment],MATCH($A738,product[ProductID],0))</f>
        <v>Moderation</v>
      </c>
      <c r="K738">
        <f>INDEX(product[ManufacturerID],MATCH($A738,product[ProductID],0))</f>
        <v>10</v>
      </c>
      <c r="L738" t="str">
        <f>INDEX(location[State],MATCH(D738,location[Zip],0))</f>
        <v>British Columbia</v>
      </c>
      <c r="M738" t="str">
        <f>INDEX(manufacturer[Manufacturer Name],MATCH(K738,manufacturer[ManufacturerID],0))</f>
        <v>Pirum</v>
      </c>
      <c r="N738">
        <f>1/COUNTIFS(tbl_sales[Manufacturer Name],tbl_sales[[#This Row],[Manufacturer Name]])</f>
        <v>3.8022813688212928E-3</v>
      </c>
    </row>
    <row r="739" spans="1:14" x14ac:dyDescent="0.25">
      <c r="A739">
        <v>556</v>
      </c>
      <c r="B739" s="2">
        <v>42087</v>
      </c>
      <c r="C739" s="2" t="str">
        <f>TEXT(tbl_sales[[#This Row],[Date]],"mmmm")</f>
        <v>March</v>
      </c>
      <c r="D739" t="s">
        <v>1352</v>
      </c>
      <c r="E739">
        <v>1</v>
      </c>
      <c r="F739" s="3">
        <v>10268.370000000001</v>
      </c>
      <c r="G739" t="s">
        <v>20</v>
      </c>
      <c r="H739" t="str">
        <f>INDEX(product[Product Name],MATCH(A739,product[ProductID],0))</f>
        <v>Maximus UC-21</v>
      </c>
      <c r="I739" t="str">
        <f>INDEX(product[Category],MATCH($A739,product[ProductID],0))</f>
        <v>Urban</v>
      </c>
      <c r="J739" t="str">
        <f>INDEX(product[Segment],MATCH($A739,product[ProductID],0))</f>
        <v>Convenience</v>
      </c>
      <c r="K739">
        <f>INDEX(product[ManufacturerID],MATCH($A739,product[ProductID],0))</f>
        <v>7</v>
      </c>
      <c r="L739" t="str">
        <f>INDEX(location[State],MATCH(D739,location[Zip],0))</f>
        <v>Alberta</v>
      </c>
      <c r="M739" t="str">
        <f>INDEX(manufacturer[Manufacturer Name],MATCH(K739,manufacturer[ManufacturerID],0))</f>
        <v>VanArsdel</v>
      </c>
      <c r="N739">
        <f>1/COUNTIFS(tbl_sales[Manufacturer Name],tbl_sales[[#This Row],[Manufacturer Name]])</f>
        <v>2.4570024570024569E-3</v>
      </c>
    </row>
    <row r="740" spans="1:14" x14ac:dyDescent="0.25">
      <c r="A740">
        <v>615</v>
      </c>
      <c r="B740" s="2">
        <v>42087</v>
      </c>
      <c r="C740" s="2" t="str">
        <f>TEXT(tbl_sales[[#This Row],[Date]],"mmmm")</f>
        <v>March</v>
      </c>
      <c r="D740" t="s">
        <v>1577</v>
      </c>
      <c r="E740">
        <v>1</v>
      </c>
      <c r="F740" s="3">
        <v>8189.37</v>
      </c>
      <c r="G740" t="s">
        <v>20</v>
      </c>
      <c r="H740" t="str">
        <f>INDEX(product[Product Name],MATCH(A740,product[ProductID],0))</f>
        <v>Maximus UC-80</v>
      </c>
      <c r="I740" t="str">
        <f>INDEX(product[Category],MATCH($A740,product[ProductID],0))</f>
        <v>Urban</v>
      </c>
      <c r="J740" t="str">
        <f>INDEX(product[Segment],MATCH($A740,product[ProductID],0))</f>
        <v>Convenience</v>
      </c>
      <c r="K740">
        <f>INDEX(product[ManufacturerID],MATCH($A740,product[ProductID],0))</f>
        <v>7</v>
      </c>
      <c r="L740" t="str">
        <f>INDEX(location[State],MATCH(D740,location[Zip],0))</f>
        <v>British Columbia</v>
      </c>
      <c r="M740" t="str">
        <f>INDEX(manufacturer[Manufacturer Name],MATCH(K740,manufacturer[ManufacturerID],0))</f>
        <v>VanArsdel</v>
      </c>
      <c r="N740">
        <f>1/COUNTIFS(tbl_sales[Manufacturer Name],tbl_sales[[#This Row],[Manufacturer Name]])</f>
        <v>2.4570024570024569E-3</v>
      </c>
    </row>
    <row r="741" spans="1:14" x14ac:dyDescent="0.25">
      <c r="A741">
        <v>993</v>
      </c>
      <c r="B741" s="2">
        <v>42047</v>
      </c>
      <c r="C741" s="2" t="str">
        <f>TEXT(tbl_sales[[#This Row],[Date]],"mmmm")</f>
        <v>February</v>
      </c>
      <c r="D741" t="s">
        <v>1554</v>
      </c>
      <c r="E741">
        <v>1</v>
      </c>
      <c r="F741" s="3">
        <v>4598.37</v>
      </c>
      <c r="G741" t="s">
        <v>20</v>
      </c>
      <c r="H741" t="str">
        <f>INDEX(product[Product Name],MATCH(A741,product[ProductID],0))</f>
        <v>Natura UC-56</v>
      </c>
      <c r="I741" t="str">
        <f>INDEX(product[Category],MATCH($A741,product[ProductID],0))</f>
        <v>Urban</v>
      </c>
      <c r="J741" t="str">
        <f>INDEX(product[Segment],MATCH($A741,product[ProductID],0))</f>
        <v>Convenience</v>
      </c>
      <c r="K741">
        <f>INDEX(product[ManufacturerID],MATCH($A741,product[ProductID],0))</f>
        <v>8</v>
      </c>
      <c r="L741" t="str">
        <f>INDEX(location[State],MATCH(D741,location[Zip],0))</f>
        <v>British Columbia</v>
      </c>
      <c r="M741" t="str">
        <f>INDEX(manufacturer[Manufacturer Name],MATCH(K741,manufacturer[ManufacturerID],0))</f>
        <v>Natura</v>
      </c>
      <c r="N741">
        <f>1/COUNTIFS(tbl_sales[Manufacturer Name],tbl_sales[[#This Row],[Manufacturer Name]])</f>
        <v>3.952569169960474E-3</v>
      </c>
    </row>
    <row r="742" spans="1:14" x14ac:dyDescent="0.25">
      <c r="A742">
        <v>939</v>
      </c>
      <c r="B742" s="2">
        <v>42047</v>
      </c>
      <c r="C742" s="2" t="str">
        <f>TEXT(tbl_sales[[#This Row],[Date]],"mmmm")</f>
        <v>February</v>
      </c>
      <c r="D742" t="s">
        <v>1401</v>
      </c>
      <c r="E742">
        <v>1</v>
      </c>
      <c r="F742" s="3">
        <v>4598.37</v>
      </c>
      <c r="G742" t="s">
        <v>20</v>
      </c>
      <c r="H742" t="str">
        <f>INDEX(product[Product Name],MATCH(A742,product[ProductID],0))</f>
        <v>Natura UC-02</v>
      </c>
      <c r="I742" t="str">
        <f>INDEX(product[Category],MATCH($A742,product[ProductID],0))</f>
        <v>Urban</v>
      </c>
      <c r="J742" t="str">
        <f>INDEX(product[Segment],MATCH($A742,product[ProductID],0))</f>
        <v>Convenience</v>
      </c>
      <c r="K742">
        <f>INDEX(product[ManufacturerID],MATCH($A742,product[ProductID],0))</f>
        <v>8</v>
      </c>
      <c r="L742" t="str">
        <f>INDEX(location[State],MATCH(D742,location[Zip],0))</f>
        <v>Alberta</v>
      </c>
      <c r="M742" t="str">
        <f>INDEX(manufacturer[Manufacturer Name],MATCH(K742,manufacturer[ManufacturerID],0))</f>
        <v>Natura</v>
      </c>
      <c r="N742">
        <f>1/COUNTIFS(tbl_sales[Manufacturer Name],tbl_sales[[#This Row],[Manufacturer Name]])</f>
        <v>3.952569169960474E-3</v>
      </c>
    </row>
    <row r="743" spans="1:14" x14ac:dyDescent="0.25">
      <c r="A743">
        <v>2219</v>
      </c>
      <c r="B743" s="2">
        <v>42048</v>
      </c>
      <c r="C743" s="2" t="str">
        <f>TEXT(tbl_sales[[#This Row],[Date]],"mmmm")</f>
        <v>February</v>
      </c>
      <c r="D743" t="s">
        <v>1573</v>
      </c>
      <c r="E743">
        <v>1</v>
      </c>
      <c r="F743" s="3">
        <v>1826.37</v>
      </c>
      <c r="G743" t="s">
        <v>20</v>
      </c>
      <c r="H743" t="str">
        <f>INDEX(product[Product Name],MATCH(A743,product[ProductID],0))</f>
        <v>Aliqui RP-16</v>
      </c>
      <c r="I743" t="str">
        <f>INDEX(product[Category],MATCH($A743,product[ProductID],0))</f>
        <v>Rural</v>
      </c>
      <c r="J743" t="str">
        <f>INDEX(product[Segment],MATCH($A743,product[ProductID],0))</f>
        <v>Productivity</v>
      </c>
      <c r="K743">
        <f>INDEX(product[ManufacturerID],MATCH($A743,product[ProductID],0))</f>
        <v>2</v>
      </c>
      <c r="L743" t="str">
        <f>INDEX(location[State],MATCH(D743,location[Zip],0))</f>
        <v>British Columbia</v>
      </c>
      <c r="M743" t="str">
        <f>INDEX(manufacturer[Manufacturer Name],MATCH(K743,manufacturer[ManufacturerID],0))</f>
        <v>Aliqui</v>
      </c>
      <c r="N743">
        <f>1/COUNTIFS(tbl_sales[Manufacturer Name],tbl_sales[[#This Row],[Manufacturer Name]])</f>
        <v>4.7169811320754715E-3</v>
      </c>
    </row>
    <row r="744" spans="1:14" x14ac:dyDescent="0.25">
      <c r="A744">
        <v>862</v>
      </c>
      <c r="B744" s="2">
        <v>42176</v>
      </c>
      <c r="C744" s="2" t="str">
        <f>TEXT(tbl_sales[[#This Row],[Date]],"mmmm")</f>
        <v>June</v>
      </c>
      <c r="D744" t="s">
        <v>1600</v>
      </c>
      <c r="E744">
        <v>1</v>
      </c>
      <c r="F744" s="3">
        <v>2330.37</v>
      </c>
      <c r="G744" t="s">
        <v>20</v>
      </c>
      <c r="H744" t="str">
        <f>INDEX(product[Product Name],MATCH(A744,product[ProductID],0))</f>
        <v>Natura UR-08</v>
      </c>
      <c r="I744" t="str">
        <f>INDEX(product[Category],MATCH($A744,product[ProductID],0))</f>
        <v>Urban</v>
      </c>
      <c r="J744" t="str">
        <f>INDEX(product[Segment],MATCH($A744,product[ProductID],0))</f>
        <v>Regular</v>
      </c>
      <c r="K744">
        <f>INDEX(product[ManufacturerID],MATCH($A744,product[ProductID],0))</f>
        <v>8</v>
      </c>
      <c r="L744" t="str">
        <f>INDEX(location[State],MATCH(D744,location[Zip],0))</f>
        <v>British Columbia</v>
      </c>
      <c r="M744" t="str">
        <f>INDEX(manufacturer[Manufacturer Name],MATCH(K744,manufacturer[ManufacturerID],0))</f>
        <v>Natura</v>
      </c>
      <c r="N744">
        <f>1/COUNTIFS(tbl_sales[Manufacturer Name],tbl_sales[[#This Row],[Manufacturer Name]])</f>
        <v>3.952569169960474E-3</v>
      </c>
    </row>
    <row r="745" spans="1:14" x14ac:dyDescent="0.25">
      <c r="A745">
        <v>438</v>
      </c>
      <c r="B745" s="2">
        <v>42094</v>
      </c>
      <c r="C745" s="2" t="str">
        <f>TEXT(tbl_sales[[#This Row],[Date]],"mmmm")</f>
        <v>March</v>
      </c>
      <c r="D745" t="s">
        <v>1401</v>
      </c>
      <c r="E745">
        <v>1</v>
      </c>
      <c r="F745" s="3">
        <v>11969.37</v>
      </c>
      <c r="G745" t="s">
        <v>20</v>
      </c>
      <c r="H745" t="str">
        <f>INDEX(product[Product Name],MATCH(A745,product[ProductID],0))</f>
        <v>Maximus UM-43</v>
      </c>
      <c r="I745" t="str">
        <f>INDEX(product[Category],MATCH($A745,product[ProductID],0))</f>
        <v>Urban</v>
      </c>
      <c r="J745" t="str">
        <f>INDEX(product[Segment],MATCH($A745,product[ProductID],0))</f>
        <v>Moderation</v>
      </c>
      <c r="K745">
        <f>INDEX(product[ManufacturerID],MATCH($A745,product[ProductID],0))</f>
        <v>7</v>
      </c>
      <c r="L745" t="str">
        <f>INDEX(location[State],MATCH(D745,location[Zip],0))</f>
        <v>Alberta</v>
      </c>
      <c r="M745" t="str">
        <f>INDEX(manufacturer[Manufacturer Name],MATCH(K745,manufacturer[ManufacturerID],0))</f>
        <v>VanArsdel</v>
      </c>
      <c r="N745">
        <f>1/COUNTIFS(tbl_sales[Manufacturer Name],tbl_sales[[#This Row],[Manufacturer Name]])</f>
        <v>2.4570024570024569E-3</v>
      </c>
    </row>
    <row r="746" spans="1:14" x14ac:dyDescent="0.25">
      <c r="A746">
        <v>978</v>
      </c>
      <c r="B746" s="2">
        <v>42094</v>
      </c>
      <c r="C746" s="2" t="str">
        <f>TEXT(tbl_sales[[#This Row],[Date]],"mmmm")</f>
        <v>March</v>
      </c>
      <c r="D746" t="s">
        <v>1401</v>
      </c>
      <c r="E746">
        <v>1</v>
      </c>
      <c r="F746" s="3">
        <v>9386.3700000000008</v>
      </c>
      <c r="G746" t="s">
        <v>20</v>
      </c>
      <c r="H746" t="str">
        <f>INDEX(product[Product Name],MATCH(A746,product[ProductID],0))</f>
        <v>Natura UC-41</v>
      </c>
      <c r="I746" t="str">
        <f>INDEX(product[Category],MATCH($A746,product[ProductID],0))</f>
        <v>Urban</v>
      </c>
      <c r="J746" t="str">
        <f>INDEX(product[Segment],MATCH($A746,product[ProductID],0))</f>
        <v>Convenience</v>
      </c>
      <c r="K746">
        <f>INDEX(product[ManufacturerID],MATCH($A746,product[ProductID],0))</f>
        <v>8</v>
      </c>
      <c r="L746" t="str">
        <f>INDEX(location[State],MATCH(D746,location[Zip],0))</f>
        <v>Alberta</v>
      </c>
      <c r="M746" t="str">
        <f>INDEX(manufacturer[Manufacturer Name],MATCH(K746,manufacturer[ManufacturerID],0))</f>
        <v>Natura</v>
      </c>
      <c r="N746">
        <f>1/COUNTIFS(tbl_sales[Manufacturer Name],tbl_sales[[#This Row],[Manufacturer Name]])</f>
        <v>3.952569169960474E-3</v>
      </c>
    </row>
    <row r="747" spans="1:14" x14ac:dyDescent="0.25">
      <c r="A747">
        <v>2055</v>
      </c>
      <c r="B747" s="2">
        <v>42094</v>
      </c>
      <c r="C747" s="2" t="str">
        <f>TEXT(tbl_sales[[#This Row],[Date]],"mmmm")</f>
        <v>March</v>
      </c>
      <c r="D747" t="s">
        <v>1569</v>
      </c>
      <c r="E747">
        <v>1</v>
      </c>
      <c r="F747" s="3">
        <v>7874.37</v>
      </c>
      <c r="G747" t="s">
        <v>20</v>
      </c>
      <c r="H747" t="str">
        <f>INDEX(product[Product Name],MATCH(A747,product[ProductID],0))</f>
        <v>Currus UE-15</v>
      </c>
      <c r="I747" t="str">
        <f>INDEX(product[Category],MATCH($A747,product[ProductID],0))</f>
        <v>Urban</v>
      </c>
      <c r="J747" t="str">
        <f>INDEX(product[Segment],MATCH($A747,product[ProductID],0))</f>
        <v>Extreme</v>
      </c>
      <c r="K747">
        <f>INDEX(product[ManufacturerID],MATCH($A747,product[ProductID],0))</f>
        <v>4</v>
      </c>
      <c r="L747" t="str">
        <f>INDEX(location[State],MATCH(D747,location[Zip],0))</f>
        <v>British Columbia</v>
      </c>
      <c r="M747" t="str">
        <f>INDEX(manufacturer[Manufacturer Name],MATCH(K747,manufacturer[ManufacturerID],0))</f>
        <v>Currus</v>
      </c>
      <c r="N747">
        <f>1/COUNTIFS(tbl_sales[Manufacturer Name],tbl_sales[[#This Row],[Manufacturer Name]])</f>
        <v>1.1764705882352941E-2</v>
      </c>
    </row>
    <row r="748" spans="1:14" x14ac:dyDescent="0.25">
      <c r="A748">
        <v>443</v>
      </c>
      <c r="B748" s="2">
        <v>42101</v>
      </c>
      <c r="C748" s="2" t="str">
        <f>TEXT(tbl_sales[[#This Row],[Date]],"mmmm")</f>
        <v>April</v>
      </c>
      <c r="D748" t="s">
        <v>1401</v>
      </c>
      <c r="E748">
        <v>1</v>
      </c>
      <c r="F748" s="3">
        <v>11084.85</v>
      </c>
      <c r="G748" t="s">
        <v>20</v>
      </c>
      <c r="H748" t="str">
        <f>INDEX(product[Product Name],MATCH(A748,product[ProductID],0))</f>
        <v>Maximus UM-48</v>
      </c>
      <c r="I748" t="str">
        <f>INDEX(product[Category],MATCH($A748,product[ProductID],0))</f>
        <v>Urban</v>
      </c>
      <c r="J748" t="str">
        <f>INDEX(product[Segment],MATCH($A748,product[ProductID],0))</f>
        <v>Moderation</v>
      </c>
      <c r="K748">
        <f>INDEX(product[ManufacturerID],MATCH($A748,product[ProductID],0))</f>
        <v>7</v>
      </c>
      <c r="L748" t="str">
        <f>INDEX(location[State],MATCH(D748,location[Zip],0))</f>
        <v>Alberta</v>
      </c>
      <c r="M748" t="str">
        <f>INDEX(manufacturer[Manufacturer Name],MATCH(K748,manufacturer[ManufacturerID],0))</f>
        <v>VanArsdel</v>
      </c>
      <c r="N748">
        <f>1/COUNTIFS(tbl_sales[Manufacturer Name],tbl_sales[[#This Row],[Manufacturer Name]])</f>
        <v>2.4570024570024569E-3</v>
      </c>
    </row>
    <row r="749" spans="1:14" x14ac:dyDescent="0.25">
      <c r="A749">
        <v>2379</v>
      </c>
      <c r="B749" s="2">
        <v>42088</v>
      </c>
      <c r="C749" s="2" t="str">
        <f>TEXT(tbl_sales[[#This Row],[Date]],"mmmm")</f>
        <v>March</v>
      </c>
      <c r="D749" t="s">
        <v>1400</v>
      </c>
      <c r="E749">
        <v>1</v>
      </c>
      <c r="F749" s="3">
        <v>2330.37</v>
      </c>
      <c r="G749" t="s">
        <v>20</v>
      </c>
      <c r="H749" t="str">
        <f>INDEX(product[Product Name],MATCH(A749,product[ProductID],0))</f>
        <v>Aliqui UC-27</v>
      </c>
      <c r="I749" t="str">
        <f>INDEX(product[Category],MATCH($A749,product[ProductID],0))</f>
        <v>Urban</v>
      </c>
      <c r="J749" t="str">
        <f>INDEX(product[Segment],MATCH($A749,product[ProductID],0))</f>
        <v>Convenience</v>
      </c>
      <c r="K749">
        <f>INDEX(product[ManufacturerID],MATCH($A749,product[ProductID],0))</f>
        <v>2</v>
      </c>
      <c r="L749" t="str">
        <f>INDEX(location[State],MATCH(D749,location[Zip],0))</f>
        <v>Alberta</v>
      </c>
      <c r="M749" t="str">
        <f>INDEX(manufacturer[Manufacturer Name],MATCH(K749,manufacturer[ManufacturerID],0))</f>
        <v>Aliqui</v>
      </c>
      <c r="N749">
        <f>1/COUNTIFS(tbl_sales[Manufacturer Name],tbl_sales[[#This Row],[Manufacturer Name]])</f>
        <v>4.7169811320754715E-3</v>
      </c>
    </row>
    <row r="750" spans="1:14" x14ac:dyDescent="0.25">
      <c r="A750">
        <v>585</v>
      </c>
      <c r="B750" s="2">
        <v>42088</v>
      </c>
      <c r="C750" s="2" t="str">
        <f>TEXT(tbl_sales[[#This Row],[Date]],"mmmm")</f>
        <v>March</v>
      </c>
      <c r="D750" t="s">
        <v>1400</v>
      </c>
      <c r="E750">
        <v>1</v>
      </c>
      <c r="F750" s="3">
        <v>5039.37</v>
      </c>
      <c r="G750" t="s">
        <v>20</v>
      </c>
      <c r="H750" t="str">
        <f>INDEX(product[Product Name],MATCH(A750,product[ProductID],0))</f>
        <v>Maximus UC-50</v>
      </c>
      <c r="I750" t="str">
        <f>INDEX(product[Category],MATCH($A750,product[ProductID],0))</f>
        <v>Urban</v>
      </c>
      <c r="J750" t="str">
        <f>INDEX(product[Segment],MATCH($A750,product[ProductID],0))</f>
        <v>Convenience</v>
      </c>
      <c r="K750">
        <f>INDEX(product[ManufacturerID],MATCH($A750,product[ProductID],0))</f>
        <v>7</v>
      </c>
      <c r="L750" t="str">
        <f>INDEX(location[State],MATCH(D750,location[Zip],0))</f>
        <v>Alberta</v>
      </c>
      <c r="M750" t="str">
        <f>INDEX(manufacturer[Manufacturer Name],MATCH(K750,manufacturer[ManufacturerID],0))</f>
        <v>VanArsdel</v>
      </c>
      <c r="N750">
        <f>1/COUNTIFS(tbl_sales[Manufacturer Name],tbl_sales[[#This Row],[Manufacturer Name]])</f>
        <v>2.4570024570024569E-3</v>
      </c>
    </row>
    <row r="751" spans="1:14" x14ac:dyDescent="0.25">
      <c r="A751">
        <v>1022</v>
      </c>
      <c r="B751" s="2">
        <v>42032</v>
      </c>
      <c r="C751" s="2" t="str">
        <f>TEXT(tbl_sales[[#This Row],[Date]],"mmmm")</f>
        <v>January</v>
      </c>
      <c r="D751" t="s">
        <v>1395</v>
      </c>
      <c r="E751">
        <v>1</v>
      </c>
      <c r="F751" s="3">
        <v>1889.37</v>
      </c>
      <c r="G751" t="s">
        <v>20</v>
      </c>
      <c r="H751" t="str">
        <f>INDEX(product[Product Name],MATCH(A751,product[ProductID],0))</f>
        <v>Natura YY-23</v>
      </c>
      <c r="I751" t="str">
        <f>INDEX(product[Category],MATCH($A751,product[ProductID],0))</f>
        <v>Youth</v>
      </c>
      <c r="J751" t="str">
        <f>INDEX(product[Segment],MATCH($A751,product[ProductID],0))</f>
        <v>Youth</v>
      </c>
      <c r="K751">
        <f>INDEX(product[ManufacturerID],MATCH($A751,product[ProductID],0))</f>
        <v>8</v>
      </c>
      <c r="L751" t="str">
        <f>INDEX(location[State],MATCH(D751,location[Zip],0))</f>
        <v>Alberta</v>
      </c>
      <c r="M751" t="str">
        <f>INDEX(manufacturer[Manufacturer Name],MATCH(K751,manufacturer[ManufacturerID],0))</f>
        <v>Natura</v>
      </c>
      <c r="N751">
        <f>1/COUNTIFS(tbl_sales[Manufacturer Name],tbl_sales[[#This Row],[Manufacturer Name]])</f>
        <v>3.952569169960474E-3</v>
      </c>
    </row>
    <row r="752" spans="1:14" x14ac:dyDescent="0.25">
      <c r="A752">
        <v>1175</v>
      </c>
      <c r="B752" s="2">
        <v>42033</v>
      </c>
      <c r="C752" s="2" t="str">
        <f>TEXT(tbl_sales[[#This Row],[Date]],"mmmm")</f>
        <v>January</v>
      </c>
      <c r="D752" t="s">
        <v>1560</v>
      </c>
      <c r="E752">
        <v>1</v>
      </c>
      <c r="F752" s="3">
        <v>7622.37</v>
      </c>
      <c r="G752" t="s">
        <v>20</v>
      </c>
      <c r="H752" t="str">
        <f>INDEX(product[Product Name],MATCH(A752,product[ProductID],0))</f>
        <v>Pirum UE-11</v>
      </c>
      <c r="I752" t="str">
        <f>INDEX(product[Category],MATCH($A752,product[ProductID],0))</f>
        <v>Urban</v>
      </c>
      <c r="J752" t="str">
        <f>INDEX(product[Segment],MATCH($A752,product[ProductID],0))</f>
        <v>Extreme</v>
      </c>
      <c r="K752">
        <f>INDEX(product[ManufacturerID],MATCH($A752,product[ProductID],0))</f>
        <v>10</v>
      </c>
      <c r="L752" t="str">
        <f>INDEX(location[State],MATCH(D752,location[Zip],0))</f>
        <v>British Columbia</v>
      </c>
      <c r="M752" t="str">
        <f>INDEX(manufacturer[Manufacturer Name],MATCH(K752,manufacturer[ManufacturerID],0))</f>
        <v>Pirum</v>
      </c>
      <c r="N752">
        <f>1/COUNTIFS(tbl_sales[Manufacturer Name],tbl_sales[[#This Row],[Manufacturer Name]])</f>
        <v>3.8022813688212928E-3</v>
      </c>
    </row>
    <row r="753" spans="1:14" x14ac:dyDescent="0.25">
      <c r="A753">
        <v>1180</v>
      </c>
      <c r="B753" s="2">
        <v>42033</v>
      </c>
      <c r="C753" s="2" t="str">
        <f>TEXT(tbl_sales[[#This Row],[Date]],"mmmm")</f>
        <v>January</v>
      </c>
      <c r="D753" t="s">
        <v>1559</v>
      </c>
      <c r="E753">
        <v>1</v>
      </c>
      <c r="F753" s="3">
        <v>6173.37</v>
      </c>
      <c r="G753" t="s">
        <v>20</v>
      </c>
      <c r="H753" t="str">
        <f>INDEX(product[Product Name],MATCH(A753,product[ProductID],0))</f>
        <v>Pirum UE-16</v>
      </c>
      <c r="I753" t="str">
        <f>INDEX(product[Category],MATCH($A753,product[ProductID],0))</f>
        <v>Urban</v>
      </c>
      <c r="J753" t="str">
        <f>INDEX(product[Segment],MATCH($A753,product[ProductID],0))</f>
        <v>Extreme</v>
      </c>
      <c r="K753">
        <f>INDEX(product[ManufacturerID],MATCH($A753,product[ProductID],0))</f>
        <v>10</v>
      </c>
      <c r="L753" t="str">
        <f>INDEX(location[State],MATCH(D753,location[Zip],0))</f>
        <v>British Columbia</v>
      </c>
      <c r="M753" t="str">
        <f>INDEX(manufacturer[Manufacturer Name],MATCH(K753,manufacturer[ManufacturerID],0))</f>
        <v>Pirum</v>
      </c>
      <c r="N753">
        <f>1/COUNTIFS(tbl_sales[Manufacturer Name],tbl_sales[[#This Row],[Manufacturer Name]])</f>
        <v>3.8022813688212928E-3</v>
      </c>
    </row>
    <row r="754" spans="1:14" x14ac:dyDescent="0.25">
      <c r="A754">
        <v>1722</v>
      </c>
      <c r="B754" s="2">
        <v>42033</v>
      </c>
      <c r="C754" s="2" t="str">
        <f>TEXT(tbl_sales[[#This Row],[Date]],"mmmm")</f>
        <v>January</v>
      </c>
      <c r="D754" t="s">
        <v>1569</v>
      </c>
      <c r="E754">
        <v>1</v>
      </c>
      <c r="F754" s="3">
        <v>1038.8699999999999</v>
      </c>
      <c r="G754" t="s">
        <v>20</v>
      </c>
      <c r="H754" t="str">
        <f>INDEX(product[Product Name],MATCH(A754,product[ProductID],0))</f>
        <v>Salvus YY-33</v>
      </c>
      <c r="I754" t="str">
        <f>INDEX(product[Category],MATCH($A754,product[ProductID],0))</f>
        <v>Youth</v>
      </c>
      <c r="J754" t="str">
        <f>INDEX(product[Segment],MATCH($A754,product[ProductID],0))</f>
        <v>Youth</v>
      </c>
      <c r="K754">
        <f>INDEX(product[ManufacturerID],MATCH($A754,product[ProductID],0))</f>
        <v>13</v>
      </c>
      <c r="L754" t="str">
        <f>INDEX(location[State],MATCH(D754,location[Zip],0))</f>
        <v>British Columbia</v>
      </c>
      <c r="M754" t="str">
        <f>INDEX(manufacturer[Manufacturer Name],MATCH(K754,manufacturer[ManufacturerID],0))</f>
        <v>Salvus</v>
      </c>
      <c r="N754">
        <f>1/COUNTIFS(tbl_sales[Manufacturer Name],tbl_sales[[#This Row],[Manufacturer Name]])</f>
        <v>4.3478260869565216E-2</v>
      </c>
    </row>
    <row r="755" spans="1:14" x14ac:dyDescent="0.25">
      <c r="A755">
        <v>2117</v>
      </c>
      <c r="B755" s="2">
        <v>42033</v>
      </c>
      <c r="C755" s="2" t="str">
        <f>TEXT(tbl_sales[[#This Row],[Date]],"mmmm")</f>
        <v>January</v>
      </c>
      <c r="D755" t="s">
        <v>1563</v>
      </c>
      <c r="E755">
        <v>1</v>
      </c>
      <c r="F755" s="3">
        <v>8189.37</v>
      </c>
      <c r="G755" t="s">
        <v>20</v>
      </c>
      <c r="H755" t="str">
        <f>INDEX(product[Product Name],MATCH(A755,product[ProductID],0))</f>
        <v>Victoria UM-08</v>
      </c>
      <c r="I755" t="str">
        <f>INDEX(product[Category],MATCH($A755,product[ProductID],0))</f>
        <v>Urban</v>
      </c>
      <c r="J755" t="str">
        <f>INDEX(product[Segment],MATCH($A755,product[ProductID],0))</f>
        <v>Moderation</v>
      </c>
      <c r="K755">
        <f>INDEX(product[ManufacturerID],MATCH($A755,product[ProductID],0))</f>
        <v>14</v>
      </c>
      <c r="L755" t="str">
        <f>INDEX(location[State],MATCH(D755,location[Zip],0))</f>
        <v>British Columbia</v>
      </c>
      <c r="M755" t="str">
        <f>INDEX(manufacturer[Manufacturer Name],MATCH(K755,manufacturer[ManufacturerID],0))</f>
        <v>Victoria</v>
      </c>
      <c r="N755">
        <f>1/COUNTIFS(tbl_sales[Manufacturer Name],tbl_sales[[#This Row],[Manufacturer Name]])</f>
        <v>6.25E-2</v>
      </c>
    </row>
    <row r="756" spans="1:14" x14ac:dyDescent="0.25">
      <c r="A756">
        <v>907</v>
      </c>
      <c r="B756" s="2">
        <v>42033</v>
      </c>
      <c r="C756" s="2" t="str">
        <f>TEXT(tbl_sales[[#This Row],[Date]],"mmmm")</f>
        <v>January</v>
      </c>
      <c r="D756" t="s">
        <v>1385</v>
      </c>
      <c r="E756">
        <v>1</v>
      </c>
      <c r="F756" s="3">
        <v>7307.37</v>
      </c>
      <c r="G756" t="s">
        <v>20</v>
      </c>
      <c r="H756" t="str">
        <f>INDEX(product[Product Name],MATCH(A756,product[ProductID],0))</f>
        <v>Natura UE-16</v>
      </c>
      <c r="I756" t="str">
        <f>INDEX(product[Category],MATCH($A756,product[ProductID],0))</f>
        <v>Urban</v>
      </c>
      <c r="J756" t="str">
        <f>INDEX(product[Segment],MATCH($A756,product[ProductID],0))</f>
        <v>Extreme</v>
      </c>
      <c r="K756">
        <f>INDEX(product[ManufacturerID],MATCH($A756,product[ProductID],0))</f>
        <v>8</v>
      </c>
      <c r="L756" t="str">
        <f>INDEX(location[State],MATCH(D756,location[Zip],0))</f>
        <v>Alberta</v>
      </c>
      <c r="M756" t="str">
        <f>INDEX(manufacturer[Manufacturer Name],MATCH(K756,manufacturer[ManufacturerID],0))</f>
        <v>Natura</v>
      </c>
      <c r="N756">
        <f>1/COUNTIFS(tbl_sales[Manufacturer Name],tbl_sales[[#This Row],[Manufacturer Name]])</f>
        <v>3.952569169960474E-3</v>
      </c>
    </row>
    <row r="757" spans="1:14" x14ac:dyDescent="0.25">
      <c r="A757">
        <v>1529</v>
      </c>
      <c r="B757" s="2">
        <v>42072</v>
      </c>
      <c r="C757" s="2" t="str">
        <f>TEXT(tbl_sales[[#This Row],[Date]],"mmmm")</f>
        <v>March</v>
      </c>
      <c r="D757" t="s">
        <v>1577</v>
      </c>
      <c r="E757">
        <v>1</v>
      </c>
      <c r="F757" s="3">
        <v>5038.74</v>
      </c>
      <c r="G757" t="s">
        <v>20</v>
      </c>
      <c r="H757" t="str">
        <f>INDEX(product[Product Name],MATCH(A757,product[ProductID],0))</f>
        <v>Quibus RP-21</v>
      </c>
      <c r="I757" t="str">
        <f>INDEX(product[Category],MATCH($A757,product[ProductID],0))</f>
        <v>Rural</v>
      </c>
      <c r="J757" t="str">
        <f>INDEX(product[Segment],MATCH($A757,product[ProductID],0))</f>
        <v>Productivity</v>
      </c>
      <c r="K757">
        <f>INDEX(product[ManufacturerID],MATCH($A757,product[ProductID],0))</f>
        <v>12</v>
      </c>
      <c r="L757" t="str">
        <f>INDEX(location[State],MATCH(D757,location[Zip],0))</f>
        <v>British Columbia</v>
      </c>
      <c r="M757" t="str">
        <f>INDEX(manufacturer[Manufacturer Name],MATCH(K757,manufacturer[ManufacturerID],0))</f>
        <v>Quibus</v>
      </c>
      <c r="N757">
        <f>1/COUNTIFS(tbl_sales[Manufacturer Name],tbl_sales[[#This Row],[Manufacturer Name]])</f>
        <v>1.3333333333333334E-2</v>
      </c>
    </row>
    <row r="758" spans="1:14" x14ac:dyDescent="0.25">
      <c r="A758">
        <v>516</v>
      </c>
      <c r="B758" s="2">
        <v>42072</v>
      </c>
      <c r="C758" s="2" t="str">
        <f>TEXT(tbl_sales[[#This Row],[Date]],"mmmm")</f>
        <v>March</v>
      </c>
      <c r="D758" t="s">
        <v>1330</v>
      </c>
      <c r="E758">
        <v>1</v>
      </c>
      <c r="F758" s="3">
        <v>6296.85</v>
      </c>
      <c r="G758" t="s">
        <v>20</v>
      </c>
      <c r="H758" t="str">
        <f>INDEX(product[Product Name],MATCH(A758,product[ProductID],0))</f>
        <v>Maximus UE-04</v>
      </c>
      <c r="I758" t="str">
        <f>INDEX(product[Category],MATCH($A758,product[ProductID],0))</f>
        <v>Urban</v>
      </c>
      <c r="J758" t="str">
        <f>INDEX(product[Segment],MATCH($A758,product[ProductID],0))</f>
        <v>Extreme</v>
      </c>
      <c r="K758">
        <f>INDEX(product[ManufacturerID],MATCH($A758,product[ProductID],0))</f>
        <v>7</v>
      </c>
      <c r="L758" t="str">
        <f>INDEX(location[State],MATCH(D758,location[Zip],0))</f>
        <v>Alberta</v>
      </c>
      <c r="M758" t="str">
        <f>INDEX(manufacturer[Manufacturer Name],MATCH(K758,manufacturer[ManufacturerID],0))</f>
        <v>VanArsdel</v>
      </c>
      <c r="N758">
        <f>1/COUNTIFS(tbl_sales[Manufacturer Name],tbl_sales[[#This Row],[Manufacturer Name]])</f>
        <v>2.4570024570024569E-3</v>
      </c>
    </row>
    <row r="759" spans="1:14" x14ac:dyDescent="0.25">
      <c r="A759">
        <v>1223</v>
      </c>
      <c r="B759" s="2">
        <v>42072</v>
      </c>
      <c r="C759" s="2" t="str">
        <f>TEXT(tbl_sales[[#This Row],[Date]],"mmmm")</f>
        <v>March</v>
      </c>
      <c r="D759" t="s">
        <v>1564</v>
      </c>
      <c r="E759">
        <v>1</v>
      </c>
      <c r="F759" s="3">
        <v>4787.37</v>
      </c>
      <c r="G759" t="s">
        <v>20</v>
      </c>
      <c r="H759" t="str">
        <f>INDEX(product[Product Name],MATCH(A759,product[ProductID],0))</f>
        <v>Pirum UC-25</v>
      </c>
      <c r="I759" t="str">
        <f>INDEX(product[Category],MATCH($A759,product[ProductID],0))</f>
        <v>Urban</v>
      </c>
      <c r="J759" t="str">
        <f>INDEX(product[Segment],MATCH($A759,product[ProductID],0))</f>
        <v>Convenience</v>
      </c>
      <c r="K759">
        <f>INDEX(product[ManufacturerID],MATCH($A759,product[ProductID],0))</f>
        <v>10</v>
      </c>
      <c r="L759" t="str">
        <f>INDEX(location[State],MATCH(D759,location[Zip],0))</f>
        <v>British Columbia</v>
      </c>
      <c r="M759" t="str">
        <f>INDEX(manufacturer[Manufacturer Name],MATCH(K759,manufacturer[ManufacturerID],0))</f>
        <v>Pirum</v>
      </c>
      <c r="N759">
        <f>1/COUNTIFS(tbl_sales[Manufacturer Name],tbl_sales[[#This Row],[Manufacturer Name]])</f>
        <v>3.8022813688212928E-3</v>
      </c>
    </row>
    <row r="760" spans="1:14" x14ac:dyDescent="0.25">
      <c r="A760">
        <v>405</v>
      </c>
      <c r="B760" s="2">
        <v>42031</v>
      </c>
      <c r="C760" s="2" t="str">
        <f>TEXT(tbl_sales[[#This Row],[Date]],"mmmm")</f>
        <v>January</v>
      </c>
      <c r="D760" t="s">
        <v>1395</v>
      </c>
      <c r="E760">
        <v>1</v>
      </c>
      <c r="F760" s="3">
        <v>22994.37</v>
      </c>
      <c r="G760" t="s">
        <v>20</v>
      </c>
      <c r="H760" t="str">
        <f>INDEX(product[Product Name],MATCH(A760,product[ProductID],0))</f>
        <v>Maximus UM-10</v>
      </c>
      <c r="I760" t="str">
        <f>INDEX(product[Category],MATCH($A760,product[ProductID],0))</f>
        <v>Urban</v>
      </c>
      <c r="J760" t="str">
        <f>INDEX(product[Segment],MATCH($A760,product[ProductID],0))</f>
        <v>Moderation</v>
      </c>
      <c r="K760">
        <f>INDEX(product[ManufacturerID],MATCH($A760,product[ProductID],0))</f>
        <v>7</v>
      </c>
      <c r="L760" t="str">
        <f>INDEX(location[State],MATCH(D760,location[Zip],0))</f>
        <v>Alberta</v>
      </c>
      <c r="M760" t="str">
        <f>INDEX(manufacturer[Manufacturer Name],MATCH(K760,manufacturer[ManufacturerID],0))</f>
        <v>VanArsdel</v>
      </c>
      <c r="N760">
        <f>1/COUNTIFS(tbl_sales[Manufacturer Name],tbl_sales[[#This Row],[Manufacturer Name]])</f>
        <v>2.4570024570024569E-3</v>
      </c>
    </row>
    <row r="761" spans="1:14" x14ac:dyDescent="0.25">
      <c r="A761">
        <v>577</v>
      </c>
      <c r="B761" s="2">
        <v>42031</v>
      </c>
      <c r="C761" s="2" t="str">
        <f>TEXT(tbl_sales[[#This Row],[Date]],"mmmm")</f>
        <v>January</v>
      </c>
      <c r="D761" t="s">
        <v>1560</v>
      </c>
      <c r="E761">
        <v>1</v>
      </c>
      <c r="F761" s="3">
        <v>12284.37</v>
      </c>
      <c r="G761" t="s">
        <v>20</v>
      </c>
      <c r="H761" t="str">
        <f>INDEX(product[Product Name],MATCH(A761,product[ProductID],0))</f>
        <v>Maximus UC-42</v>
      </c>
      <c r="I761" t="str">
        <f>INDEX(product[Category],MATCH($A761,product[ProductID],0))</f>
        <v>Urban</v>
      </c>
      <c r="J761" t="str">
        <f>INDEX(product[Segment],MATCH($A761,product[ProductID],0))</f>
        <v>Convenience</v>
      </c>
      <c r="K761">
        <f>INDEX(product[ManufacturerID],MATCH($A761,product[ProductID],0))</f>
        <v>7</v>
      </c>
      <c r="L761" t="str">
        <f>INDEX(location[State],MATCH(D761,location[Zip],0))</f>
        <v>British Columbia</v>
      </c>
      <c r="M761" t="str">
        <f>INDEX(manufacturer[Manufacturer Name],MATCH(K761,manufacturer[ManufacturerID],0))</f>
        <v>VanArsdel</v>
      </c>
      <c r="N761">
        <f>1/COUNTIFS(tbl_sales[Manufacturer Name],tbl_sales[[#This Row],[Manufacturer Name]])</f>
        <v>2.4570024570024569E-3</v>
      </c>
    </row>
    <row r="762" spans="1:14" x14ac:dyDescent="0.25">
      <c r="A762">
        <v>2385</v>
      </c>
      <c r="B762" s="2">
        <v>42031</v>
      </c>
      <c r="C762" s="2" t="str">
        <f>TEXT(tbl_sales[[#This Row],[Date]],"mmmm")</f>
        <v>January</v>
      </c>
      <c r="D762" t="s">
        <v>1345</v>
      </c>
      <c r="E762">
        <v>1</v>
      </c>
      <c r="F762" s="3">
        <v>9569.7000000000007</v>
      </c>
      <c r="G762" t="s">
        <v>20</v>
      </c>
      <c r="H762" t="str">
        <f>INDEX(product[Product Name],MATCH(A762,product[ProductID],0))</f>
        <v>Aliqui UC-33</v>
      </c>
      <c r="I762" t="str">
        <f>INDEX(product[Category],MATCH($A762,product[ProductID],0))</f>
        <v>Urban</v>
      </c>
      <c r="J762" t="str">
        <f>INDEX(product[Segment],MATCH($A762,product[ProductID],0))</f>
        <v>Convenience</v>
      </c>
      <c r="K762">
        <f>INDEX(product[ManufacturerID],MATCH($A762,product[ProductID],0))</f>
        <v>2</v>
      </c>
      <c r="L762" t="str">
        <f>INDEX(location[State],MATCH(D762,location[Zip],0))</f>
        <v>Alberta</v>
      </c>
      <c r="M762" t="str">
        <f>INDEX(manufacturer[Manufacturer Name],MATCH(K762,manufacturer[ManufacturerID],0))</f>
        <v>Aliqui</v>
      </c>
      <c r="N762">
        <f>1/COUNTIFS(tbl_sales[Manufacturer Name],tbl_sales[[#This Row],[Manufacturer Name]])</f>
        <v>4.7169811320754715E-3</v>
      </c>
    </row>
    <row r="763" spans="1:14" x14ac:dyDescent="0.25">
      <c r="A763">
        <v>2224</v>
      </c>
      <c r="B763" s="2">
        <v>42031</v>
      </c>
      <c r="C763" s="2" t="str">
        <f>TEXT(tbl_sales[[#This Row],[Date]],"mmmm")</f>
        <v>January</v>
      </c>
      <c r="D763" t="s">
        <v>1563</v>
      </c>
      <c r="E763">
        <v>1</v>
      </c>
      <c r="F763" s="3">
        <v>818.37</v>
      </c>
      <c r="G763" t="s">
        <v>20</v>
      </c>
      <c r="H763" t="str">
        <f>INDEX(product[Product Name],MATCH(A763,product[ProductID],0))</f>
        <v>Aliqui RP-21</v>
      </c>
      <c r="I763" t="str">
        <f>INDEX(product[Category],MATCH($A763,product[ProductID],0))</f>
        <v>Rural</v>
      </c>
      <c r="J763" t="str">
        <f>INDEX(product[Segment],MATCH($A763,product[ProductID],0))</f>
        <v>Productivity</v>
      </c>
      <c r="K763">
        <f>INDEX(product[ManufacturerID],MATCH($A763,product[ProductID],0))</f>
        <v>2</v>
      </c>
      <c r="L763" t="str">
        <f>INDEX(location[State],MATCH(D763,location[Zip],0))</f>
        <v>British Columbia</v>
      </c>
      <c r="M763" t="str">
        <f>INDEX(manufacturer[Manufacturer Name],MATCH(K763,manufacturer[ManufacturerID],0))</f>
        <v>Aliqui</v>
      </c>
      <c r="N763">
        <f>1/COUNTIFS(tbl_sales[Manufacturer Name],tbl_sales[[#This Row],[Manufacturer Name]])</f>
        <v>4.7169811320754715E-3</v>
      </c>
    </row>
    <row r="764" spans="1:14" x14ac:dyDescent="0.25">
      <c r="A764">
        <v>2225</v>
      </c>
      <c r="B764" s="2">
        <v>42031</v>
      </c>
      <c r="C764" s="2" t="str">
        <f>TEXT(tbl_sales[[#This Row],[Date]],"mmmm")</f>
        <v>January</v>
      </c>
      <c r="D764" t="s">
        <v>1563</v>
      </c>
      <c r="E764">
        <v>1</v>
      </c>
      <c r="F764" s="3">
        <v>818.37</v>
      </c>
      <c r="G764" t="s">
        <v>20</v>
      </c>
      <c r="H764" t="str">
        <f>INDEX(product[Product Name],MATCH(A764,product[ProductID],0))</f>
        <v>Aliqui RP-22</v>
      </c>
      <c r="I764" t="str">
        <f>INDEX(product[Category],MATCH($A764,product[ProductID],0))</f>
        <v>Rural</v>
      </c>
      <c r="J764" t="str">
        <f>INDEX(product[Segment],MATCH($A764,product[ProductID],0))</f>
        <v>Productivity</v>
      </c>
      <c r="K764">
        <f>INDEX(product[ManufacturerID],MATCH($A764,product[ProductID],0))</f>
        <v>2</v>
      </c>
      <c r="L764" t="str">
        <f>INDEX(location[State],MATCH(D764,location[Zip],0))</f>
        <v>British Columbia</v>
      </c>
      <c r="M764" t="str">
        <f>INDEX(manufacturer[Manufacturer Name],MATCH(K764,manufacturer[ManufacturerID],0))</f>
        <v>Aliqui</v>
      </c>
      <c r="N764">
        <f>1/COUNTIFS(tbl_sales[Manufacturer Name],tbl_sales[[#This Row],[Manufacturer Name]])</f>
        <v>4.7169811320754715E-3</v>
      </c>
    </row>
    <row r="765" spans="1:14" x14ac:dyDescent="0.25">
      <c r="A765">
        <v>2402</v>
      </c>
      <c r="B765" s="2">
        <v>42032</v>
      </c>
      <c r="C765" s="2" t="str">
        <f>TEXT(tbl_sales[[#This Row],[Date]],"mmmm")</f>
        <v>January</v>
      </c>
      <c r="D765" t="s">
        <v>1400</v>
      </c>
      <c r="E765">
        <v>1</v>
      </c>
      <c r="F765" s="3">
        <v>3842.37</v>
      </c>
      <c r="G765" t="s">
        <v>20</v>
      </c>
      <c r="H765" t="str">
        <f>INDEX(product[Product Name],MATCH(A765,product[ProductID],0))</f>
        <v>Aliqui YY-11</v>
      </c>
      <c r="I765" t="str">
        <f>INDEX(product[Category],MATCH($A765,product[ProductID],0))</f>
        <v>Youth</v>
      </c>
      <c r="J765" t="str">
        <f>INDEX(product[Segment],MATCH($A765,product[ProductID],0))</f>
        <v>Youth</v>
      </c>
      <c r="K765">
        <f>INDEX(product[ManufacturerID],MATCH($A765,product[ProductID],0))</f>
        <v>2</v>
      </c>
      <c r="L765" t="str">
        <f>INDEX(location[State],MATCH(D765,location[Zip],0))</f>
        <v>Alberta</v>
      </c>
      <c r="M765" t="str">
        <f>INDEX(manufacturer[Manufacturer Name],MATCH(K765,manufacturer[ManufacturerID],0))</f>
        <v>Aliqui</v>
      </c>
      <c r="N765">
        <f>1/COUNTIFS(tbl_sales[Manufacturer Name],tbl_sales[[#This Row],[Manufacturer Name]])</f>
        <v>4.7169811320754715E-3</v>
      </c>
    </row>
    <row r="766" spans="1:14" x14ac:dyDescent="0.25">
      <c r="A766">
        <v>1180</v>
      </c>
      <c r="B766" s="2">
        <v>42032</v>
      </c>
      <c r="C766" s="2" t="str">
        <f>TEXT(tbl_sales[[#This Row],[Date]],"mmmm")</f>
        <v>January</v>
      </c>
      <c r="D766" t="s">
        <v>1401</v>
      </c>
      <c r="E766">
        <v>1</v>
      </c>
      <c r="F766" s="3">
        <v>6299.37</v>
      </c>
      <c r="G766" t="s">
        <v>20</v>
      </c>
      <c r="H766" t="str">
        <f>INDEX(product[Product Name],MATCH(A766,product[ProductID],0))</f>
        <v>Pirum UE-16</v>
      </c>
      <c r="I766" t="str">
        <f>INDEX(product[Category],MATCH($A766,product[ProductID],0))</f>
        <v>Urban</v>
      </c>
      <c r="J766" t="str">
        <f>INDEX(product[Segment],MATCH($A766,product[ProductID],0))</f>
        <v>Extreme</v>
      </c>
      <c r="K766">
        <f>INDEX(product[ManufacturerID],MATCH($A766,product[ProductID],0))</f>
        <v>10</v>
      </c>
      <c r="L766" t="str">
        <f>INDEX(location[State],MATCH(D766,location[Zip],0))</f>
        <v>Alberta</v>
      </c>
      <c r="M766" t="str">
        <f>INDEX(manufacturer[Manufacturer Name],MATCH(K766,manufacturer[ManufacturerID],0))</f>
        <v>Pirum</v>
      </c>
      <c r="N766">
        <f>1/COUNTIFS(tbl_sales[Manufacturer Name],tbl_sales[[#This Row],[Manufacturer Name]])</f>
        <v>3.8022813688212928E-3</v>
      </c>
    </row>
    <row r="767" spans="1:14" x14ac:dyDescent="0.25">
      <c r="A767">
        <v>1129</v>
      </c>
      <c r="B767" s="2">
        <v>42032</v>
      </c>
      <c r="C767" s="2" t="str">
        <f>TEXT(tbl_sales[[#This Row],[Date]],"mmmm")</f>
        <v>January</v>
      </c>
      <c r="D767" t="s">
        <v>1574</v>
      </c>
      <c r="E767">
        <v>1</v>
      </c>
      <c r="F767" s="3">
        <v>5543.37</v>
      </c>
      <c r="G767" t="s">
        <v>20</v>
      </c>
      <c r="H767" t="str">
        <f>INDEX(product[Product Name],MATCH(A767,product[ProductID],0))</f>
        <v>Pirum UM-06</v>
      </c>
      <c r="I767" t="str">
        <f>INDEX(product[Category],MATCH($A767,product[ProductID],0))</f>
        <v>Urban</v>
      </c>
      <c r="J767" t="str">
        <f>INDEX(product[Segment],MATCH($A767,product[ProductID],0))</f>
        <v>Moderation</v>
      </c>
      <c r="K767">
        <f>INDEX(product[ManufacturerID],MATCH($A767,product[ProductID],0))</f>
        <v>10</v>
      </c>
      <c r="L767" t="str">
        <f>INDEX(location[State],MATCH(D767,location[Zip],0))</f>
        <v>British Columbia</v>
      </c>
      <c r="M767" t="str">
        <f>INDEX(manufacturer[Manufacturer Name],MATCH(K767,manufacturer[ManufacturerID],0))</f>
        <v>Pirum</v>
      </c>
      <c r="N767">
        <f>1/COUNTIFS(tbl_sales[Manufacturer Name],tbl_sales[[#This Row],[Manufacturer Name]])</f>
        <v>3.8022813688212928E-3</v>
      </c>
    </row>
    <row r="768" spans="1:14" x14ac:dyDescent="0.25">
      <c r="A768">
        <v>496</v>
      </c>
      <c r="B768" s="2">
        <v>42032</v>
      </c>
      <c r="C768" s="2" t="str">
        <f>TEXT(tbl_sales[[#This Row],[Date]],"mmmm")</f>
        <v>January</v>
      </c>
      <c r="D768" t="s">
        <v>1563</v>
      </c>
      <c r="E768">
        <v>1</v>
      </c>
      <c r="F768" s="3">
        <v>11339.37</v>
      </c>
      <c r="G768" t="s">
        <v>20</v>
      </c>
      <c r="H768" t="str">
        <f>INDEX(product[Product Name],MATCH(A768,product[ProductID],0))</f>
        <v>Maximus UM-01</v>
      </c>
      <c r="I768" t="str">
        <f>INDEX(product[Category],MATCH($A768,product[ProductID],0))</f>
        <v>Urban</v>
      </c>
      <c r="J768" t="str">
        <f>INDEX(product[Segment],MATCH($A768,product[ProductID],0))</f>
        <v>Moderation</v>
      </c>
      <c r="K768">
        <f>INDEX(product[ManufacturerID],MATCH($A768,product[ProductID],0))</f>
        <v>7</v>
      </c>
      <c r="L768" t="str">
        <f>INDEX(location[State],MATCH(D768,location[Zip],0))</f>
        <v>British Columbia</v>
      </c>
      <c r="M768" t="str">
        <f>INDEX(manufacturer[Manufacturer Name],MATCH(K768,manufacturer[ManufacturerID],0))</f>
        <v>VanArsdel</v>
      </c>
      <c r="N768">
        <f>1/COUNTIFS(tbl_sales[Manufacturer Name],tbl_sales[[#This Row],[Manufacturer Name]])</f>
        <v>2.4570024570024569E-3</v>
      </c>
    </row>
    <row r="769" spans="1:14" x14ac:dyDescent="0.25">
      <c r="A769">
        <v>183</v>
      </c>
      <c r="B769" s="2">
        <v>42041</v>
      </c>
      <c r="C769" s="2" t="str">
        <f>TEXT(tbl_sales[[#This Row],[Date]],"mmmm")</f>
        <v>February</v>
      </c>
      <c r="D769" t="s">
        <v>1345</v>
      </c>
      <c r="E769">
        <v>1</v>
      </c>
      <c r="F769" s="3">
        <v>8694</v>
      </c>
      <c r="G769" t="s">
        <v>20</v>
      </c>
      <c r="H769" t="str">
        <f>INDEX(product[Product Name],MATCH(A769,product[ProductID],0))</f>
        <v>Abbas UE-11</v>
      </c>
      <c r="I769" t="str">
        <f>INDEX(product[Category],MATCH($A769,product[ProductID],0))</f>
        <v>Urban</v>
      </c>
      <c r="J769" t="str">
        <f>INDEX(product[Segment],MATCH($A769,product[ProductID],0))</f>
        <v>Extreme</v>
      </c>
      <c r="K769">
        <f>INDEX(product[ManufacturerID],MATCH($A769,product[ProductID],0))</f>
        <v>1</v>
      </c>
      <c r="L769" t="str">
        <f>INDEX(location[State],MATCH(D769,location[Zip],0))</f>
        <v>Alberta</v>
      </c>
      <c r="M769" t="str">
        <f>INDEX(manufacturer[Manufacturer Name],MATCH(K769,manufacturer[ManufacturerID],0))</f>
        <v>Abbas</v>
      </c>
      <c r="N769">
        <f>1/COUNTIFS(tbl_sales[Manufacturer Name],tbl_sales[[#This Row],[Manufacturer Name]])</f>
        <v>0.04</v>
      </c>
    </row>
    <row r="770" spans="1:14" x14ac:dyDescent="0.25">
      <c r="A770">
        <v>599</v>
      </c>
      <c r="B770" s="2">
        <v>42101</v>
      </c>
      <c r="C770" s="2" t="str">
        <f>TEXT(tbl_sales[[#This Row],[Date]],"mmmm")</f>
        <v>April</v>
      </c>
      <c r="D770" t="s">
        <v>1384</v>
      </c>
      <c r="E770">
        <v>1</v>
      </c>
      <c r="F770" s="3">
        <v>10643.85</v>
      </c>
      <c r="G770" t="s">
        <v>20</v>
      </c>
      <c r="H770" t="str">
        <f>INDEX(product[Product Name],MATCH(A770,product[ProductID],0))</f>
        <v>Maximus UC-64</v>
      </c>
      <c r="I770" t="str">
        <f>INDEX(product[Category],MATCH($A770,product[ProductID],0))</f>
        <v>Urban</v>
      </c>
      <c r="J770" t="str">
        <f>INDEX(product[Segment],MATCH($A770,product[ProductID],0))</f>
        <v>Convenience</v>
      </c>
      <c r="K770">
        <f>INDEX(product[ManufacturerID],MATCH($A770,product[ProductID],0))</f>
        <v>7</v>
      </c>
      <c r="L770" t="str">
        <f>INDEX(location[State],MATCH(D770,location[Zip],0))</f>
        <v>Alberta</v>
      </c>
      <c r="M770" t="str">
        <f>INDEX(manufacturer[Manufacturer Name],MATCH(K770,manufacturer[ManufacturerID],0))</f>
        <v>VanArsdel</v>
      </c>
      <c r="N770">
        <f>1/COUNTIFS(tbl_sales[Manufacturer Name],tbl_sales[[#This Row],[Manufacturer Name]])</f>
        <v>2.4570024570024569E-3</v>
      </c>
    </row>
    <row r="771" spans="1:14" x14ac:dyDescent="0.25">
      <c r="A771">
        <v>615</v>
      </c>
      <c r="B771" s="2">
        <v>42101</v>
      </c>
      <c r="C771" s="2" t="str">
        <f>TEXT(tbl_sales[[#This Row],[Date]],"mmmm")</f>
        <v>April</v>
      </c>
      <c r="D771" t="s">
        <v>1560</v>
      </c>
      <c r="E771">
        <v>1</v>
      </c>
      <c r="F771" s="3">
        <v>8189.37</v>
      </c>
      <c r="G771" t="s">
        <v>20</v>
      </c>
      <c r="H771" t="str">
        <f>INDEX(product[Product Name],MATCH(A771,product[ProductID],0))</f>
        <v>Maximus UC-80</v>
      </c>
      <c r="I771" t="str">
        <f>INDEX(product[Category],MATCH($A771,product[ProductID],0))</f>
        <v>Urban</v>
      </c>
      <c r="J771" t="str">
        <f>INDEX(product[Segment],MATCH($A771,product[ProductID],0))</f>
        <v>Convenience</v>
      </c>
      <c r="K771">
        <f>INDEX(product[ManufacturerID],MATCH($A771,product[ProductID],0))</f>
        <v>7</v>
      </c>
      <c r="L771" t="str">
        <f>INDEX(location[State],MATCH(D771,location[Zip],0))</f>
        <v>British Columbia</v>
      </c>
      <c r="M771" t="str">
        <f>INDEX(manufacturer[Manufacturer Name],MATCH(K771,manufacturer[ManufacturerID],0))</f>
        <v>VanArsdel</v>
      </c>
      <c r="N771">
        <f>1/COUNTIFS(tbl_sales[Manufacturer Name],tbl_sales[[#This Row],[Manufacturer Name]])</f>
        <v>2.4570024570024569E-3</v>
      </c>
    </row>
    <row r="772" spans="1:14" x14ac:dyDescent="0.25">
      <c r="A772">
        <v>907</v>
      </c>
      <c r="B772" s="2">
        <v>42102</v>
      </c>
      <c r="C772" s="2" t="str">
        <f>TEXT(tbl_sales[[#This Row],[Date]],"mmmm")</f>
        <v>April</v>
      </c>
      <c r="D772" t="s">
        <v>1600</v>
      </c>
      <c r="E772">
        <v>1</v>
      </c>
      <c r="F772" s="3">
        <v>7559.37</v>
      </c>
      <c r="G772" t="s">
        <v>20</v>
      </c>
      <c r="H772" t="str">
        <f>INDEX(product[Product Name],MATCH(A772,product[ProductID],0))</f>
        <v>Natura UE-16</v>
      </c>
      <c r="I772" t="str">
        <f>INDEX(product[Category],MATCH($A772,product[ProductID],0))</f>
        <v>Urban</v>
      </c>
      <c r="J772" t="str">
        <f>INDEX(product[Segment],MATCH($A772,product[ProductID],0))</f>
        <v>Extreme</v>
      </c>
      <c r="K772">
        <f>INDEX(product[ManufacturerID],MATCH($A772,product[ProductID],0))</f>
        <v>8</v>
      </c>
      <c r="L772" t="str">
        <f>INDEX(location[State],MATCH(D772,location[Zip],0))</f>
        <v>British Columbia</v>
      </c>
      <c r="M772" t="str">
        <f>INDEX(manufacturer[Manufacturer Name],MATCH(K772,manufacturer[ManufacturerID],0))</f>
        <v>Natura</v>
      </c>
      <c r="N772">
        <f>1/COUNTIFS(tbl_sales[Manufacturer Name],tbl_sales[[#This Row],[Manufacturer Name]])</f>
        <v>3.952569169960474E-3</v>
      </c>
    </row>
    <row r="773" spans="1:14" x14ac:dyDescent="0.25">
      <c r="A773">
        <v>1129</v>
      </c>
      <c r="B773" s="2">
        <v>42102</v>
      </c>
      <c r="C773" s="2" t="str">
        <f>TEXT(tbl_sales[[#This Row],[Date]],"mmmm")</f>
        <v>April</v>
      </c>
      <c r="D773" t="s">
        <v>1413</v>
      </c>
      <c r="E773">
        <v>1</v>
      </c>
      <c r="F773" s="3">
        <v>5543.37</v>
      </c>
      <c r="G773" t="s">
        <v>20</v>
      </c>
      <c r="H773" t="str">
        <f>INDEX(product[Product Name],MATCH(A773,product[ProductID],0))</f>
        <v>Pirum UM-06</v>
      </c>
      <c r="I773" t="str">
        <f>INDEX(product[Category],MATCH($A773,product[ProductID],0))</f>
        <v>Urban</v>
      </c>
      <c r="J773" t="str">
        <f>INDEX(product[Segment],MATCH($A773,product[ProductID],0))</f>
        <v>Moderation</v>
      </c>
      <c r="K773">
        <f>INDEX(product[ManufacturerID],MATCH($A773,product[ProductID],0))</f>
        <v>10</v>
      </c>
      <c r="L773" t="str">
        <f>INDEX(location[State],MATCH(D773,location[Zip],0))</f>
        <v>Alberta</v>
      </c>
      <c r="M773" t="str">
        <f>INDEX(manufacturer[Manufacturer Name],MATCH(K773,manufacturer[ManufacturerID],0))</f>
        <v>Pirum</v>
      </c>
      <c r="N773">
        <f>1/COUNTIFS(tbl_sales[Manufacturer Name],tbl_sales[[#This Row],[Manufacturer Name]])</f>
        <v>3.8022813688212928E-3</v>
      </c>
    </row>
    <row r="774" spans="1:14" x14ac:dyDescent="0.25">
      <c r="A774">
        <v>1520</v>
      </c>
      <c r="B774" s="2">
        <v>42073</v>
      </c>
      <c r="C774" s="2" t="str">
        <f>TEXT(tbl_sales[[#This Row],[Date]],"mmmm")</f>
        <v>March</v>
      </c>
      <c r="D774" t="s">
        <v>1395</v>
      </c>
      <c r="E774">
        <v>1</v>
      </c>
      <c r="F774" s="3">
        <v>2707.74</v>
      </c>
      <c r="G774" t="s">
        <v>20</v>
      </c>
      <c r="H774" t="str">
        <f>INDEX(product[Product Name],MATCH(A774,product[ProductID],0))</f>
        <v>Quibus RP-12</v>
      </c>
      <c r="I774" t="str">
        <f>INDEX(product[Category],MATCH($A774,product[ProductID],0))</f>
        <v>Rural</v>
      </c>
      <c r="J774" t="str">
        <f>INDEX(product[Segment],MATCH($A774,product[ProductID],0))</f>
        <v>Productivity</v>
      </c>
      <c r="K774">
        <f>INDEX(product[ManufacturerID],MATCH($A774,product[ProductID],0))</f>
        <v>12</v>
      </c>
      <c r="L774" t="str">
        <f>INDEX(location[State],MATCH(D774,location[Zip],0))</f>
        <v>Alberta</v>
      </c>
      <c r="M774" t="str">
        <f>INDEX(manufacturer[Manufacturer Name],MATCH(K774,manufacturer[ManufacturerID],0))</f>
        <v>Quibus</v>
      </c>
      <c r="N774">
        <f>1/COUNTIFS(tbl_sales[Manufacturer Name],tbl_sales[[#This Row],[Manufacturer Name]])</f>
        <v>1.3333333333333334E-2</v>
      </c>
    </row>
    <row r="775" spans="1:14" x14ac:dyDescent="0.25">
      <c r="A775">
        <v>2331</v>
      </c>
      <c r="B775" s="2">
        <v>42121</v>
      </c>
      <c r="C775" s="2" t="str">
        <f>TEXT(tbl_sales[[#This Row],[Date]],"mmmm")</f>
        <v>April</v>
      </c>
      <c r="D775" t="s">
        <v>1401</v>
      </c>
      <c r="E775">
        <v>1</v>
      </c>
      <c r="F775" s="3">
        <v>7868.7</v>
      </c>
      <c r="G775" t="s">
        <v>20</v>
      </c>
      <c r="H775" t="str">
        <f>INDEX(product[Product Name],MATCH(A775,product[ProductID],0))</f>
        <v>Aliqui UE-05</v>
      </c>
      <c r="I775" t="str">
        <f>INDEX(product[Category],MATCH($A775,product[ProductID],0))</f>
        <v>Urban</v>
      </c>
      <c r="J775" t="str">
        <f>INDEX(product[Segment],MATCH($A775,product[ProductID],0))</f>
        <v>Extreme</v>
      </c>
      <c r="K775">
        <f>INDEX(product[ManufacturerID],MATCH($A775,product[ProductID],0))</f>
        <v>2</v>
      </c>
      <c r="L775" t="str">
        <f>INDEX(location[State],MATCH(D775,location[Zip],0))</f>
        <v>Alberta</v>
      </c>
      <c r="M775" t="str">
        <f>INDEX(manufacturer[Manufacturer Name],MATCH(K775,manufacturer[ManufacturerID],0))</f>
        <v>Aliqui</v>
      </c>
      <c r="N775">
        <f>1/COUNTIFS(tbl_sales[Manufacturer Name],tbl_sales[[#This Row],[Manufacturer Name]])</f>
        <v>4.7169811320754715E-3</v>
      </c>
    </row>
    <row r="776" spans="1:14" x14ac:dyDescent="0.25">
      <c r="A776">
        <v>578</v>
      </c>
      <c r="B776" s="2">
        <v>42121</v>
      </c>
      <c r="C776" s="2" t="str">
        <f>TEXT(tbl_sales[[#This Row],[Date]],"mmmm")</f>
        <v>April</v>
      </c>
      <c r="D776" t="s">
        <v>1593</v>
      </c>
      <c r="E776">
        <v>1</v>
      </c>
      <c r="F776" s="3">
        <v>9449.3700000000008</v>
      </c>
      <c r="G776" t="s">
        <v>20</v>
      </c>
      <c r="H776" t="str">
        <f>INDEX(product[Product Name],MATCH(A776,product[ProductID],0))</f>
        <v>Maximus UC-43</v>
      </c>
      <c r="I776" t="str">
        <f>INDEX(product[Category],MATCH($A776,product[ProductID],0))</f>
        <v>Urban</v>
      </c>
      <c r="J776" t="str">
        <f>INDEX(product[Segment],MATCH($A776,product[ProductID],0))</f>
        <v>Convenience</v>
      </c>
      <c r="K776">
        <f>INDEX(product[ManufacturerID],MATCH($A776,product[ProductID],0))</f>
        <v>7</v>
      </c>
      <c r="L776" t="str">
        <f>INDEX(location[State],MATCH(D776,location[Zip],0))</f>
        <v>British Columbia</v>
      </c>
      <c r="M776" t="str">
        <f>INDEX(manufacturer[Manufacturer Name],MATCH(K776,manufacturer[ManufacturerID],0))</f>
        <v>VanArsdel</v>
      </c>
      <c r="N776">
        <f>1/COUNTIFS(tbl_sales[Manufacturer Name],tbl_sales[[#This Row],[Manufacturer Name]])</f>
        <v>2.4570024570024569E-3</v>
      </c>
    </row>
    <row r="777" spans="1:14" x14ac:dyDescent="0.25">
      <c r="A777">
        <v>1320</v>
      </c>
      <c r="B777" s="2">
        <v>42183</v>
      </c>
      <c r="C777" s="2" t="str">
        <f>TEXT(tbl_sales[[#This Row],[Date]],"mmmm")</f>
        <v>June</v>
      </c>
      <c r="D777" t="s">
        <v>1569</v>
      </c>
      <c r="E777">
        <v>1</v>
      </c>
      <c r="F777" s="3">
        <v>4975.74</v>
      </c>
      <c r="G777" t="s">
        <v>20</v>
      </c>
      <c r="H777" t="str">
        <f>INDEX(product[Product Name],MATCH(A777,product[ProductID],0))</f>
        <v>Quibus RP-12</v>
      </c>
      <c r="I777" t="str">
        <f>INDEX(product[Category],MATCH($A777,product[ProductID],0))</f>
        <v>Rural</v>
      </c>
      <c r="J777" t="str">
        <f>INDEX(product[Segment],MATCH($A777,product[ProductID],0))</f>
        <v>Productivity</v>
      </c>
      <c r="K777">
        <f>INDEX(product[ManufacturerID],MATCH($A777,product[ProductID],0))</f>
        <v>12</v>
      </c>
      <c r="L777" t="str">
        <f>INDEX(location[State],MATCH(D777,location[Zip],0))</f>
        <v>British Columbia</v>
      </c>
      <c r="M777" t="str">
        <f>INDEX(manufacturer[Manufacturer Name],MATCH(K777,manufacturer[ManufacturerID],0))</f>
        <v>Quibus</v>
      </c>
      <c r="N777">
        <f>1/COUNTIFS(tbl_sales[Manufacturer Name],tbl_sales[[#This Row],[Manufacturer Name]])</f>
        <v>1.3333333333333334E-2</v>
      </c>
    </row>
    <row r="778" spans="1:14" x14ac:dyDescent="0.25">
      <c r="A778">
        <v>1182</v>
      </c>
      <c r="B778" s="2">
        <v>42092</v>
      </c>
      <c r="C778" s="2" t="str">
        <f>TEXT(tbl_sales[[#This Row],[Date]],"mmmm")</f>
        <v>March</v>
      </c>
      <c r="D778" t="s">
        <v>1570</v>
      </c>
      <c r="E778">
        <v>1</v>
      </c>
      <c r="F778" s="3">
        <v>2834.37</v>
      </c>
      <c r="G778" t="s">
        <v>20</v>
      </c>
      <c r="H778" t="str">
        <f>INDEX(product[Product Name],MATCH(A778,product[ProductID],0))</f>
        <v>Pirum UE-18</v>
      </c>
      <c r="I778" t="str">
        <f>INDEX(product[Category],MATCH($A778,product[ProductID],0))</f>
        <v>Urban</v>
      </c>
      <c r="J778" t="str">
        <f>INDEX(product[Segment],MATCH($A778,product[ProductID],0))</f>
        <v>Extreme</v>
      </c>
      <c r="K778">
        <f>INDEX(product[ManufacturerID],MATCH($A778,product[ProductID],0))</f>
        <v>10</v>
      </c>
      <c r="L778" t="str">
        <f>INDEX(location[State],MATCH(D778,location[Zip],0))</f>
        <v>British Columbia</v>
      </c>
      <c r="M778" t="str">
        <f>INDEX(manufacturer[Manufacturer Name],MATCH(K778,manufacturer[ManufacturerID],0))</f>
        <v>Pirum</v>
      </c>
      <c r="N778">
        <f>1/COUNTIFS(tbl_sales[Manufacturer Name],tbl_sales[[#This Row],[Manufacturer Name]])</f>
        <v>3.8022813688212928E-3</v>
      </c>
    </row>
    <row r="779" spans="1:14" x14ac:dyDescent="0.25">
      <c r="A779">
        <v>2236</v>
      </c>
      <c r="B779" s="2">
        <v>42092</v>
      </c>
      <c r="C779" s="2" t="str">
        <f>TEXT(tbl_sales[[#This Row],[Date]],"mmmm")</f>
        <v>March</v>
      </c>
      <c r="D779" t="s">
        <v>1400</v>
      </c>
      <c r="E779">
        <v>1</v>
      </c>
      <c r="F779" s="3">
        <v>2330.37</v>
      </c>
      <c r="G779" t="s">
        <v>20</v>
      </c>
      <c r="H779" t="str">
        <f>INDEX(product[Product Name],MATCH(A779,product[ProductID],0))</f>
        <v>Aliqui RP-33</v>
      </c>
      <c r="I779" t="str">
        <f>INDEX(product[Category],MATCH($A779,product[ProductID],0))</f>
        <v>Rural</v>
      </c>
      <c r="J779" t="str">
        <f>INDEX(product[Segment],MATCH($A779,product[ProductID],0))</f>
        <v>Productivity</v>
      </c>
      <c r="K779">
        <f>INDEX(product[ManufacturerID],MATCH($A779,product[ProductID],0))</f>
        <v>2</v>
      </c>
      <c r="L779" t="str">
        <f>INDEX(location[State],MATCH(D779,location[Zip],0))</f>
        <v>Alberta</v>
      </c>
      <c r="M779" t="str">
        <f>INDEX(manufacturer[Manufacturer Name],MATCH(K779,manufacturer[ManufacturerID],0))</f>
        <v>Aliqui</v>
      </c>
      <c r="N779">
        <f>1/COUNTIFS(tbl_sales[Manufacturer Name],tbl_sales[[#This Row],[Manufacturer Name]])</f>
        <v>4.7169811320754715E-3</v>
      </c>
    </row>
    <row r="780" spans="1:14" x14ac:dyDescent="0.25">
      <c r="A780">
        <v>2036</v>
      </c>
      <c r="B780" s="2">
        <v>42108</v>
      </c>
      <c r="C780" s="2" t="str">
        <f>TEXT(tbl_sales[[#This Row],[Date]],"mmmm")</f>
        <v>April</v>
      </c>
      <c r="D780" t="s">
        <v>1555</v>
      </c>
      <c r="E780">
        <v>2</v>
      </c>
      <c r="F780" s="3">
        <v>4408.74</v>
      </c>
      <c r="G780" t="s">
        <v>20</v>
      </c>
      <c r="H780" t="str">
        <f>INDEX(product[Product Name],MATCH(A780,product[ProductID],0))</f>
        <v>Currus UR-39</v>
      </c>
      <c r="I780" t="str">
        <f>INDEX(product[Category],MATCH($A780,product[ProductID],0))</f>
        <v>Urban</v>
      </c>
      <c r="J780" t="str">
        <f>INDEX(product[Segment],MATCH($A780,product[ProductID],0))</f>
        <v>Regular</v>
      </c>
      <c r="K780">
        <f>INDEX(product[ManufacturerID],MATCH($A780,product[ProductID],0))</f>
        <v>4</v>
      </c>
      <c r="L780" t="str">
        <f>INDEX(location[State],MATCH(D780,location[Zip],0))</f>
        <v>British Columbia</v>
      </c>
      <c r="M780" t="str">
        <f>INDEX(manufacturer[Manufacturer Name],MATCH(K780,manufacturer[ManufacturerID],0))</f>
        <v>Currus</v>
      </c>
      <c r="N780">
        <f>1/COUNTIFS(tbl_sales[Manufacturer Name],tbl_sales[[#This Row],[Manufacturer Name]])</f>
        <v>1.1764705882352941E-2</v>
      </c>
    </row>
    <row r="781" spans="1:14" x14ac:dyDescent="0.25">
      <c r="A781">
        <v>1137</v>
      </c>
      <c r="B781" s="2">
        <v>42108</v>
      </c>
      <c r="C781" s="2" t="str">
        <f>TEXT(tbl_sales[[#This Row],[Date]],"mmmm")</f>
        <v>April</v>
      </c>
      <c r="D781" t="s">
        <v>1350</v>
      </c>
      <c r="E781">
        <v>1</v>
      </c>
      <c r="F781" s="3">
        <v>9638.3700000000008</v>
      </c>
      <c r="G781" t="s">
        <v>20</v>
      </c>
      <c r="H781" t="str">
        <f>INDEX(product[Product Name],MATCH(A781,product[ProductID],0))</f>
        <v>Pirum UM-14</v>
      </c>
      <c r="I781" t="str">
        <f>INDEX(product[Category],MATCH($A781,product[ProductID],0))</f>
        <v>Urban</v>
      </c>
      <c r="J781" t="str">
        <f>INDEX(product[Segment],MATCH($A781,product[ProductID],0))</f>
        <v>Moderation</v>
      </c>
      <c r="K781">
        <f>INDEX(product[ManufacturerID],MATCH($A781,product[ProductID],0))</f>
        <v>10</v>
      </c>
      <c r="L781" t="str">
        <f>INDEX(location[State],MATCH(D781,location[Zip],0))</f>
        <v>Alberta</v>
      </c>
      <c r="M781" t="str">
        <f>INDEX(manufacturer[Manufacturer Name],MATCH(K781,manufacturer[ManufacturerID],0))</f>
        <v>Pirum</v>
      </c>
      <c r="N781">
        <f>1/COUNTIFS(tbl_sales[Manufacturer Name],tbl_sales[[#This Row],[Manufacturer Name]])</f>
        <v>3.8022813688212928E-3</v>
      </c>
    </row>
    <row r="782" spans="1:14" x14ac:dyDescent="0.25">
      <c r="A782">
        <v>2045</v>
      </c>
      <c r="B782" s="2">
        <v>42108</v>
      </c>
      <c r="C782" s="2" t="str">
        <f>TEXT(tbl_sales[[#This Row],[Date]],"mmmm")</f>
        <v>April</v>
      </c>
      <c r="D782" t="s">
        <v>1378</v>
      </c>
      <c r="E782">
        <v>1</v>
      </c>
      <c r="F782" s="3">
        <v>6173.37</v>
      </c>
      <c r="G782" t="s">
        <v>20</v>
      </c>
      <c r="H782" t="str">
        <f>INDEX(product[Product Name],MATCH(A782,product[ProductID],0))</f>
        <v>Currus UE-05</v>
      </c>
      <c r="I782" t="str">
        <f>INDEX(product[Category],MATCH($A782,product[ProductID],0))</f>
        <v>Urban</v>
      </c>
      <c r="J782" t="str">
        <f>INDEX(product[Segment],MATCH($A782,product[ProductID],0))</f>
        <v>Extreme</v>
      </c>
      <c r="K782">
        <f>INDEX(product[ManufacturerID],MATCH($A782,product[ProductID],0))</f>
        <v>4</v>
      </c>
      <c r="L782" t="str">
        <f>INDEX(location[State],MATCH(D782,location[Zip],0))</f>
        <v>Alberta</v>
      </c>
      <c r="M782" t="str">
        <f>INDEX(manufacturer[Manufacturer Name],MATCH(K782,manufacturer[ManufacturerID],0))</f>
        <v>Currus</v>
      </c>
      <c r="N782">
        <f>1/COUNTIFS(tbl_sales[Manufacturer Name],tbl_sales[[#This Row],[Manufacturer Name]])</f>
        <v>1.1764705882352941E-2</v>
      </c>
    </row>
    <row r="783" spans="1:14" x14ac:dyDescent="0.25">
      <c r="A783">
        <v>734</v>
      </c>
      <c r="B783" s="2">
        <v>42108</v>
      </c>
      <c r="C783" s="2" t="str">
        <f>TEXT(tbl_sales[[#This Row],[Date]],"mmmm")</f>
        <v>April</v>
      </c>
      <c r="D783" t="s">
        <v>1345</v>
      </c>
      <c r="E783">
        <v>1</v>
      </c>
      <c r="F783" s="3">
        <v>4787.37</v>
      </c>
      <c r="G783" t="s">
        <v>20</v>
      </c>
      <c r="H783" t="str">
        <f>INDEX(product[Product Name],MATCH(A783,product[ProductID],0))</f>
        <v>Natura RP-22</v>
      </c>
      <c r="I783" t="str">
        <f>INDEX(product[Category],MATCH($A783,product[ProductID],0))</f>
        <v>Rural</v>
      </c>
      <c r="J783" t="str">
        <f>INDEX(product[Segment],MATCH($A783,product[ProductID],0))</f>
        <v>Productivity</v>
      </c>
      <c r="K783">
        <f>INDEX(product[ManufacturerID],MATCH($A783,product[ProductID],0))</f>
        <v>8</v>
      </c>
      <c r="L783" t="str">
        <f>INDEX(location[State],MATCH(D783,location[Zip],0))</f>
        <v>Alberta</v>
      </c>
      <c r="M783" t="str">
        <f>INDEX(manufacturer[Manufacturer Name],MATCH(K783,manufacturer[ManufacturerID],0))</f>
        <v>Natura</v>
      </c>
      <c r="N783">
        <f>1/COUNTIFS(tbl_sales[Manufacturer Name],tbl_sales[[#This Row],[Manufacturer Name]])</f>
        <v>3.952569169960474E-3</v>
      </c>
    </row>
    <row r="784" spans="1:14" x14ac:dyDescent="0.25">
      <c r="A784">
        <v>1212</v>
      </c>
      <c r="B784" s="2">
        <v>42108</v>
      </c>
      <c r="C784" s="2" t="str">
        <f>TEXT(tbl_sales[[#This Row],[Date]],"mmmm")</f>
        <v>April</v>
      </c>
      <c r="D784" t="s">
        <v>1381</v>
      </c>
      <c r="E784">
        <v>1</v>
      </c>
      <c r="F784" s="3">
        <v>4850.37</v>
      </c>
      <c r="G784" t="s">
        <v>20</v>
      </c>
      <c r="H784" t="str">
        <f>INDEX(product[Product Name],MATCH(A784,product[ProductID],0))</f>
        <v>Pirum UC-14</v>
      </c>
      <c r="I784" t="str">
        <f>INDEX(product[Category],MATCH($A784,product[ProductID],0))</f>
        <v>Urban</v>
      </c>
      <c r="J784" t="str">
        <f>INDEX(product[Segment],MATCH($A784,product[ProductID],0))</f>
        <v>Convenience</v>
      </c>
      <c r="K784">
        <f>INDEX(product[ManufacturerID],MATCH($A784,product[ProductID],0))</f>
        <v>10</v>
      </c>
      <c r="L784" t="str">
        <f>INDEX(location[State],MATCH(D784,location[Zip],0))</f>
        <v>Alberta</v>
      </c>
      <c r="M784" t="str">
        <f>INDEX(manufacturer[Manufacturer Name],MATCH(K784,manufacturer[ManufacturerID],0))</f>
        <v>Pirum</v>
      </c>
      <c r="N784">
        <f>1/COUNTIFS(tbl_sales[Manufacturer Name],tbl_sales[[#This Row],[Manufacturer Name]])</f>
        <v>3.8022813688212928E-3</v>
      </c>
    </row>
    <row r="785" spans="1:14" x14ac:dyDescent="0.25">
      <c r="A785">
        <v>1909</v>
      </c>
      <c r="B785" s="2">
        <v>42108</v>
      </c>
      <c r="C785" s="2" t="str">
        <f>TEXT(tbl_sales[[#This Row],[Date]],"mmmm")</f>
        <v>April</v>
      </c>
      <c r="D785" t="s">
        <v>1555</v>
      </c>
      <c r="E785">
        <v>2</v>
      </c>
      <c r="F785" s="3">
        <v>4975.74</v>
      </c>
      <c r="G785" t="s">
        <v>20</v>
      </c>
      <c r="H785" t="str">
        <f>INDEX(product[Product Name],MATCH(A785,product[ProductID],0))</f>
        <v>Currus MA-02</v>
      </c>
      <c r="I785" t="str">
        <f>INDEX(product[Category],MATCH($A785,product[ProductID],0))</f>
        <v>Mix</v>
      </c>
      <c r="J785" t="str">
        <f>INDEX(product[Segment],MATCH($A785,product[ProductID],0))</f>
        <v>All Season</v>
      </c>
      <c r="K785">
        <f>INDEX(product[ManufacturerID],MATCH($A785,product[ProductID],0))</f>
        <v>4</v>
      </c>
      <c r="L785" t="str">
        <f>INDEX(location[State],MATCH(D785,location[Zip],0))</f>
        <v>British Columbia</v>
      </c>
      <c r="M785" t="str">
        <f>INDEX(manufacturer[Manufacturer Name],MATCH(K785,manufacturer[ManufacturerID],0))</f>
        <v>Currus</v>
      </c>
      <c r="N785">
        <f>1/COUNTIFS(tbl_sales[Manufacturer Name],tbl_sales[[#This Row],[Manufacturer Name]])</f>
        <v>1.1764705882352941E-2</v>
      </c>
    </row>
    <row r="786" spans="1:14" x14ac:dyDescent="0.25">
      <c r="A786">
        <v>1059</v>
      </c>
      <c r="B786" s="2">
        <v>42109</v>
      </c>
      <c r="C786" s="2" t="str">
        <f>TEXT(tbl_sales[[#This Row],[Date]],"mmmm")</f>
        <v>April</v>
      </c>
      <c r="D786" t="s">
        <v>1338</v>
      </c>
      <c r="E786">
        <v>1</v>
      </c>
      <c r="F786" s="3">
        <v>1952.37</v>
      </c>
      <c r="G786" t="s">
        <v>20</v>
      </c>
      <c r="H786" t="str">
        <f>INDEX(product[Product Name],MATCH(A786,product[ProductID],0))</f>
        <v>Pirum RP-05</v>
      </c>
      <c r="I786" t="str">
        <f>INDEX(product[Category],MATCH($A786,product[ProductID],0))</f>
        <v>Rural</v>
      </c>
      <c r="J786" t="str">
        <f>INDEX(product[Segment],MATCH($A786,product[ProductID],0))</f>
        <v>Productivity</v>
      </c>
      <c r="K786">
        <f>INDEX(product[ManufacturerID],MATCH($A786,product[ProductID],0))</f>
        <v>10</v>
      </c>
      <c r="L786" t="str">
        <f>INDEX(location[State],MATCH(D786,location[Zip],0))</f>
        <v>Alberta</v>
      </c>
      <c r="M786" t="str">
        <f>INDEX(manufacturer[Manufacturer Name],MATCH(K786,manufacturer[ManufacturerID],0))</f>
        <v>Pirum</v>
      </c>
      <c r="N786">
        <f>1/COUNTIFS(tbl_sales[Manufacturer Name],tbl_sales[[#This Row],[Manufacturer Name]])</f>
        <v>3.8022813688212928E-3</v>
      </c>
    </row>
    <row r="787" spans="1:14" x14ac:dyDescent="0.25">
      <c r="A787">
        <v>1134</v>
      </c>
      <c r="B787" s="2">
        <v>42109</v>
      </c>
      <c r="C787" s="2" t="str">
        <f>TEXT(tbl_sales[[#This Row],[Date]],"mmmm")</f>
        <v>April</v>
      </c>
      <c r="D787" t="s">
        <v>1409</v>
      </c>
      <c r="E787">
        <v>1</v>
      </c>
      <c r="F787" s="3">
        <v>10898.37</v>
      </c>
      <c r="G787" t="s">
        <v>20</v>
      </c>
      <c r="H787" t="str">
        <f>INDEX(product[Product Name],MATCH(A787,product[ProductID],0))</f>
        <v>Pirum UM-11</v>
      </c>
      <c r="I787" t="str">
        <f>INDEX(product[Category],MATCH($A787,product[ProductID],0))</f>
        <v>Urban</v>
      </c>
      <c r="J787" t="str">
        <f>INDEX(product[Segment],MATCH($A787,product[ProductID],0))</f>
        <v>Moderation</v>
      </c>
      <c r="K787">
        <f>INDEX(product[ManufacturerID],MATCH($A787,product[ProductID],0))</f>
        <v>10</v>
      </c>
      <c r="L787" t="str">
        <f>INDEX(location[State],MATCH(D787,location[Zip],0))</f>
        <v>Alberta</v>
      </c>
      <c r="M787" t="str">
        <f>INDEX(manufacturer[Manufacturer Name],MATCH(K787,manufacturer[ManufacturerID],0))</f>
        <v>Pirum</v>
      </c>
      <c r="N787">
        <f>1/COUNTIFS(tbl_sales[Manufacturer Name],tbl_sales[[#This Row],[Manufacturer Name]])</f>
        <v>3.8022813688212928E-3</v>
      </c>
    </row>
    <row r="788" spans="1:14" x14ac:dyDescent="0.25">
      <c r="A788">
        <v>443</v>
      </c>
      <c r="B788" s="2">
        <v>42109</v>
      </c>
      <c r="C788" s="2" t="str">
        <f>TEXT(tbl_sales[[#This Row],[Date]],"mmmm")</f>
        <v>April</v>
      </c>
      <c r="D788" t="s">
        <v>1400</v>
      </c>
      <c r="E788">
        <v>1</v>
      </c>
      <c r="F788" s="3">
        <v>11084.85</v>
      </c>
      <c r="G788" t="s">
        <v>20</v>
      </c>
      <c r="H788" t="str">
        <f>INDEX(product[Product Name],MATCH(A788,product[ProductID],0))</f>
        <v>Maximus UM-48</v>
      </c>
      <c r="I788" t="str">
        <f>INDEX(product[Category],MATCH($A788,product[ProductID],0))</f>
        <v>Urban</v>
      </c>
      <c r="J788" t="str">
        <f>INDEX(product[Segment],MATCH($A788,product[ProductID],0))</f>
        <v>Moderation</v>
      </c>
      <c r="K788">
        <f>INDEX(product[ManufacturerID],MATCH($A788,product[ProductID],0))</f>
        <v>7</v>
      </c>
      <c r="L788" t="str">
        <f>INDEX(location[State],MATCH(D788,location[Zip],0))</f>
        <v>Alberta</v>
      </c>
      <c r="M788" t="str">
        <f>INDEX(manufacturer[Manufacturer Name],MATCH(K788,manufacturer[ManufacturerID],0))</f>
        <v>VanArsdel</v>
      </c>
      <c r="N788">
        <f>1/COUNTIFS(tbl_sales[Manufacturer Name],tbl_sales[[#This Row],[Manufacturer Name]])</f>
        <v>2.4570024570024569E-3</v>
      </c>
    </row>
    <row r="789" spans="1:14" x14ac:dyDescent="0.25">
      <c r="A789">
        <v>2368</v>
      </c>
      <c r="B789" s="2">
        <v>42159</v>
      </c>
      <c r="C789" s="2" t="str">
        <f>TEXT(tbl_sales[[#This Row],[Date]],"mmmm")</f>
        <v>June</v>
      </c>
      <c r="D789" t="s">
        <v>1600</v>
      </c>
      <c r="E789">
        <v>1</v>
      </c>
      <c r="F789" s="3">
        <v>8687.7000000000007</v>
      </c>
      <c r="G789" t="s">
        <v>20</v>
      </c>
      <c r="H789" t="str">
        <f>INDEX(product[Product Name],MATCH(A789,product[ProductID],0))</f>
        <v>Aliqui UC-16</v>
      </c>
      <c r="I789" t="str">
        <f>INDEX(product[Category],MATCH($A789,product[ProductID],0))</f>
        <v>Urban</v>
      </c>
      <c r="J789" t="str">
        <f>INDEX(product[Segment],MATCH($A789,product[ProductID],0))</f>
        <v>Convenience</v>
      </c>
      <c r="K789">
        <f>INDEX(product[ManufacturerID],MATCH($A789,product[ProductID],0))</f>
        <v>2</v>
      </c>
      <c r="L789" t="str">
        <f>INDEX(location[State],MATCH(D789,location[Zip],0))</f>
        <v>British Columbia</v>
      </c>
      <c r="M789" t="str">
        <f>INDEX(manufacturer[Manufacturer Name],MATCH(K789,manufacturer[ManufacturerID],0))</f>
        <v>Aliqui</v>
      </c>
      <c r="N789">
        <f>1/COUNTIFS(tbl_sales[Manufacturer Name],tbl_sales[[#This Row],[Manufacturer Name]])</f>
        <v>4.7169811320754715E-3</v>
      </c>
    </row>
    <row r="790" spans="1:14" x14ac:dyDescent="0.25">
      <c r="A790">
        <v>478</v>
      </c>
      <c r="B790" s="2">
        <v>42159</v>
      </c>
      <c r="C790" s="2" t="str">
        <f>TEXT(tbl_sales[[#This Row],[Date]],"mmmm")</f>
        <v>June</v>
      </c>
      <c r="D790" t="s">
        <v>1570</v>
      </c>
      <c r="E790">
        <v>1</v>
      </c>
      <c r="F790" s="3">
        <v>17009.37</v>
      </c>
      <c r="G790" t="s">
        <v>20</v>
      </c>
      <c r="H790" t="str">
        <f>INDEX(product[Product Name],MATCH(A790,product[ProductID],0))</f>
        <v>Maximus UM-83</v>
      </c>
      <c r="I790" t="str">
        <f>INDEX(product[Category],MATCH($A790,product[ProductID],0))</f>
        <v>Urban</v>
      </c>
      <c r="J790" t="str">
        <f>INDEX(product[Segment],MATCH($A790,product[ProductID],0))</f>
        <v>Moderation</v>
      </c>
      <c r="K790">
        <f>INDEX(product[ManufacturerID],MATCH($A790,product[ProductID],0))</f>
        <v>7</v>
      </c>
      <c r="L790" t="str">
        <f>INDEX(location[State],MATCH(D790,location[Zip],0))</f>
        <v>British Columbia</v>
      </c>
      <c r="M790" t="str">
        <f>INDEX(manufacturer[Manufacturer Name],MATCH(K790,manufacturer[ManufacturerID],0))</f>
        <v>VanArsdel</v>
      </c>
      <c r="N790">
        <f>1/COUNTIFS(tbl_sales[Manufacturer Name],tbl_sales[[#This Row],[Manufacturer Name]])</f>
        <v>2.4570024570024569E-3</v>
      </c>
    </row>
    <row r="791" spans="1:14" x14ac:dyDescent="0.25">
      <c r="A791">
        <v>2367</v>
      </c>
      <c r="B791" s="2">
        <v>42159</v>
      </c>
      <c r="C791" s="2" t="str">
        <f>TEXT(tbl_sales[[#This Row],[Date]],"mmmm")</f>
        <v>June</v>
      </c>
      <c r="D791" t="s">
        <v>1560</v>
      </c>
      <c r="E791">
        <v>1</v>
      </c>
      <c r="F791" s="3">
        <v>5915.7</v>
      </c>
      <c r="G791" t="s">
        <v>20</v>
      </c>
      <c r="H791" t="str">
        <f>INDEX(product[Product Name],MATCH(A791,product[ProductID],0))</f>
        <v>Aliqui UC-15</v>
      </c>
      <c r="I791" t="str">
        <f>INDEX(product[Category],MATCH($A791,product[ProductID],0))</f>
        <v>Urban</v>
      </c>
      <c r="J791" t="str">
        <f>INDEX(product[Segment],MATCH($A791,product[ProductID],0))</f>
        <v>Convenience</v>
      </c>
      <c r="K791">
        <f>INDEX(product[ManufacturerID],MATCH($A791,product[ProductID],0))</f>
        <v>2</v>
      </c>
      <c r="L791" t="str">
        <f>INDEX(location[State],MATCH(D791,location[Zip],0))</f>
        <v>British Columbia</v>
      </c>
      <c r="M791" t="str">
        <f>INDEX(manufacturer[Manufacturer Name],MATCH(K791,manufacturer[ManufacturerID],0))</f>
        <v>Aliqui</v>
      </c>
      <c r="N791">
        <f>1/COUNTIFS(tbl_sales[Manufacturer Name],tbl_sales[[#This Row],[Manufacturer Name]])</f>
        <v>4.7169811320754715E-3</v>
      </c>
    </row>
    <row r="792" spans="1:14" x14ac:dyDescent="0.25">
      <c r="A792">
        <v>965</v>
      </c>
      <c r="B792" s="2">
        <v>42160</v>
      </c>
      <c r="C792" s="2" t="str">
        <f>TEXT(tbl_sales[[#This Row],[Date]],"mmmm")</f>
        <v>June</v>
      </c>
      <c r="D792" t="s">
        <v>1334</v>
      </c>
      <c r="E792">
        <v>1</v>
      </c>
      <c r="F792" s="3">
        <v>6299.37</v>
      </c>
      <c r="G792" t="s">
        <v>20</v>
      </c>
      <c r="H792" t="str">
        <f>INDEX(product[Product Name],MATCH(A792,product[ProductID],0))</f>
        <v>Natura UC-28</v>
      </c>
      <c r="I792" t="str">
        <f>INDEX(product[Category],MATCH($A792,product[ProductID],0))</f>
        <v>Urban</v>
      </c>
      <c r="J792" t="str">
        <f>INDEX(product[Segment],MATCH($A792,product[ProductID],0))</f>
        <v>Convenience</v>
      </c>
      <c r="K792">
        <f>INDEX(product[ManufacturerID],MATCH($A792,product[ProductID],0))</f>
        <v>8</v>
      </c>
      <c r="L792" t="str">
        <f>INDEX(location[State],MATCH(D792,location[Zip],0))</f>
        <v>Alberta</v>
      </c>
      <c r="M792" t="str">
        <f>INDEX(manufacturer[Manufacturer Name],MATCH(K792,manufacturer[ManufacturerID],0))</f>
        <v>Natura</v>
      </c>
      <c r="N792">
        <f>1/COUNTIFS(tbl_sales[Manufacturer Name],tbl_sales[[#This Row],[Manufacturer Name]])</f>
        <v>3.952569169960474E-3</v>
      </c>
    </row>
    <row r="793" spans="1:14" x14ac:dyDescent="0.25">
      <c r="A793">
        <v>107</v>
      </c>
      <c r="B793" s="2">
        <v>42160</v>
      </c>
      <c r="C793" s="2" t="str">
        <f>TEXT(tbl_sales[[#This Row],[Date]],"mmmm")</f>
        <v>June</v>
      </c>
      <c r="D793" t="s">
        <v>1352</v>
      </c>
      <c r="E793">
        <v>1</v>
      </c>
      <c r="F793" s="3">
        <v>6870.15</v>
      </c>
      <c r="G793" t="s">
        <v>20</v>
      </c>
      <c r="H793" t="str">
        <f>INDEX(product[Product Name],MATCH(A793,product[ProductID],0))</f>
        <v>Abbas UM-34</v>
      </c>
      <c r="I793" t="str">
        <f>INDEX(product[Category],MATCH($A793,product[ProductID],0))</f>
        <v>Urban</v>
      </c>
      <c r="J793" t="str">
        <f>INDEX(product[Segment],MATCH($A793,product[ProductID],0))</f>
        <v>Moderation</v>
      </c>
      <c r="K793">
        <f>INDEX(product[ManufacturerID],MATCH($A793,product[ProductID],0))</f>
        <v>1</v>
      </c>
      <c r="L793" t="str">
        <f>INDEX(location[State],MATCH(D793,location[Zip],0))</f>
        <v>Alberta</v>
      </c>
      <c r="M793" t="str">
        <f>INDEX(manufacturer[Manufacturer Name],MATCH(K793,manufacturer[ManufacturerID],0))</f>
        <v>Abbas</v>
      </c>
      <c r="N793">
        <f>1/COUNTIFS(tbl_sales[Manufacturer Name],tbl_sales[[#This Row],[Manufacturer Name]])</f>
        <v>0.04</v>
      </c>
    </row>
    <row r="794" spans="1:14" x14ac:dyDescent="0.25">
      <c r="A794">
        <v>609</v>
      </c>
      <c r="B794" s="2">
        <v>42162</v>
      </c>
      <c r="C794" s="2" t="str">
        <f>TEXT(tbl_sales[[#This Row],[Date]],"mmmm")</f>
        <v>June</v>
      </c>
      <c r="D794" t="s">
        <v>1412</v>
      </c>
      <c r="E794">
        <v>1</v>
      </c>
      <c r="F794" s="3">
        <v>10079.370000000001</v>
      </c>
      <c r="G794" t="s">
        <v>20</v>
      </c>
      <c r="H794" t="str">
        <f>INDEX(product[Product Name],MATCH(A794,product[ProductID],0))</f>
        <v>Maximus UC-74</v>
      </c>
      <c r="I794" t="str">
        <f>INDEX(product[Category],MATCH($A794,product[ProductID],0))</f>
        <v>Urban</v>
      </c>
      <c r="J794" t="str">
        <f>INDEX(product[Segment],MATCH($A794,product[ProductID],0))</f>
        <v>Convenience</v>
      </c>
      <c r="K794">
        <f>INDEX(product[ManufacturerID],MATCH($A794,product[ProductID],0))</f>
        <v>7</v>
      </c>
      <c r="L794" t="str">
        <f>INDEX(location[State],MATCH(D794,location[Zip],0))</f>
        <v>Alberta</v>
      </c>
      <c r="M794" t="str">
        <f>INDEX(manufacturer[Manufacturer Name],MATCH(K794,manufacturer[ManufacturerID],0))</f>
        <v>VanArsdel</v>
      </c>
      <c r="N794">
        <f>1/COUNTIFS(tbl_sales[Manufacturer Name],tbl_sales[[#This Row],[Manufacturer Name]])</f>
        <v>2.4570024570024569E-3</v>
      </c>
    </row>
    <row r="795" spans="1:14" x14ac:dyDescent="0.25">
      <c r="A795">
        <v>993</v>
      </c>
      <c r="B795" s="2">
        <v>42162</v>
      </c>
      <c r="C795" s="2" t="str">
        <f>TEXT(tbl_sales[[#This Row],[Date]],"mmmm")</f>
        <v>June</v>
      </c>
      <c r="D795" t="s">
        <v>1352</v>
      </c>
      <c r="E795">
        <v>1</v>
      </c>
      <c r="F795" s="3">
        <v>4409.37</v>
      </c>
      <c r="G795" t="s">
        <v>20</v>
      </c>
      <c r="H795" t="str">
        <f>INDEX(product[Product Name],MATCH(A795,product[ProductID],0))</f>
        <v>Natura UC-56</v>
      </c>
      <c r="I795" t="str">
        <f>INDEX(product[Category],MATCH($A795,product[ProductID],0))</f>
        <v>Urban</v>
      </c>
      <c r="J795" t="str">
        <f>INDEX(product[Segment],MATCH($A795,product[ProductID],0))</f>
        <v>Convenience</v>
      </c>
      <c r="K795">
        <f>INDEX(product[ManufacturerID],MATCH($A795,product[ProductID],0))</f>
        <v>8</v>
      </c>
      <c r="L795" t="str">
        <f>INDEX(location[State],MATCH(D795,location[Zip],0))</f>
        <v>Alberta</v>
      </c>
      <c r="M795" t="str">
        <f>INDEX(manufacturer[Manufacturer Name],MATCH(K795,manufacturer[ManufacturerID],0))</f>
        <v>Natura</v>
      </c>
      <c r="N795">
        <f>1/COUNTIFS(tbl_sales[Manufacturer Name],tbl_sales[[#This Row],[Manufacturer Name]])</f>
        <v>3.952569169960474E-3</v>
      </c>
    </row>
    <row r="796" spans="1:14" x14ac:dyDescent="0.25">
      <c r="A796">
        <v>438</v>
      </c>
      <c r="B796" s="2">
        <v>42162</v>
      </c>
      <c r="C796" s="2" t="str">
        <f>TEXT(tbl_sales[[#This Row],[Date]],"mmmm")</f>
        <v>June</v>
      </c>
      <c r="D796" t="s">
        <v>1573</v>
      </c>
      <c r="E796">
        <v>1</v>
      </c>
      <c r="F796" s="3">
        <v>11969.37</v>
      </c>
      <c r="G796" t="s">
        <v>20</v>
      </c>
      <c r="H796" t="str">
        <f>INDEX(product[Product Name],MATCH(A796,product[ProductID],0))</f>
        <v>Maximus UM-43</v>
      </c>
      <c r="I796" t="str">
        <f>INDEX(product[Category],MATCH($A796,product[ProductID],0))</f>
        <v>Urban</v>
      </c>
      <c r="J796" t="str">
        <f>INDEX(product[Segment],MATCH($A796,product[ProductID],0))</f>
        <v>Moderation</v>
      </c>
      <c r="K796">
        <f>INDEX(product[ManufacturerID],MATCH($A796,product[ProductID],0))</f>
        <v>7</v>
      </c>
      <c r="L796" t="str">
        <f>INDEX(location[State],MATCH(D796,location[Zip],0))</f>
        <v>British Columbia</v>
      </c>
      <c r="M796" t="str">
        <f>INDEX(manufacturer[Manufacturer Name],MATCH(K796,manufacturer[ManufacturerID],0))</f>
        <v>VanArsdel</v>
      </c>
      <c r="N796">
        <f>1/COUNTIFS(tbl_sales[Manufacturer Name],tbl_sales[[#This Row],[Manufacturer Name]])</f>
        <v>2.4570024570024569E-3</v>
      </c>
    </row>
    <row r="797" spans="1:14" x14ac:dyDescent="0.25">
      <c r="A797">
        <v>1060</v>
      </c>
      <c r="B797" s="2">
        <v>42109</v>
      </c>
      <c r="C797" s="2" t="str">
        <f>TEXT(tbl_sales[[#This Row],[Date]],"mmmm")</f>
        <v>April</v>
      </c>
      <c r="D797" t="s">
        <v>1338</v>
      </c>
      <c r="E797">
        <v>1</v>
      </c>
      <c r="F797" s="3">
        <v>1952.37</v>
      </c>
      <c r="G797" t="s">
        <v>20</v>
      </c>
      <c r="H797" t="str">
        <f>INDEX(product[Product Name],MATCH(A797,product[ProductID],0))</f>
        <v>Pirum RP-06</v>
      </c>
      <c r="I797" t="str">
        <f>INDEX(product[Category],MATCH($A797,product[ProductID],0))</f>
        <v>Rural</v>
      </c>
      <c r="J797" t="str">
        <f>INDEX(product[Segment],MATCH($A797,product[ProductID],0))</f>
        <v>Productivity</v>
      </c>
      <c r="K797">
        <f>INDEX(product[ManufacturerID],MATCH($A797,product[ProductID],0))</f>
        <v>10</v>
      </c>
      <c r="L797" t="str">
        <f>INDEX(location[State],MATCH(D797,location[Zip],0))</f>
        <v>Alberta</v>
      </c>
      <c r="M797" t="str">
        <f>INDEX(manufacturer[Manufacturer Name],MATCH(K797,manufacturer[ManufacturerID],0))</f>
        <v>Pirum</v>
      </c>
      <c r="N797">
        <f>1/COUNTIFS(tbl_sales[Manufacturer Name],tbl_sales[[#This Row],[Manufacturer Name]])</f>
        <v>3.8022813688212928E-3</v>
      </c>
    </row>
    <row r="798" spans="1:14" x14ac:dyDescent="0.25">
      <c r="A798">
        <v>1009</v>
      </c>
      <c r="B798" s="2">
        <v>42123</v>
      </c>
      <c r="C798" s="2" t="str">
        <f>TEXT(tbl_sales[[#This Row],[Date]],"mmmm")</f>
        <v>April</v>
      </c>
      <c r="D798" t="s">
        <v>1401</v>
      </c>
      <c r="E798">
        <v>1</v>
      </c>
      <c r="F798" s="3">
        <v>1353.87</v>
      </c>
      <c r="G798" t="s">
        <v>20</v>
      </c>
      <c r="H798" t="str">
        <f>INDEX(product[Product Name],MATCH(A798,product[ProductID],0))</f>
        <v>Natura YY-10</v>
      </c>
      <c r="I798" t="str">
        <f>INDEX(product[Category],MATCH($A798,product[ProductID],0))</f>
        <v>Youth</v>
      </c>
      <c r="J798" t="str">
        <f>INDEX(product[Segment],MATCH($A798,product[ProductID],0))</f>
        <v>Youth</v>
      </c>
      <c r="K798">
        <f>INDEX(product[ManufacturerID],MATCH($A798,product[ProductID],0))</f>
        <v>8</v>
      </c>
      <c r="L798" t="str">
        <f>INDEX(location[State],MATCH(D798,location[Zip],0))</f>
        <v>Alberta</v>
      </c>
      <c r="M798" t="str">
        <f>INDEX(manufacturer[Manufacturer Name],MATCH(K798,manufacturer[ManufacturerID],0))</f>
        <v>Natura</v>
      </c>
      <c r="N798">
        <f>1/COUNTIFS(tbl_sales[Manufacturer Name],tbl_sales[[#This Row],[Manufacturer Name]])</f>
        <v>3.952569169960474E-3</v>
      </c>
    </row>
    <row r="799" spans="1:14" x14ac:dyDescent="0.25">
      <c r="A799">
        <v>615</v>
      </c>
      <c r="B799" s="2">
        <v>42123</v>
      </c>
      <c r="C799" s="2" t="str">
        <f>TEXT(tbl_sales[[#This Row],[Date]],"mmmm")</f>
        <v>April</v>
      </c>
      <c r="D799" t="s">
        <v>1394</v>
      </c>
      <c r="E799">
        <v>1</v>
      </c>
      <c r="F799" s="3">
        <v>8189.37</v>
      </c>
      <c r="G799" t="s">
        <v>20</v>
      </c>
      <c r="H799" t="str">
        <f>INDEX(product[Product Name],MATCH(A799,product[ProductID],0))</f>
        <v>Maximus UC-80</v>
      </c>
      <c r="I799" t="str">
        <f>INDEX(product[Category],MATCH($A799,product[ProductID],0))</f>
        <v>Urban</v>
      </c>
      <c r="J799" t="str">
        <f>INDEX(product[Segment],MATCH($A799,product[ProductID],0))</f>
        <v>Convenience</v>
      </c>
      <c r="K799">
        <f>INDEX(product[ManufacturerID],MATCH($A799,product[ProductID],0))</f>
        <v>7</v>
      </c>
      <c r="L799" t="str">
        <f>INDEX(location[State],MATCH(D799,location[Zip],0))</f>
        <v>Alberta</v>
      </c>
      <c r="M799" t="str">
        <f>INDEX(manufacturer[Manufacturer Name],MATCH(K799,manufacturer[ManufacturerID],0))</f>
        <v>VanArsdel</v>
      </c>
      <c r="N799">
        <f>1/COUNTIFS(tbl_sales[Manufacturer Name],tbl_sales[[#This Row],[Manufacturer Name]])</f>
        <v>2.4570024570024569E-3</v>
      </c>
    </row>
    <row r="800" spans="1:14" x14ac:dyDescent="0.25">
      <c r="A800">
        <v>1180</v>
      </c>
      <c r="B800" s="2">
        <v>42123</v>
      </c>
      <c r="C800" s="2" t="str">
        <f>TEXT(tbl_sales[[#This Row],[Date]],"mmmm")</f>
        <v>April</v>
      </c>
      <c r="D800" t="s">
        <v>1330</v>
      </c>
      <c r="E800">
        <v>1</v>
      </c>
      <c r="F800" s="3">
        <v>6173.37</v>
      </c>
      <c r="G800" t="s">
        <v>20</v>
      </c>
      <c r="H800" t="str">
        <f>INDEX(product[Product Name],MATCH(A800,product[ProductID],0))</f>
        <v>Pirum UE-16</v>
      </c>
      <c r="I800" t="str">
        <f>INDEX(product[Category],MATCH($A800,product[ProductID],0))</f>
        <v>Urban</v>
      </c>
      <c r="J800" t="str">
        <f>INDEX(product[Segment],MATCH($A800,product[ProductID],0))</f>
        <v>Extreme</v>
      </c>
      <c r="K800">
        <f>INDEX(product[ManufacturerID],MATCH($A800,product[ProductID],0))</f>
        <v>10</v>
      </c>
      <c r="L800" t="str">
        <f>INDEX(location[State],MATCH(D800,location[Zip],0))</f>
        <v>Alberta</v>
      </c>
      <c r="M800" t="str">
        <f>INDEX(manufacturer[Manufacturer Name],MATCH(K800,manufacturer[ManufacturerID],0))</f>
        <v>Pirum</v>
      </c>
      <c r="N800">
        <f>1/COUNTIFS(tbl_sales[Manufacturer Name],tbl_sales[[#This Row],[Manufacturer Name]])</f>
        <v>3.8022813688212928E-3</v>
      </c>
    </row>
    <row r="801" spans="1:14" x14ac:dyDescent="0.25">
      <c r="A801">
        <v>2237</v>
      </c>
      <c r="B801" s="2">
        <v>42092</v>
      </c>
      <c r="C801" s="2" t="str">
        <f>TEXT(tbl_sales[[#This Row],[Date]],"mmmm")</f>
        <v>March</v>
      </c>
      <c r="D801" t="s">
        <v>1400</v>
      </c>
      <c r="E801">
        <v>1</v>
      </c>
      <c r="F801" s="3">
        <v>2330.37</v>
      </c>
      <c r="G801" t="s">
        <v>20</v>
      </c>
      <c r="H801" t="str">
        <f>INDEX(product[Product Name],MATCH(A801,product[ProductID],0))</f>
        <v>Aliqui RP-34</v>
      </c>
      <c r="I801" t="str">
        <f>INDEX(product[Category],MATCH($A801,product[ProductID],0))</f>
        <v>Rural</v>
      </c>
      <c r="J801" t="str">
        <f>INDEX(product[Segment],MATCH($A801,product[ProductID],0))</f>
        <v>Productivity</v>
      </c>
      <c r="K801">
        <f>INDEX(product[ManufacturerID],MATCH($A801,product[ProductID],0))</f>
        <v>2</v>
      </c>
      <c r="L801" t="str">
        <f>INDEX(location[State],MATCH(D801,location[Zip],0))</f>
        <v>Alberta</v>
      </c>
      <c r="M801" t="str">
        <f>INDEX(manufacturer[Manufacturer Name],MATCH(K801,manufacturer[ManufacturerID],0))</f>
        <v>Aliqui</v>
      </c>
      <c r="N801">
        <f>1/COUNTIFS(tbl_sales[Manufacturer Name],tbl_sales[[#This Row],[Manufacturer Name]])</f>
        <v>4.7169811320754715E-3</v>
      </c>
    </row>
    <row r="802" spans="1:14" x14ac:dyDescent="0.25">
      <c r="A802">
        <v>2055</v>
      </c>
      <c r="B802" s="2">
        <v>42183</v>
      </c>
      <c r="C802" s="2" t="str">
        <f>TEXT(tbl_sales[[#This Row],[Date]],"mmmm")</f>
        <v>June</v>
      </c>
      <c r="D802" t="s">
        <v>1563</v>
      </c>
      <c r="E802">
        <v>1</v>
      </c>
      <c r="F802" s="3">
        <v>7874.37</v>
      </c>
      <c r="G802" t="s">
        <v>20</v>
      </c>
      <c r="H802" t="str">
        <f>INDEX(product[Product Name],MATCH(A802,product[ProductID],0))</f>
        <v>Currus UE-15</v>
      </c>
      <c r="I802" t="str">
        <f>INDEX(product[Category],MATCH($A802,product[ProductID],0))</f>
        <v>Urban</v>
      </c>
      <c r="J802" t="str">
        <f>INDEX(product[Segment],MATCH($A802,product[ProductID],0))</f>
        <v>Extreme</v>
      </c>
      <c r="K802">
        <f>INDEX(product[ManufacturerID],MATCH($A802,product[ProductID],0))</f>
        <v>4</v>
      </c>
      <c r="L802" t="str">
        <f>INDEX(location[State],MATCH(D802,location[Zip],0))</f>
        <v>British Columbia</v>
      </c>
      <c r="M802" t="str">
        <f>INDEX(manufacturer[Manufacturer Name],MATCH(K802,manufacturer[ManufacturerID],0))</f>
        <v>Currus</v>
      </c>
      <c r="N802">
        <f>1/COUNTIFS(tbl_sales[Manufacturer Name],tbl_sales[[#This Row],[Manufacturer Name]])</f>
        <v>1.1764705882352941E-2</v>
      </c>
    </row>
    <row r="803" spans="1:14" x14ac:dyDescent="0.25">
      <c r="A803">
        <v>506</v>
      </c>
      <c r="B803" s="2">
        <v>42184</v>
      </c>
      <c r="C803" s="2" t="str">
        <f>TEXT(tbl_sales[[#This Row],[Date]],"mmmm")</f>
        <v>June</v>
      </c>
      <c r="D803" t="s">
        <v>1206</v>
      </c>
      <c r="E803">
        <v>1</v>
      </c>
      <c r="F803" s="3">
        <v>15560.37</v>
      </c>
      <c r="G803" t="s">
        <v>20</v>
      </c>
      <c r="H803" t="str">
        <f>INDEX(product[Product Name],MATCH(A803,product[ProductID],0))</f>
        <v>Maximus UM-11</v>
      </c>
      <c r="I803" t="str">
        <f>INDEX(product[Category],MATCH($A803,product[ProductID],0))</f>
        <v>Urban</v>
      </c>
      <c r="J803" t="str">
        <f>INDEX(product[Segment],MATCH($A803,product[ProductID],0))</f>
        <v>Moderation</v>
      </c>
      <c r="K803">
        <f>INDEX(product[ManufacturerID],MATCH($A803,product[ProductID],0))</f>
        <v>7</v>
      </c>
      <c r="L803" t="str">
        <f>INDEX(location[State],MATCH(D803,location[Zip],0))</f>
        <v>Manitoba</v>
      </c>
      <c r="M803" t="str">
        <f>INDEX(manufacturer[Manufacturer Name],MATCH(K803,manufacturer[ManufacturerID],0))</f>
        <v>VanArsdel</v>
      </c>
      <c r="N803">
        <f>1/COUNTIFS(tbl_sales[Manufacturer Name],tbl_sales[[#This Row],[Manufacturer Name]])</f>
        <v>2.4570024570024569E-3</v>
      </c>
    </row>
    <row r="804" spans="1:14" x14ac:dyDescent="0.25">
      <c r="A804">
        <v>993</v>
      </c>
      <c r="B804" s="2">
        <v>42184</v>
      </c>
      <c r="C804" s="2" t="str">
        <f>TEXT(tbl_sales[[#This Row],[Date]],"mmmm")</f>
        <v>June</v>
      </c>
      <c r="D804" t="s">
        <v>1401</v>
      </c>
      <c r="E804">
        <v>1</v>
      </c>
      <c r="F804" s="3">
        <v>4598.37</v>
      </c>
      <c r="G804" t="s">
        <v>20</v>
      </c>
      <c r="H804" t="str">
        <f>INDEX(product[Product Name],MATCH(A804,product[ProductID],0))</f>
        <v>Natura UC-56</v>
      </c>
      <c r="I804" t="str">
        <f>INDEX(product[Category],MATCH($A804,product[ProductID],0))</f>
        <v>Urban</v>
      </c>
      <c r="J804" t="str">
        <f>INDEX(product[Segment],MATCH($A804,product[ProductID],0))</f>
        <v>Convenience</v>
      </c>
      <c r="K804">
        <f>INDEX(product[ManufacturerID],MATCH($A804,product[ProductID],0))</f>
        <v>8</v>
      </c>
      <c r="L804" t="str">
        <f>INDEX(location[State],MATCH(D804,location[Zip],0))</f>
        <v>Alberta</v>
      </c>
      <c r="M804" t="str">
        <f>INDEX(manufacturer[Manufacturer Name],MATCH(K804,manufacturer[ManufacturerID],0))</f>
        <v>Natura</v>
      </c>
      <c r="N804">
        <f>1/COUNTIFS(tbl_sales[Manufacturer Name],tbl_sales[[#This Row],[Manufacturer Name]])</f>
        <v>3.952569169960474E-3</v>
      </c>
    </row>
    <row r="805" spans="1:14" x14ac:dyDescent="0.25">
      <c r="A805">
        <v>674</v>
      </c>
      <c r="B805" s="2">
        <v>42184</v>
      </c>
      <c r="C805" s="2" t="str">
        <f>TEXT(tbl_sales[[#This Row],[Date]],"mmmm")</f>
        <v>June</v>
      </c>
      <c r="D805" t="s">
        <v>1401</v>
      </c>
      <c r="E805">
        <v>1</v>
      </c>
      <c r="F805" s="3">
        <v>8189.37</v>
      </c>
      <c r="G805" t="s">
        <v>20</v>
      </c>
      <c r="H805" t="str">
        <f>INDEX(product[Product Name],MATCH(A805,product[ProductID],0))</f>
        <v>Maximus UC-39</v>
      </c>
      <c r="I805" t="str">
        <f>INDEX(product[Category],MATCH($A805,product[ProductID],0))</f>
        <v>Urban</v>
      </c>
      <c r="J805" t="str">
        <f>INDEX(product[Segment],MATCH($A805,product[ProductID],0))</f>
        <v>Convenience</v>
      </c>
      <c r="K805">
        <f>INDEX(product[ManufacturerID],MATCH($A805,product[ProductID],0))</f>
        <v>7</v>
      </c>
      <c r="L805" t="str">
        <f>INDEX(location[State],MATCH(D805,location[Zip],0))</f>
        <v>Alberta</v>
      </c>
      <c r="M805" t="str">
        <f>INDEX(manufacturer[Manufacturer Name],MATCH(K805,manufacturer[ManufacturerID],0))</f>
        <v>VanArsdel</v>
      </c>
      <c r="N805">
        <f>1/COUNTIFS(tbl_sales[Manufacturer Name],tbl_sales[[#This Row],[Manufacturer Name]])</f>
        <v>2.4570024570024569E-3</v>
      </c>
    </row>
    <row r="806" spans="1:14" x14ac:dyDescent="0.25">
      <c r="A806">
        <v>2368</v>
      </c>
      <c r="B806" s="2">
        <v>42184</v>
      </c>
      <c r="C806" s="2" t="str">
        <f>TEXT(tbl_sales[[#This Row],[Date]],"mmmm")</f>
        <v>June</v>
      </c>
      <c r="D806" t="s">
        <v>1412</v>
      </c>
      <c r="E806">
        <v>1</v>
      </c>
      <c r="F806" s="3">
        <v>9191.7000000000007</v>
      </c>
      <c r="G806" t="s">
        <v>20</v>
      </c>
      <c r="H806" t="str">
        <f>INDEX(product[Product Name],MATCH(A806,product[ProductID],0))</f>
        <v>Aliqui UC-16</v>
      </c>
      <c r="I806" t="str">
        <f>INDEX(product[Category],MATCH($A806,product[ProductID],0))</f>
        <v>Urban</v>
      </c>
      <c r="J806" t="str">
        <f>INDEX(product[Segment],MATCH($A806,product[ProductID],0))</f>
        <v>Convenience</v>
      </c>
      <c r="K806">
        <f>INDEX(product[ManufacturerID],MATCH($A806,product[ProductID],0))</f>
        <v>2</v>
      </c>
      <c r="L806" t="str">
        <f>INDEX(location[State],MATCH(D806,location[Zip],0))</f>
        <v>Alberta</v>
      </c>
      <c r="M806" t="str">
        <f>INDEX(manufacturer[Manufacturer Name],MATCH(K806,manufacturer[ManufacturerID],0))</f>
        <v>Aliqui</v>
      </c>
      <c r="N806">
        <f>1/COUNTIFS(tbl_sales[Manufacturer Name],tbl_sales[[#This Row],[Manufacturer Name]])</f>
        <v>4.7169811320754715E-3</v>
      </c>
    </row>
    <row r="807" spans="1:14" x14ac:dyDescent="0.25">
      <c r="A807">
        <v>993</v>
      </c>
      <c r="B807" s="2">
        <v>42184</v>
      </c>
      <c r="C807" s="2" t="str">
        <f>TEXT(tbl_sales[[#This Row],[Date]],"mmmm")</f>
        <v>June</v>
      </c>
      <c r="D807" t="s">
        <v>1400</v>
      </c>
      <c r="E807">
        <v>1</v>
      </c>
      <c r="F807" s="3">
        <v>4094.37</v>
      </c>
      <c r="G807" t="s">
        <v>20</v>
      </c>
      <c r="H807" t="str">
        <f>INDEX(product[Product Name],MATCH(A807,product[ProductID],0))</f>
        <v>Natura UC-56</v>
      </c>
      <c r="I807" t="str">
        <f>INDEX(product[Category],MATCH($A807,product[ProductID],0))</f>
        <v>Urban</v>
      </c>
      <c r="J807" t="str">
        <f>INDEX(product[Segment],MATCH($A807,product[ProductID],0))</f>
        <v>Convenience</v>
      </c>
      <c r="K807">
        <f>INDEX(product[ManufacturerID],MATCH($A807,product[ProductID],0))</f>
        <v>8</v>
      </c>
      <c r="L807" t="str">
        <f>INDEX(location[State],MATCH(D807,location[Zip],0))</f>
        <v>Alberta</v>
      </c>
      <c r="M807" t="str">
        <f>INDEX(manufacturer[Manufacturer Name],MATCH(K807,manufacturer[ManufacturerID],0))</f>
        <v>Natura</v>
      </c>
      <c r="N807">
        <f>1/COUNTIFS(tbl_sales[Manufacturer Name],tbl_sales[[#This Row],[Manufacturer Name]])</f>
        <v>3.952569169960474E-3</v>
      </c>
    </row>
    <row r="808" spans="1:14" x14ac:dyDescent="0.25">
      <c r="A808">
        <v>1085</v>
      </c>
      <c r="B808" s="2">
        <v>42184</v>
      </c>
      <c r="C808" s="2" t="str">
        <f>TEXT(tbl_sales[[#This Row],[Date]],"mmmm")</f>
        <v>June</v>
      </c>
      <c r="D808" t="s">
        <v>1558</v>
      </c>
      <c r="E808">
        <v>1</v>
      </c>
      <c r="F808" s="3">
        <v>1101.8699999999999</v>
      </c>
      <c r="G808" t="s">
        <v>20</v>
      </c>
      <c r="H808" t="str">
        <f>INDEX(product[Product Name],MATCH(A808,product[ProductID],0))</f>
        <v>Pirum RP-31</v>
      </c>
      <c r="I808" t="str">
        <f>INDEX(product[Category],MATCH($A808,product[ProductID],0))</f>
        <v>Rural</v>
      </c>
      <c r="J808" t="str">
        <f>INDEX(product[Segment],MATCH($A808,product[ProductID],0))</f>
        <v>Productivity</v>
      </c>
      <c r="K808">
        <f>INDEX(product[ManufacturerID],MATCH($A808,product[ProductID],0))</f>
        <v>10</v>
      </c>
      <c r="L808" t="str">
        <f>INDEX(location[State],MATCH(D808,location[Zip],0))</f>
        <v>British Columbia</v>
      </c>
      <c r="M808" t="str">
        <f>INDEX(manufacturer[Manufacturer Name],MATCH(K808,manufacturer[ManufacturerID],0))</f>
        <v>Pirum</v>
      </c>
      <c r="N808">
        <f>1/COUNTIFS(tbl_sales[Manufacturer Name],tbl_sales[[#This Row],[Manufacturer Name]])</f>
        <v>3.8022813688212928E-3</v>
      </c>
    </row>
    <row r="809" spans="1:14" x14ac:dyDescent="0.25">
      <c r="A809">
        <v>457</v>
      </c>
      <c r="B809" s="2">
        <v>42184</v>
      </c>
      <c r="C809" s="2" t="str">
        <f>TEXT(tbl_sales[[#This Row],[Date]],"mmmm")</f>
        <v>June</v>
      </c>
      <c r="D809" t="s">
        <v>1401</v>
      </c>
      <c r="E809">
        <v>1</v>
      </c>
      <c r="F809" s="3">
        <v>11969.37</v>
      </c>
      <c r="G809" t="s">
        <v>20</v>
      </c>
      <c r="H809" t="str">
        <f>INDEX(product[Product Name],MATCH(A809,product[ProductID],0))</f>
        <v>Maximus UM-62</v>
      </c>
      <c r="I809" t="str">
        <f>INDEX(product[Category],MATCH($A809,product[ProductID],0))</f>
        <v>Urban</v>
      </c>
      <c r="J809" t="str">
        <f>INDEX(product[Segment],MATCH($A809,product[ProductID],0))</f>
        <v>Moderation</v>
      </c>
      <c r="K809">
        <f>INDEX(product[ManufacturerID],MATCH($A809,product[ProductID],0))</f>
        <v>7</v>
      </c>
      <c r="L809" t="str">
        <f>INDEX(location[State],MATCH(D809,location[Zip],0))</f>
        <v>Alberta</v>
      </c>
      <c r="M809" t="str">
        <f>INDEX(manufacturer[Manufacturer Name],MATCH(K809,manufacturer[ManufacturerID],0))</f>
        <v>VanArsdel</v>
      </c>
      <c r="N809">
        <f>1/COUNTIFS(tbl_sales[Manufacturer Name],tbl_sales[[#This Row],[Manufacturer Name]])</f>
        <v>2.4570024570024569E-3</v>
      </c>
    </row>
    <row r="810" spans="1:14" x14ac:dyDescent="0.25">
      <c r="A810">
        <v>826</v>
      </c>
      <c r="B810" s="2">
        <v>42184</v>
      </c>
      <c r="C810" s="2" t="str">
        <f>TEXT(tbl_sales[[#This Row],[Date]],"mmmm")</f>
        <v>June</v>
      </c>
      <c r="D810" t="s">
        <v>1401</v>
      </c>
      <c r="E810">
        <v>1</v>
      </c>
      <c r="F810" s="3">
        <v>14426.37</v>
      </c>
      <c r="G810" t="s">
        <v>20</v>
      </c>
      <c r="H810" t="str">
        <f>INDEX(product[Product Name],MATCH(A810,product[ProductID],0))</f>
        <v>Natura UM-10</v>
      </c>
      <c r="I810" t="str">
        <f>INDEX(product[Category],MATCH($A810,product[ProductID],0))</f>
        <v>Urban</v>
      </c>
      <c r="J810" t="str">
        <f>INDEX(product[Segment],MATCH($A810,product[ProductID],0))</f>
        <v>Moderation</v>
      </c>
      <c r="K810">
        <f>INDEX(product[ManufacturerID],MATCH($A810,product[ProductID],0))</f>
        <v>8</v>
      </c>
      <c r="L810" t="str">
        <f>INDEX(location[State],MATCH(D810,location[Zip],0))</f>
        <v>Alberta</v>
      </c>
      <c r="M810" t="str">
        <f>INDEX(manufacturer[Manufacturer Name],MATCH(K810,manufacturer[ManufacturerID],0))</f>
        <v>Natura</v>
      </c>
      <c r="N810">
        <f>1/COUNTIFS(tbl_sales[Manufacturer Name],tbl_sales[[#This Row],[Manufacturer Name]])</f>
        <v>3.952569169960474E-3</v>
      </c>
    </row>
    <row r="811" spans="1:14" x14ac:dyDescent="0.25">
      <c r="A811">
        <v>348</v>
      </c>
      <c r="B811" s="2">
        <v>42184</v>
      </c>
      <c r="C811" s="2" t="str">
        <f>TEXT(tbl_sales[[#This Row],[Date]],"mmmm")</f>
        <v>June</v>
      </c>
      <c r="D811" t="s">
        <v>1561</v>
      </c>
      <c r="E811">
        <v>1</v>
      </c>
      <c r="F811" s="3">
        <v>7556.85</v>
      </c>
      <c r="G811" t="s">
        <v>20</v>
      </c>
      <c r="H811" t="str">
        <f>INDEX(product[Product Name],MATCH(A811,product[ProductID],0))</f>
        <v>Fama UE-69</v>
      </c>
      <c r="I811" t="str">
        <f>INDEX(product[Category],MATCH($A811,product[ProductID],0))</f>
        <v>Urban</v>
      </c>
      <c r="J811" t="str">
        <f>INDEX(product[Segment],MATCH($A811,product[ProductID],0))</f>
        <v>Extreme</v>
      </c>
      <c r="K811">
        <f>INDEX(product[ManufacturerID],MATCH($A811,product[ProductID],0))</f>
        <v>5</v>
      </c>
      <c r="L811" t="str">
        <f>INDEX(location[State],MATCH(D811,location[Zip],0))</f>
        <v>British Columbia</v>
      </c>
      <c r="M811" t="str">
        <f>INDEX(manufacturer[Manufacturer Name],MATCH(K811,manufacturer[ManufacturerID],0))</f>
        <v>Fama</v>
      </c>
      <c r="N811">
        <f>1/COUNTIFS(tbl_sales[Manufacturer Name],tbl_sales[[#This Row],[Manufacturer Name]])</f>
        <v>7.1428571428571425E-2</v>
      </c>
    </row>
    <row r="812" spans="1:14" x14ac:dyDescent="0.25">
      <c r="A812">
        <v>1086</v>
      </c>
      <c r="B812" s="2">
        <v>42184</v>
      </c>
      <c r="C812" s="2" t="str">
        <f>TEXT(tbl_sales[[#This Row],[Date]],"mmmm")</f>
        <v>June</v>
      </c>
      <c r="D812" t="s">
        <v>1558</v>
      </c>
      <c r="E812">
        <v>1</v>
      </c>
      <c r="F812" s="3">
        <v>1101.8699999999999</v>
      </c>
      <c r="G812" t="s">
        <v>20</v>
      </c>
      <c r="H812" t="str">
        <f>INDEX(product[Product Name],MATCH(A812,product[ProductID],0))</f>
        <v>Pirum RP-32</v>
      </c>
      <c r="I812" t="str">
        <f>INDEX(product[Category],MATCH($A812,product[ProductID],0))</f>
        <v>Rural</v>
      </c>
      <c r="J812" t="str">
        <f>INDEX(product[Segment],MATCH($A812,product[ProductID],0))</f>
        <v>Productivity</v>
      </c>
      <c r="K812">
        <f>INDEX(product[ManufacturerID],MATCH($A812,product[ProductID],0))</f>
        <v>10</v>
      </c>
      <c r="L812" t="str">
        <f>INDEX(location[State],MATCH(D812,location[Zip],0))</f>
        <v>British Columbia</v>
      </c>
      <c r="M812" t="str">
        <f>INDEX(manufacturer[Manufacturer Name],MATCH(K812,manufacturer[ManufacturerID],0))</f>
        <v>Pirum</v>
      </c>
      <c r="N812">
        <f>1/COUNTIFS(tbl_sales[Manufacturer Name],tbl_sales[[#This Row],[Manufacturer Name]])</f>
        <v>3.8022813688212928E-3</v>
      </c>
    </row>
    <row r="813" spans="1:14" x14ac:dyDescent="0.25">
      <c r="A813">
        <v>2090</v>
      </c>
      <c r="B813" s="2">
        <v>42185</v>
      </c>
      <c r="C813" s="2" t="str">
        <f>TEXT(tbl_sales[[#This Row],[Date]],"mmmm")</f>
        <v>June</v>
      </c>
      <c r="D813" t="s">
        <v>1570</v>
      </c>
      <c r="E813">
        <v>1</v>
      </c>
      <c r="F813" s="3">
        <v>4598.37</v>
      </c>
      <c r="G813" t="s">
        <v>20</v>
      </c>
      <c r="H813" t="str">
        <f>INDEX(product[Product Name],MATCH(A813,product[ProductID],0))</f>
        <v>Currus UC-25</v>
      </c>
      <c r="I813" t="str">
        <f>INDEX(product[Category],MATCH($A813,product[ProductID],0))</f>
        <v>Urban</v>
      </c>
      <c r="J813" t="str">
        <f>INDEX(product[Segment],MATCH($A813,product[ProductID],0))</f>
        <v>Convenience</v>
      </c>
      <c r="K813">
        <f>INDEX(product[ManufacturerID],MATCH($A813,product[ProductID],0))</f>
        <v>4</v>
      </c>
      <c r="L813" t="str">
        <f>INDEX(location[State],MATCH(D813,location[Zip],0))</f>
        <v>British Columbia</v>
      </c>
      <c r="M813" t="str">
        <f>INDEX(manufacturer[Manufacturer Name],MATCH(K813,manufacturer[ManufacturerID],0))</f>
        <v>Currus</v>
      </c>
      <c r="N813">
        <f>1/COUNTIFS(tbl_sales[Manufacturer Name],tbl_sales[[#This Row],[Manufacturer Name]])</f>
        <v>1.1764705882352941E-2</v>
      </c>
    </row>
    <row r="814" spans="1:14" x14ac:dyDescent="0.25">
      <c r="A814">
        <v>3</v>
      </c>
      <c r="B814" s="2">
        <v>42185</v>
      </c>
      <c r="C814" s="2" t="str">
        <f>TEXT(tbl_sales[[#This Row],[Date]],"mmmm")</f>
        <v>June</v>
      </c>
      <c r="D814" t="s">
        <v>1553</v>
      </c>
      <c r="E814">
        <v>1</v>
      </c>
      <c r="F814" s="3">
        <v>10552.5</v>
      </c>
      <c r="G814" t="s">
        <v>20</v>
      </c>
      <c r="H814" t="str">
        <f>INDEX(product[Product Name],MATCH(A814,product[ProductID],0))</f>
        <v>Abbas MA-03</v>
      </c>
      <c r="I814" t="str">
        <f>INDEX(product[Category],MATCH($A814,product[ProductID],0))</f>
        <v>Mix</v>
      </c>
      <c r="J814" t="str">
        <f>INDEX(product[Segment],MATCH($A814,product[ProductID],0))</f>
        <v>All Season</v>
      </c>
      <c r="K814">
        <f>INDEX(product[ManufacturerID],MATCH($A814,product[ProductID],0))</f>
        <v>1</v>
      </c>
      <c r="L814" t="str">
        <f>INDEX(location[State],MATCH(D814,location[Zip],0))</f>
        <v>British Columbia</v>
      </c>
      <c r="M814" t="str">
        <f>INDEX(manufacturer[Manufacturer Name],MATCH(K814,manufacturer[ManufacturerID],0))</f>
        <v>Abbas</v>
      </c>
      <c r="N814">
        <f>1/COUNTIFS(tbl_sales[Manufacturer Name],tbl_sales[[#This Row],[Manufacturer Name]])</f>
        <v>0.04</v>
      </c>
    </row>
    <row r="815" spans="1:14" x14ac:dyDescent="0.25">
      <c r="A815">
        <v>690</v>
      </c>
      <c r="B815" s="2">
        <v>42185</v>
      </c>
      <c r="C815" s="2" t="str">
        <f>TEXT(tbl_sales[[#This Row],[Date]],"mmmm")</f>
        <v>June</v>
      </c>
      <c r="D815" t="s">
        <v>1570</v>
      </c>
      <c r="E815">
        <v>1</v>
      </c>
      <c r="F815" s="3">
        <v>4409.37</v>
      </c>
      <c r="G815" t="s">
        <v>20</v>
      </c>
      <c r="H815" t="str">
        <f>INDEX(product[Product Name],MATCH(A815,product[ProductID],0))</f>
        <v>Maximus UC-55</v>
      </c>
      <c r="I815" t="str">
        <f>INDEX(product[Category],MATCH($A815,product[ProductID],0))</f>
        <v>Urban</v>
      </c>
      <c r="J815" t="str">
        <f>INDEX(product[Segment],MATCH($A815,product[ProductID],0))</f>
        <v>Convenience</v>
      </c>
      <c r="K815">
        <f>INDEX(product[ManufacturerID],MATCH($A815,product[ProductID],0))</f>
        <v>7</v>
      </c>
      <c r="L815" t="str">
        <f>INDEX(location[State],MATCH(D815,location[Zip],0))</f>
        <v>British Columbia</v>
      </c>
      <c r="M815" t="str">
        <f>INDEX(manufacturer[Manufacturer Name],MATCH(K815,manufacturer[ManufacturerID],0))</f>
        <v>VanArsdel</v>
      </c>
      <c r="N815">
        <f>1/COUNTIFS(tbl_sales[Manufacturer Name],tbl_sales[[#This Row],[Manufacturer Name]])</f>
        <v>2.4570024570024569E-3</v>
      </c>
    </row>
    <row r="816" spans="1:14" x14ac:dyDescent="0.25">
      <c r="A816">
        <v>808</v>
      </c>
      <c r="B816" s="2">
        <v>42185</v>
      </c>
      <c r="C816" s="2" t="str">
        <f>TEXT(tbl_sales[[#This Row],[Date]],"mmmm")</f>
        <v>June</v>
      </c>
      <c r="D816" t="s">
        <v>1600</v>
      </c>
      <c r="E816">
        <v>1</v>
      </c>
      <c r="F816" s="3">
        <v>4125.87</v>
      </c>
      <c r="G816" t="s">
        <v>20</v>
      </c>
      <c r="H816" t="str">
        <f>INDEX(product[Product Name],MATCH(A816,product[ProductID],0))</f>
        <v>Natura RS-12</v>
      </c>
      <c r="I816" t="str">
        <f>INDEX(product[Category],MATCH($A816,product[ProductID],0))</f>
        <v>Rural</v>
      </c>
      <c r="J816" t="str">
        <f>INDEX(product[Segment],MATCH($A816,product[ProductID],0))</f>
        <v>Select</v>
      </c>
      <c r="K816">
        <f>INDEX(product[ManufacturerID],MATCH($A816,product[ProductID],0))</f>
        <v>8</v>
      </c>
      <c r="L816" t="str">
        <f>INDEX(location[State],MATCH(D816,location[Zip],0))</f>
        <v>British Columbia</v>
      </c>
      <c r="M816" t="str">
        <f>INDEX(manufacturer[Manufacturer Name],MATCH(K816,manufacturer[ManufacturerID],0))</f>
        <v>Natura</v>
      </c>
      <c r="N816">
        <f>1/COUNTIFS(tbl_sales[Manufacturer Name],tbl_sales[[#This Row],[Manufacturer Name]])</f>
        <v>3.952569169960474E-3</v>
      </c>
    </row>
    <row r="817" spans="1:14" x14ac:dyDescent="0.25">
      <c r="A817">
        <v>491</v>
      </c>
      <c r="B817" s="2">
        <v>42142</v>
      </c>
      <c r="C817" s="2" t="str">
        <f>TEXT(tbl_sales[[#This Row],[Date]],"mmmm")</f>
        <v>May</v>
      </c>
      <c r="D817" t="s">
        <v>1327</v>
      </c>
      <c r="E817">
        <v>1</v>
      </c>
      <c r="F817" s="3">
        <v>10709.37</v>
      </c>
      <c r="G817" t="s">
        <v>20</v>
      </c>
      <c r="H817" t="str">
        <f>INDEX(product[Product Name],MATCH(A817,product[ProductID],0))</f>
        <v>Maximus UM-96</v>
      </c>
      <c r="I817" t="str">
        <f>INDEX(product[Category],MATCH($A817,product[ProductID],0))</f>
        <v>Urban</v>
      </c>
      <c r="J817" t="str">
        <f>INDEX(product[Segment],MATCH($A817,product[ProductID],0))</f>
        <v>Moderation</v>
      </c>
      <c r="K817">
        <f>INDEX(product[ManufacturerID],MATCH($A817,product[ProductID],0))</f>
        <v>7</v>
      </c>
      <c r="L817" t="str">
        <f>INDEX(location[State],MATCH(D817,location[Zip],0))</f>
        <v>Alberta</v>
      </c>
      <c r="M817" t="str">
        <f>INDEX(manufacturer[Manufacturer Name],MATCH(K817,manufacturer[ManufacturerID],0))</f>
        <v>VanArsdel</v>
      </c>
      <c r="N817">
        <f>1/COUNTIFS(tbl_sales[Manufacturer Name],tbl_sales[[#This Row],[Manufacturer Name]])</f>
        <v>2.4570024570024569E-3</v>
      </c>
    </row>
    <row r="818" spans="1:14" x14ac:dyDescent="0.25">
      <c r="A818">
        <v>556</v>
      </c>
      <c r="B818" s="2">
        <v>42125</v>
      </c>
      <c r="C818" s="2" t="str">
        <f>TEXT(tbl_sales[[#This Row],[Date]],"mmmm")</f>
        <v>May</v>
      </c>
      <c r="D818" t="s">
        <v>1392</v>
      </c>
      <c r="E818">
        <v>1</v>
      </c>
      <c r="F818" s="3">
        <v>10268.370000000001</v>
      </c>
      <c r="G818" t="s">
        <v>20</v>
      </c>
      <c r="H818" t="str">
        <f>INDEX(product[Product Name],MATCH(A818,product[ProductID],0))</f>
        <v>Maximus UC-21</v>
      </c>
      <c r="I818" t="str">
        <f>INDEX(product[Category],MATCH($A818,product[ProductID],0))</f>
        <v>Urban</v>
      </c>
      <c r="J818" t="str">
        <f>INDEX(product[Segment],MATCH($A818,product[ProductID],0))</f>
        <v>Convenience</v>
      </c>
      <c r="K818">
        <f>INDEX(product[ManufacturerID],MATCH($A818,product[ProductID],0))</f>
        <v>7</v>
      </c>
      <c r="L818" t="str">
        <f>INDEX(location[State],MATCH(D818,location[Zip],0))</f>
        <v>Alberta</v>
      </c>
      <c r="M818" t="str">
        <f>INDEX(manufacturer[Manufacturer Name],MATCH(K818,manufacturer[ManufacturerID],0))</f>
        <v>VanArsdel</v>
      </c>
      <c r="N818">
        <f>1/COUNTIFS(tbl_sales[Manufacturer Name],tbl_sales[[#This Row],[Manufacturer Name]])</f>
        <v>2.4570024570024569E-3</v>
      </c>
    </row>
    <row r="819" spans="1:14" x14ac:dyDescent="0.25">
      <c r="A819">
        <v>1851</v>
      </c>
      <c r="B819" s="2">
        <v>42127</v>
      </c>
      <c r="C819" s="2" t="str">
        <f>TEXT(tbl_sales[[#This Row],[Date]],"mmmm")</f>
        <v>May</v>
      </c>
      <c r="D819" t="s">
        <v>1202</v>
      </c>
      <c r="E819">
        <v>1</v>
      </c>
      <c r="F819" s="3">
        <v>3905.37</v>
      </c>
      <c r="G819" t="s">
        <v>20</v>
      </c>
      <c r="H819" t="str">
        <f>INDEX(product[Product Name],MATCH(A819,product[ProductID],0))</f>
        <v>Pomum YY-46</v>
      </c>
      <c r="I819" t="str">
        <f>INDEX(product[Category],MATCH($A819,product[ProductID],0))</f>
        <v>Youth</v>
      </c>
      <c r="J819" t="str">
        <f>INDEX(product[Segment],MATCH($A819,product[ProductID],0))</f>
        <v>Youth</v>
      </c>
      <c r="K819">
        <f>INDEX(product[ManufacturerID],MATCH($A819,product[ProductID],0))</f>
        <v>11</v>
      </c>
      <c r="L819" t="str">
        <f>INDEX(location[State],MATCH(D819,location[Zip],0))</f>
        <v>Manitoba</v>
      </c>
      <c r="M819" t="str">
        <f>INDEX(manufacturer[Manufacturer Name],MATCH(K819,manufacturer[ManufacturerID],0))</f>
        <v>Pomum</v>
      </c>
      <c r="N819">
        <f>1/COUNTIFS(tbl_sales[Manufacturer Name],tbl_sales[[#This Row],[Manufacturer Name]])</f>
        <v>5.5555555555555552E-2</v>
      </c>
    </row>
    <row r="820" spans="1:14" x14ac:dyDescent="0.25">
      <c r="A820">
        <v>1009</v>
      </c>
      <c r="B820" s="2">
        <v>42127</v>
      </c>
      <c r="C820" s="2" t="str">
        <f>TEXT(tbl_sales[[#This Row],[Date]],"mmmm")</f>
        <v>May</v>
      </c>
      <c r="D820" t="s">
        <v>1395</v>
      </c>
      <c r="E820">
        <v>1</v>
      </c>
      <c r="F820" s="3">
        <v>1353.87</v>
      </c>
      <c r="G820" t="s">
        <v>20</v>
      </c>
      <c r="H820" t="str">
        <f>INDEX(product[Product Name],MATCH(A820,product[ProductID],0))</f>
        <v>Natura YY-10</v>
      </c>
      <c r="I820" t="str">
        <f>INDEX(product[Category],MATCH($A820,product[ProductID],0))</f>
        <v>Youth</v>
      </c>
      <c r="J820" t="str">
        <f>INDEX(product[Segment],MATCH($A820,product[ProductID],0))</f>
        <v>Youth</v>
      </c>
      <c r="K820">
        <f>INDEX(product[ManufacturerID],MATCH($A820,product[ProductID],0))</f>
        <v>8</v>
      </c>
      <c r="L820" t="str">
        <f>INDEX(location[State],MATCH(D820,location[Zip],0))</f>
        <v>Alberta</v>
      </c>
      <c r="M820" t="str">
        <f>INDEX(manufacturer[Manufacturer Name],MATCH(K820,manufacturer[ManufacturerID],0))</f>
        <v>Natura</v>
      </c>
      <c r="N820">
        <f>1/COUNTIFS(tbl_sales[Manufacturer Name],tbl_sales[[#This Row],[Manufacturer Name]])</f>
        <v>3.952569169960474E-3</v>
      </c>
    </row>
    <row r="821" spans="1:14" x14ac:dyDescent="0.25">
      <c r="A821">
        <v>1009</v>
      </c>
      <c r="B821" s="2">
        <v>42127</v>
      </c>
      <c r="C821" s="2" t="str">
        <f>TEXT(tbl_sales[[#This Row],[Date]],"mmmm")</f>
        <v>May</v>
      </c>
      <c r="D821" t="s">
        <v>1383</v>
      </c>
      <c r="E821">
        <v>1</v>
      </c>
      <c r="F821" s="3">
        <v>1353.87</v>
      </c>
      <c r="G821" t="s">
        <v>20</v>
      </c>
      <c r="H821" t="str">
        <f>INDEX(product[Product Name],MATCH(A821,product[ProductID],0))</f>
        <v>Natura YY-10</v>
      </c>
      <c r="I821" t="str">
        <f>INDEX(product[Category],MATCH($A821,product[ProductID],0))</f>
        <v>Youth</v>
      </c>
      <c r="J821" t="str">
        <f>INDEX(product[Segment],MATCH($A821,product[ProductID],0))</f>
        <v>Youth</v>
      </c>
      <c r="K821">
        <f>INDEX(product[ManufacturerID],MATCH($A821,product[ProductID],0))</f>
        <v>8</v>
      </c>
      <c r="L821" t="str">
        <f>INDEX(location[State],MATCH(D821,location[Zip],0))</f>
        <v>Alberta</v>
      </c>
      <c r="M821" t="str">
        <f>INDEX(manufacturer[Manufacturer Name],MATCH(K821,manufacturer[ManufacturerID],0))</f>
        <v>Natura</v>
      </c>
      <c r="N821">
        <f>1/COUNTIFS(tbl_sales[Manufacturer Name],tbl_sales[[#This Row],[Manufacturer Name]])</f>
        <v>3.952569169960474E-3</v>
      </c>
    </row>
    <row r="822" spans="1:14" x14ac:dyDescent="0.25">
      <c r="A822">
        <v>2332</v>
      </c>
      <c r="B822" s="2">
        <v>42127</v>
      </c>
      <c r="C822" s="2" t="str">
        <f>TEXT(tbl_sales[[#This Row],[Date]],"mmmm")</f>
        <v>May</v>
      </c>
      <c r="D822" t="s">
        <v>1385</v>
      </c>
      <c r="E822">
        <v>1</v>
      </c>
      <c r="F822" s="3">
        <v>6419.7</v>
      </c>
      <c r="G822" t="s">
        <v>20</v>
      </c>
      <c r="H822" t="str">
        <f>INDEX(product[Product Name],MATCH(A822,product[ProductID],0))</f>
        <v>Aliqui UE-06</v>
      </c>
      <c r="I822" t="str">
        <f>INDEX(product[Category],MATCH($A822,product[ProductID],0))</f>
        <v>Urban</v>
      </c>
      <c r="J822" t="str">
        <f>INDEX(product[Segment],MATCH($A822,product[ProductID],0))</f>
        <v>Extreme</v>
      </c>
      <c r="K822">
        <f>INDEX(product[ManufacturerID],MATCH($A822,product[ProductID],0))</f>
        <v>2</v>
      </c>
      <c r="L822" t="str">
        <f>INDEX(location[State],MATCH(D822,location[Zip],0))</f>
        <v>Alberta</v>
      </c>
      <c r="M822" t="str">
        <f>INDEX(manufacturer[Manufacturer Name],MATCH(K822,manufacturer[ManufacturerID],0))</f>
        <v>Aliqui</v>
      </c>
      <c r="N822">
        <f>1/COUNTIFS(tbl_sales[Manufacturer Name],tbl_sales[[#This Row],[Manufacturer Name]])</f>
        <v>4.7169811320754715E-3</v>
      </c>
    </row>
    <row r="823" spans="1:14" x14ac:dyDescent="0.25">
      <c r="A823">
        <v>978</v>
      </c>
      <c r="B823" s="2">
        <v>42127</v>
      </c>
      <c r="C823" s="2" t="str">
        <f>TEXT(tbl_sales[[#This Row],[Date]],"mmmm")</f>
        <v>May</v>
      </c>
      <c r="D823" t="s">
        <v>1568</v>
      </c>
      <c r="E823">
        <v>1</v>
      </c>
      <c r="F823" s="3">
        <v>9386.3700000000008</v>
      </c>
      <c r="G823" t="s">
        <v>20</v>
      </c>
      <c r="H823" t="str">
        <f>INDEX(product[Product Name],MATCH(A823,product[ProductID],0))</f>
        <v>Natura UC-41</v>
      </c>
      <c r="I823" t="str">
        <f>INDEX(product[Category],MATCH($A823,product[ProductID],0))</f>
        <v>Urban</v>
      </c>
      <c r="J823" t="str">
        <f>INDEX(product[Segment],MATCH($A823,product[ProductID],0))</f>
        <v>Convenience</v>
      </c>
      <c r="K823">
        <f>INDEX(product[ManufacturerID],MATCH($A823,product[ProductID],0))</f>
        <v>8</v>
      </c>
      <c r="L823" t="str">
        <f>INDEX(location[State],MATCH(D823,location[Zip],0))</f>
        <v>British Columbia</v>
      </c>
      <c r="M823" t="str">
        <f>INDEX(manufacturer[Manufacturer Name],MATCH(K823,manufacturer[ManufacturerID],0))</f>
        <v>Natura</v>
      </c>
      <c r="N823">
        <f>1/COUNTIFS(tbl_sales[Manufacturer Name],tbl_sales[[#This Row],[Manufacturer Name]])</f>
        <v>3.952569169960474E-3</v>
      </c>
    </row>
    <row r="824" spans="1:14" x14ac:dyDescent="0.25">
      <c r="A824">
        <v>2280</v>
      </c>
      <c r="B824" s="2">
        <v>42128</v>
      </c>
      <c r="C824" s="2" t="str">
        <f>TEXT(tbl_sales[[#This Row],[Date]],"mmmm")</f>
        <v>May</v>
      </c>
      <c r="D824" t="s">
        <v>1563</v>
      </c>
      <c r="E824">
        <v>1</v>
      </c>
      <c r="F824" s="3">
        <v>2324.6999999999998</v>
      </c>
      <c r="G824" t="s">
        <v>20</v>
      </c>
      <c r="H824" t="str">
        <f>INDEX(product[Product Name],MATCH(A824,product[ProductID],0))</f>
        <v>Aliqui RS-13</v>
      </c>
      <c r="I824" t="str">
        <f>INDEX(product[Category],MATCH($A824,product[ProductID],0))</f>
        <v>Rural</v>
      </c>
      <c r="J824" t="str">
        <f>INDEX(product[Segment],MATCH($A824,product[ProductID],0))</f>
        <v>Select</v>
      </c>
      <c r="K824">
        <f>INDEX(product[ManufacturerID],MATCH($A824,product[ProductID],0))</f>
        <v>2</v>
      </c>
      <c r="L824" t="str">
        <f>INDEX(location[State],MATCH(D824,location[Zip],0))</f>
        <v>British Columbia</v>
      </c>
      <c r="M824" t="str">
        <f>INDEX(manufacturer[Manufacturer Name],MATCH(K824,manufacturer[ManufacturerID],0))</f>
        <v>Aliqui</v>
      </c>
      <c r="N824">
        <f>1/COUNTIFS(tbl_sales[Manufacturer Name],tbl_sales[[#This Row],[Manufacturer Name]])</f>
        <v>4.7169811320754715E-3</v>
      </c>
    </row>
    <row r="825" spans="1:14" x14ac:dyDescent="0.25">
      <c r="A825">
        <v>2380</v>
      </c>
      <c r="B825" s="2">
        <v>42128</v>
      </c>
      <c r="C825" s="2" t="str">
        <f>TEXT(tbl_sales[[#This Row],[Date]],"mmmm")</f>
        <v>May</v>
      </c>
      <c r="D825" t="s">
        <v>1564</v>
      </c>
      <c r="E825">
        <v>1</v>
      </c>
      <c r="F825" s="3">
        <v>4031.37</v>
      </c>
      <c r="G825" t="s">
        <v>20</v>
      </c>
      <c r="H825" t="str">
        <f>INDEX(product[Product Name],MATCH(A825,product[ProductID],0))</f>
        <v>Aliqui UC-28</v>
      </c>
      <c r="I825" t="str">
        <f>INDEX(product[Category],MATCH($A825,product[ProductID],0))</f>
        <v>Urban</v>
      </c>
      <c r="J825" t="str">
        <f>INDEX(product[Segment],MATCH($A825,product[ProductID],0))</f>
        <v>Convenience</v>
      </c>
      <c r="K825">
        <f>INDEX(product[ManufacturerID],MATCH($A825,product[ProductID],0))</f>
        <v>2</v>
      </c>
      <c r="L825" t="str">
        <f>INDEX(location[State],MATCH(D825,location[Zip],0))</f>
        <v>British Columbia</v>
      </c>
      <c r="M825" t="str">
        <f>INDEX(manufacturer[Manufacturer Name],MATCH(K825,manufacturer[ManufacturerID],0))</f>
        <v>Aliqui</v>
      </c>
      <c r="N825">
        <f>1/COUNTIFS(tbl_sales[Manufacturer Name],tbl_sales[[#This Row],[Manufacturer Name]])</f>
        <v>4.7169811320754715E-3</v>
      </c>
    </row>
    <row r="826" spans="1:14" x14ac:dyDescent="0.25">
      <c r="A826">
        <v>2379</v>
      </c>
      <c r="B826" s="2">
        <v>42128</v>
      </c>
      <c r="C826" s="2" t="str">
        <f>TEXT(tbl_sales[[#This Row],[Date]],"mmmm")</f>
        <v>May</v>
      </c>
      <c r="D826" t="s">
        <v>1602</v>
      </c>
      <c r="E826">
        <v>1</v>
      </c>
      <c r="F826" s="3">
        <v>2513.6999999999998</v>
      </c>
      <c r="G826" t="s">
        <v>20</v>
      </c>
      <c r="H826" t="str">
        <f>INDEX(product[Product Name],MATCH(A826,product[ProductID],0))</f>
        <v>Aliqui UC-27</v>
      </c>
      <c r="I826" t="str">
        <f>INDEX(product[Category],MATCH($A826,product[ProductID],0))</f>
        <v>Urban</v>
      </c>
      <c r="J826" t="str">
        <f>INDEX(product[Segment],MATCH($A826,product[ProductID],0))</f>
        <v>Convenience</v>
      </c>
      <c r="K826">
        <f>INDEX(product[ManufacturerID],MATCH($A826,product[ProductID],0))</f>
        <v>2</v>
      </c>
      <c r="L826" t="str">
        <f>INDEX(location[State],MATCH(D826,location[Zip],0))</f>
        <v>British Columbia</v>
      </c>
      <c r="M826" t="str">
        <f>INDEX(manufacturer[Manufacturer Name],MATCH(K826,manufacturer[ManufacturerID],0))</f>
        <v>Aliqui</v>
      </c>
      <c r="N826">
        <f>1/COUNTIFS(tbl_sales[Manufacturer Name],tbl_sales[[#This Row],[Manufacturer Name]])</f>
        <v>4.7169811320754715E-3</v>
      </c>
    </row>
    <row r="827" spans="1:14" x14ac:dyDescent="0.25">
      <c r="A827">
        <v>676</v>
      </c>
      <c r="B827" s="2">
        <v>42128</v>
      </c>
      <c r="C827" s="2" t="str">
        <f>TEXT(tbl_sales[[#This Row],[Date]],"mmmm")</f>
        <v>May</v>
      </c>
      <c r="D827" t="s">
        <v>1411</v>
      </c>
      <c r="E827">
        <v>1</v>
      </c>
      <c r="F827" s="3">
        <v>9134.3700000000008</v>
      </c>
      <c r="G827" t="s">
        <v>20</v>
      </c>
      <c r="H827" t="str">
        <f>INDEX(product[Product Name],MATCH(A827,product[ProductID],0))</f>
        <v>Maximus UC-41</v>
      </c>
      <c r="I827" t="str">
        <f>INDEX(product[Category],MATCH($A827,product[ProductID],0))</f>
        <v>Urban</v>
      </c>
      <c r="J827" t="str">
        <f>INDEX(product[Segment],MATCH($A827,product[ProductID],0))</f>
        <v>Convenience</v>
      </c>
      <c r="K827">
        <f>INDEX(product[ManufacturerID],MATCH($A827,product[ProductID],0))</f>
        <v>7</v>
      </c>
      <c r="L827" t="str">
        <f>INDEX(location[State],MATCH(D827,location[Zip],0))</f>
        <v>Alberta</v>
      </c>
      <c r="M827" t="str">
        <f>INDEX(manufacturer[Manufacturer Name],MATCH(K827,manufacturer[ManufacturerID],0))</f>
        <v>VanArsdel</v>
      </c>
      <c r="N827">
        <f>1/COUNTIFS(tbl_sales[Manufacturer Name],tbl_sales[[#This Row],[Manufacturer Name]])</f>
        <v>2.4570024570024569E-3</v>
      </c>
    </row>
    <row r="828" spans="1:14" x14ac:dyDescent="0.25">
      <c r="A828">
        <v>706</v>
      </c>
      <c r="B828" s="2">
        <v>42129</v>
      </c>
      <c r="C828" s="2" t="str">
        <f>TEXT(tbl_sales[[#This Row],[Date]],"mmmm")</f>
        <v>May</v>
      </c>
      <c r="D828" t="s">
        <v>1383</v>
      </c>
      <c r="E828">
        <v>1</v>
      </c>
      <c r="F828" s="3">
        <v>3401.37</v>
      </c>
      <c r="G828" t="s">
        <v>20</v>
      </c>
      <c r="H828" t="str">
        <f>INDEX(product[Product Name],MATCH(A828,product[ProductID],0))</f>
        <v>Natura MA-13</v>
      </c>
      <c r="I828" t="str">
        <f>INDEX(product[Category],MATCH($A828,product[ProductID],0))</f>
        <v>Mix</v>
      </c>
      <c r="J828" t="str">
        <f>INDEX(product[Segment],MATCH($A828,product[ProductID],0))</f>
        <v>All Season</v>
      </c>
      <c r="K828">
        <f>INDEX(product[ManufacturerID],MATCH($A828,product[ProductID],0))</f>
        <v>8</v>
      </c>
      <c r="L828" t="str">
        <f>INDEX(location[State],MATCH(D828,location[Zip],0))</f>
        <v>Alberta</v>
      </c>
      <c r="M828" t="str">
        <f>INDEX(manufacturer[Manufacturer Name],MATCH(K828,manufacturer[ManufacturerID],0))</f>
        <v>Natura</v>
      </c>
      <c r="N828">
        <f>1/COUNTIFS(tbl_sales[Manufacturer Name],tbl_sales[[#This Row],[Manufacturer Name]])</f>
        <v>3.952569169960474E-3</v>
      </c>
    </row>
    <row r="829" spans="1:14" x14ac:dyDescent="0.25">
      <c r="A829">
        <v>674</v>
      </c>
      <c r="B829" s="2">
        <v>42129</v>
      </c>
      <c r="C829" s="2" t="str">
        <f>TEXT(tbl_sales[[#This Row],[Date]],"mmmm")</f>
        <v>May</v>
      </c>
      <c r="D829" t="s">
        <v>1401</v>
      </c>
      <c r="E829">
        <v>1</v>
      </c>
      <c r="F829" s="3">
        <v>8189.37</v>
      </c>
      <c r="G829" t="s">
        <v>20</v>
      </c>
      <c r="H829" t="str">
        <f>INDEX(product[Product Name],MATCH(A829,product[ProductID],0))</f>
        <v>Maximus UC-39</v>
      </c>
      <c r="I829" t="str">
        <f>INDEX(product[Category],MATCH($A829,product[ProductID],0))</f>
        <v>Urban</v>
      </c>
      <c r="J829" t="str">
        <f>INDEX(product[Segment],MATCH($A829,product[ProductID],0))</f>
        <v>Convenience</v>
      </c>
      <c r="K829">
        <f>INDEX(product[ManufacturerID],MATCH($A829,product[ProductID],0))</f>
        <v>7</v>
      </c>
      <c r="L829" t="str">
        <f>INDEX(location[State],MATCH(D829,location[Zip],0))</f>
        <v>Alberta</v>
      </c>
      <c r="M829" t="str">
        <f>INDEX(manufacturer[Manufacturer Name],MATCH(K829,manufacturer[ManufacturerID],0))</f>
        <v>VanArsdel</v>
      </c>
      <c r="N829">
        <f>1/COUNTIFS(tbl_sales[Manufacturer Name],tbl_sales[[#This Row],[Manufacturer Name]])</f>
        <v>2.4570024570024569E-3</v>
      </c>
    </row>
    <row r="830" spans="1:14" x14ac:dyDescent="0.25">
      <c r="A830">
        <v>609</v>
      </c>
      <c r="B830" s="2">
        <v>42129</v>
      </c>
      <c r="C830" s="2" t="str">
        <f>TEXT(tbl_sales[[#This Row],[Date]],"mmmm")</f>
        <v>May</v>
      </c>
      <c r="D830" t="s">
        <v>1400</v>
      </c>
      <c r="E830">
        <v>1</v>
      </c>
      <c r="F830" s="3">
        <v>10079.370000000001</v>
      </c>
      <c r="G830" t="s">
        <v>20</v>
      </c>
      <c r="H830" t="str">
        <f>INDEX(product[Product Name],MATCH(A830,product[ProductID],0))</f>
        <v>Maximus UC-74</v>
      </c>
      <c r="I830" t="str">
        <f>INDEX(product[Category],MATCH($A830,product[ProductID],0))</f>
        <v>Urban</v>
      </c>
      <c r="J830" t="str">
        <f>INDEX(product[Segment],MATCH($A830,product[ProductID],0))</f>
        <v>Convenience</v>
      </c>
      <c r="K830">
        <f>INDEX(product[ManufacturerID],MATCH($A830,product[ProductID],0))</f>
        <v>7</v>
      </c>
      <c r="L830" t="str">
        <f>INDEX(location[State],MATCH(D830,location[Zip],0))</f>
        <v>Alberta</v>
      </c>
      <c r="M830" t="str">
        <f>INDEX(manufacturer[Manufacturer Name],MATCH(K830,manufacturer[ManufacturerID],0))</f>
        <v>VanArsdel</v>
      </c>
      <c r="N830">
        <f>1/COUNTIFS(tbl_sales[Manufacturer Name],tbl_sales[[#This Row],[Manufacturer Name]])</f>
        <v>2.4570024570024569E-3</v>
      </c>
    </row>
    <row r="831" spans="1:14" x14ac:dyDescent="0.25">
      <c r="A831">
        <v>1229</v>
      </c>
      <c r="B831" s="2">
        <v>42129</v>
      </c>
      <c r="C831" s="2" t="str">
        <f>TEXT(tbl_sales[[#This Row],[Date]],"mmmm")</f>
        <v>May</v>
      </c>
      <c r="D831" t="s">
        <v>1413</v>
      </c>
      <c r="E831">
        <v>1</v>
      </c>
      <c r="F831" s="3">
        <v>3464.37</v>
      </c>
      <c r="G831" t="s">
        <v>20</v>
      </c>
      <c r="H831" t="str">
        <f>INDEX(product[Product Name],MATCH(A831,product[ProductID],0))</f>
        <v>Pirum UC-31</v>
      </c>
      <c r="I831" t="str">
        <f>INDEX(product[Category],MATCH($A831,product[ProductID],0))</f>
        <v>Urban</v>
      </c>
      <c r="J831" t="str">
        <f>INDEX(product[Segment],MATCH($A831,product[ProductID],0))</f>
        <v>Convenience</v>
      </c>
      <c r="K831">
        <f>INDEX(product[ManufacturerID],MATCH($A831,product[ProductID],0))</f>
        <v>10</v>
      </c>
      <c r="L831" t="str">
        <f>INDEX(location[State],MATCH(D831,location[Zip],0))</f>
        <v>Alberta</v>
      </c>
      <c r="M831" t="str">
        <f>INDEX(manufacturer[Manufacturer Name],MATCH(K831,manufacturer[ManufacturerID],0))</f>
        <v>Pirum</v>
      </c>
      <c r="N831">
        <f>1/COUNTIFS(tbl_sales[Manufacturer Name],tbl_sales[[#This Row],[Manufacturer Name]])</f>
        <v>3.8022813688212928E-3</v>
      </c>
    </row>
    <row r="832" spans="1:14" x14ac:dyDescent="0.25">
      <c r="A832">
        <v>605</v>
      </c>
      <c r="B832" s="2">
        <v>42130</v>
      </c>
      <c r="C832" s="2" t="str">
        <f>TEXT(tbl_sales[[#This Row],[Date]],"mmmm")</f>
        <v>May</v>
      </c>
      <c r="D832" t="s">
        <v>1576</v>
      </c>
      <c r="E832">
        <v>1</v>
      </c>
      <c r="F832" s="3">
        <v>5039.37</v>
      </c>
      <c r="G832" t="s">
        <v>20</v>
      </c>
      <c r="H832" t="str">
        <f>INDEX(product[Product Name],MATCH(A832,product[ProductID],0))</f>
        <v>Maximus UC-70</v>
      </c>
      <c r="I832" t="str">
        <f>INDEX(product[Category],MATCH($A832,product[ProductID],0))</f>
        <v>Urban</v>
      </c>
      <c r="J832" t="str">
        <f>INDEX(product[Segment],MATCH($A832,product[ProductID],0))</f>
        <v>Convenience</v>
      </c>
      <c r="K832">
        <f>INDEX(product[ManufacturerID],MATCH($A832,product[ProductID],0))</f>
        <v>7</v>
      </c>
      <c r="L832" t="str">
        <f>INDEX(location[State],MATCH(D832,location[Zip],0))</f>
        <v>British Columbia</v>
      </c>
      <c r="M832" t="str">
        <f>INDEX(manufacturer[Manufacturer Name],MATCH(K832,manufacturer[ManufacturerID],0))</f>
        <v>VanArsdel</v>
      </c>
      <c r="N832">
        <f>1/COUNTIFS(tbl_sales[Manufacturer Name],tbl_sales[[#This Row],[Manufacturer Name]])</f>
        <v>2.4570024570024569E-3</v>
      </c>
    </row>
    <row r="833" spans="1:14" x14ac:dyDescent="0.25">
      <c r="A833">
        <v>945</v>
      </c>
      <c r="B833" s="2">
        <v>42092</v>
      </c>
      <c r="C833" s="2" t="str">
        <f>TEXT(tbl_sales[[#This Row],[Date]],"mmmm")</f>
        <v>March</v>
      </c>
      <c r="D833" t="s">
        <v>1400</v>
      </c>
      <c r="E833">
        <v>1</v>
      </c>
      <c r="F833" s="3">
        <v>8189.37</v>
      </c>
      <c r="G833" t="s">
        <v>20</v>
      </c>
      <c r="H833" t="str">
        <f>INDEX(product[Product Name],MATCH(A833,product[ProductID],0))</f>
        <v>Natura UC-08</v>
      </c>
      <c r="I833" t="str">
        <f>INDEX(product[Category],MATCH($A833,product[ProductID],0))</f>
        <v>Urban</v>
      </c>
      <c r="J833" t="str">
        <f>INDEX(product[Segment],MATCH($A833,product[ProductID],0))</f>
        <v>Convenience</v>
      </c>
      <c r="K833">
        <f>INDEX(product[ManufacturerID],MATCH($A833,product[ProductID],0))</f>
        <v>8</v>
      </c>
      <c r="L833" t="str">
        <f>INDEX(location[State],MATCH(D833,location[Zip],0))</f>
        <v>Alberta</v>
      </c>
      <c r="M833" t="str">
        <f>INDEX(manufacturer[Manufacturer Name],MATCH(K833,manufacturer[ManufacturerID],0))</f>
        <v>Natura</v>
      </c>
      <c r="N833">
        <f>1/COUNTIFS(tbl_sales[Manufacturer Name],tbl_sales[[#This Row],[Manufacturer Name]])</f>
        <v>3.952569169960474E-3</v>
      </c>
    </row>
    <row r="834" spans="1:14" x14ac:dyDescent="0.25">
      <c r="A834">
        <v>491</v>
      </c>
      <c r="B834" s="2">
        <v>42134</v>
      </c>
      <c r="C834" s="2" t="str">
        <f>TEXT(tbl_sales[[#This Row],[Date]],"mmmm")</f>
        <v>May</v>
      </c>
      <c r="D834" t="s">
        <v>1560</v>
      </c>
      <c r="E834">
        <v>1</v>
      </c>
      <c r="F834" s="3">
        <v>10709.37</v>
      </c>
      <c r="G834" t="s">
        <v>20</v>
      </c>
      <c r="H834" t="str">
        <f>INDEX(product[Product Name],MATCH(A834,product[ProductID],0))</f>
        <v>Maximus UM-96</v>
      </c>
      <c r="I834" t="str">
        <f>INDEX(product[Category],MATCH($A834,product[ProductID],0))</f>
        <v>Urban</v>
      </c>
      <c r="J834" t="str">
        <f>INDEX(product[Segment],MATCH($A834,product[ProductID],0))</f>
        <v>Moderation</v>
      </c>
      <c r="K834">
        <f>INDEX(product[ManufacturerID],MATCH($A834,product[ProductID],0))</f>
        <v>7</v>
      </c>
      <c r="L834" t="str">
        <f>INDEX(location[State],MATCH(D834,location[Zip],0))</f>
        <v>British Columbia</v>
      </c>
      <c r="M834" t="str">
        <f>INDEX(manufacturer[Manufacturer Name],MATCH(K834,manufacturer[ManufacturerID],0))</f>
        <v>VanArsdel</v>
      </c>
      <c r="N834">
        <f>1/COUNTIFS(tbl_sales[Manufacturer Name],tbl_sales[[#This Row],[Manufacturer Name]])</f>
        <v>2.4570024570024569E-3</v>
      </c>
    </row>
    <row r="835" spans="1:14" x14ac:dyDescent="0.25">
      <c r="A835">
        <v>1518</v>
      </c>
      <c r="B835" s="2">
        <v>42134</v>
      </c>
      <c r="C835" s="2" t="str">
        <f>TEXT(tbl_sales[[#This Row],[Date]],"mmmm")</f>
        <v>May</v>
      </c>
      <c r="D835" t="s">
        <v>1559</v>
      </c>
      <c r="E835">
        <v>1</v>
      </c>
      <c r="F835" s="3">
        <v>2770.74</v>
      </c>
      <c r="G835" t="s">
        <v>20</v>
      </c>
      <c r="H835" t="str">
        <f>INDEX(product[Product Name],MATCH(A835,product[ProductID],0))</f>
        <v>Quibus RP-10</v>
      </c>
      <c r="I835" t="str">
        <f>INDEX(product[Category],MATCH($A835,product[ProductID],0))</f>
        <v>Rural</v>
      </c>
      <c r="J835" t="str">
        <f>INDEX(product[Segment],MATCH($A835,product[ProductID],0))</f>
        <v>Productivity</v>
      </c>
      <c r="K835">
        <f>INDEX(product[ManufacturerID],MATCH($A835,product[ProductID],0))</f>
        <v>12</v>
      </c>
      <c r="L835" t="str">
        <f>INDEX(location[State],MATCH(D835,location[Zip],0))</f>
        <v>British Columbia</v>
      </c>
      <c r="M835" t="str">
        <f>INDEX(manufacturer[Manufacturer Name],MATCH(K835,manufacturer[ManufacturerID],0))</f>
        <v>Quibus</v>
      </c>
      <c r="N835">
        <f>1/COUNTIFS(tbl_sales[Manufacturer Name],tbl_sales[[#This Row],[Manufacturer Name]])</f>
        <v>1.3333333333333334E-2</v>
      </c>
    </row>
    <row r="836" spans="1:14" x14ac:dyDescent="0.25">
      <c r="A836">
        <v>1517</v>
      </c>
      <c r="B836" s="2">
        <v>42134</v>
      </c>
      <c r="C836" s="2" t="str">
        <f>TEXT(tbl_sales[[#This Row],[Date]],"mmmm")</f>
        <v>May</v>
      </c>
      <c r="D836" t="s">
        <v>1559</v>
      </c>
      <c r="E836">
        <v>1</v>
      </c>
      <c r="F836" s="3">
        <v>2770.74</v>
      </c>
      <c r="G836" t="s">
        <v>20</v>
      </c>
      <c r="H836" t="str">
        <f>INDEX(product[Product Name],MATCH(A836,product[ProductID],0))</f>
        <v>Quibus RP-09</v>
      </c>
      <c r="I836" t="str">
        <f>INDEX(product[Category],MATCH($A836,product[ProductID],0))</f>
        <v>Rural</v>
      </c>
      <c r="J836" t="str">
        <f>INDEX(product[Segment],MATCH($A836,product[ProductID],0))</f>
        <v>Productivity</v>
      </c>
      <c r="K836">
        <f>INDEX(product[ManufacturerID],MATCH($A836,product[ProductID],0))</f>
        <v>12</v>
      </c>
      <c r="L836" t="str">
        <f>INDEX(location[State],MATCH(D836,location[Zip],0))</f>
        <v>British Columbia</v>
      </c>
      <c r="M836" t="str">
        <f>INDEX(manufacturer[Manufacturer Name],MATCH(K836,manufacturer[ManufacturerID],0))</f>
        <v>Quibus</v>
      </c>
      <c r="N836">
        <f>1/COUNTIFS(tbl_sales[Manufacturer Name],tbl_sales[[#This Row],[Manufacturer Name]])</f>
        <v>1.3333333333333334E-2</v>
      </c>
    </row>
    <row r="837" spans="1:14" x14ac:dyDescent="0.25">
      <c r="A837">
        <v>659</v>
      </c>
      <c r="B837" s="2">
        <v>42134</v>
      </c>
      <c r="C837" s="2" t="str">
        <f>TEXT(tbl_sales[[#This Row],[Date]],"mmmm")</f>
        <v>May</v>
      </c>
      <c r="D837" t="s">
        <v>1411</v>
      </c>
      <c r="E837">
        <v>1</v>
      </c>
      <c r="F837" s="3">
        <v>17639.37</v>
      </c>
      <c r="G837" t="s">
        <v>20</v>
      </c>
      <c r="H837" t="str">
        <f>INDEX(product[Product Name],MATCH(A837,product[ProductID],0))</f>
        <v>Maximus UC-24</v>
      </c>
      <c r="I837" t="str">
        <f>INDEX(product[Category],MATCH($A837,product[ProductID],0))</f>
        <v>Urban</v>
      </c>
      <c r="J837" t="str">
        <f>INDEX(product[Segment],MATCH($A837,product[ProductID],0))</f>
        <v>Convenience</v>
      </c>
      <c r="K837">
        <f>INDEX(product[ManufacturerID],MATCH($A837,product[ProductID],0))</f>
        <v>7</v>
      </c>
      <c r="L837" t="str">
        <f>INDEX(location[State],MATCH(D837,location[Zip],0))</f>
        <v>Alberta</v>
      </c>
      <c r="M837" t="str">
        <f>INDEX(manufacturer[Manufacturer Name],MATCH(K837,manufacturer[ManufacturerID],0))</f>
        <v>VanArsdel</v>
      </c>
      <c r="N837">
        <f>1/COUNTIFS(tbl_sales[Manufacturer Name],tbl_sales[[#This Row],[Manufacturer Name]])</f>
        <v>2.4570024570024569E-3</v>
      </c>
    </row>
    <row r="838" spans="1:14" x14ac:dyDescent="0.25">
      <c r="A838">
        <v>438</v>
      </c>
      <c r="B838" s="2">
        <v>42134</v>
      </c>
      <c r="C838" s="2" t="str">
        <f>TEXT(tbl_sales[[#This Row],[Date]],"mmmm")</f>
        <v>May</v>
      </c>
      <c r="D838" t="s">
        <v>1202</v>
      </c>
      <c r="E838">
        <v>1</v>
      </c>
      <c r="F838" s="3">
        <v>11969.37</v>
      </c>
      <c r="G838" t="s">
        <v>20</v>
      </c>
      <c r="H838" t="str">
        <f>INDEX(product[Product Name],MATCH(A838,product[ProductID],0))</f>
        <v>Maximus UM-43</v>
      </c>
      <c r="I838" t="str">
        <f>INDEX(product[Category],MATCH($A838,product[ProductID],0))</f>
        <v>Urban</v>
      </c>
      <c r="J838" t="str">
        <f>INDEX(product[Segment],MATCH($A838,product[ProductID],0))</f>
        <v>Moderation</v>
      </c>
      <c r="K838">
        <f>INDEX(product[ManufacturerID],MATCH($A838,product[ProductID],0))</f>
        <v>7</v>
      </c>
      <c r="L838" t="str">
        <f>INDEX(location[State],MATCH(D838,location[Zip],0))</f>
        <v>Manitoba</v>
      </c>
      <c r="M838" t="str">
        <f>INDEX(manufacturer[Manufacturer Name],MATCH(K838,manufacturer[ManufacturerID],0))</f>
        <v>VanArsdel</v>
      </c>
      <c r="N838">
        <f>1/COUNTIFS(tbl_sales[Manufacturer Name],tbl_sales[[#This Row],[Manufacturer Name]])</f>
        <v>2.4570024570024569E-3</v>
      </c>
    </row>
    <row r="839" spans="1:14" x14ac:dyDescent="0.25">
      <c r="A839">
        <v>2225</v>
      </c>
      <c r="B839" s="2">
        <v>42109</v>
      </c>
      <c r="C839" s="2" t="str">
        <f>TEXT(tbl_sales[[#This Row],[Date]],"mmmm")</f>
        <v>April</v>
      </c>
      <c r="D839" t="s">
        <v>1330</v>
      </c>
      <c r="E839">
        <v>1</v>
      </c>
      <c r="F839" s="3">
        <v>818.37</v>
      </c>
      <c r="G839" t="s">
        <v>20</v>
      </c>
      <c r="H839" t="str">
        <f>INDEX(product[Product Name],MATCH(A839,product[ProductID],0))</f>
        <v>Aliqui RP-22</v>
      </c>
      <c r="I839" t="str">
        <f>INDEX(product[Category],MATCH($A839,product[ProductID],0))</f>
        <v>Rural</v>
      </c>
      <c r="J839" t="str">
        <f>INDEX(product[Segment],MATCH($A839,product[ProductID],0))</f>
        <v>Productivity</v>
      </c>
      <c r="K839">
        <f>INDEX(product[ManufacturerID],MATCH($A839,product[ProductID],0))</f>
        <v>2</v>
      </c>
      <c r="L839" t="str">
        <f>INDEX(location[State],MATCH(D839,location[Zip],0))</f>
        <v>Alberta</v>
      </c>
      <c r="M839" t="str">
        <f>INDEX(manufacturer[Manufacturer Name],MATCH(K839,manufacturer[ManufacturerID],0))</f>
        <v>Aliqui</v>
      </c>
      <c r="N839">
        <f>1/COUNTIFS(tbl_sales[Manufacturer Name],tbl_sales[[#This Row],[Manufacturer Name]])</f>
        <v>4.7169811320754715E-3</v>
      </c>
    </row>
    <row r="840" spans="1:14" x14ac:dyDescent="0.25">
      <c r="A840">
        <v>977</v>
      </c>
      <c r="B840" s="2">
        <v>42109</v>
      </c>
      <c r="C840" s="2" t="str">
        <f>TEXT(tbl_sales[[#This Row],[Date]],"mmmm")</f>
        <v>April</v>
      </c>
      <c r="D840" t="s">
        <v>1577</v>
      </c>
      <c r="E840">
        <v>1</v>
      </c>
      <c r="F840" s="3">
        <v>6110.37</v>
      </c>
      <c r="G840" t="s">
        <v>20</v>
      </c>
      <c r="H840" t="str">
        <f>INDEX(product[Product Name],MATCH(A840,product[ProductID],0))</f>
        <v>Natura UC-40</v>
      </c>
      <c r="I840" t="str">
        <f>INDEX(product[Category],MATCH($A840,product[ProductID],0))</f>
        <v>Urban</v>
      </c>
      <c r="J840" t="str">
        <f>INDEX(product[Segment],MATCH($A840,product[ProductID],0))</f>
        <v>Convenience</v>
      </c>
      <c r="K840">
        <f>INDEX(product[ManufacturerID],MATCH($A840,product[ProductID],0))</f>
        <v>8</v>
      </c>
      <c r="L840" t="str">
        <f>INDEX(location[State],MATCH(D840,location[Zip],0))</f>
        <v>British Columbia</v>
      </c>
      <c r="M840" t="str">
        <f>INDEX(manufacturer[Manufacturer Name],MATCH(K840,manufacturer[ManufacturerID],0))</f>
        <v>Natura</v>
      </c>
      <c r="N840">
        <f>1/COUNTIFS(tbl_sales[Manufacturer Name],tbl_sales[[#This Row],[Manufacturer Name]])</f>
        <v>3.952569169960474E-3</v>
      </c>
    </row>
    <row r="841" spans="1:14" x14ac:dyDescent="0.25">
      <c r="A841">
        <v>2224</v>
      </c>
      <c r="B841" s="2">
        <v>42109</v>
      </c>
      <c r="C841" s="2" t="str">
        <f>TEXT(tbl_sales[[#This Row],[Date]],"mmmm")</f>
        <v>April</v>
      </c>
      <c r="D841" t="s">
        <v>1330</v>
      </c>
      <c r="E841">
        <v>1</v>
      </c>
      <c r="F841" s="3">
        <v>818.37</v>
      </c>
      <c r="G841" t="s">
        <v>20</v>
      </c>
      <c r="H841" t="str">
        <f>INDEX(product[Product Name],MATCH(A841,product[ProductID],0))</f>
        <v>Aliqui RP-21</v>
      </c>
      <c r="I841" t="str">
        <f>INDEX(product[Category],MATCH($A841,product[ProductID],0))</f>
        <v>Rural</v>
      </c>
      <c r="J841" t="str">
        <f>INDEX(product[Segment],MATCH($A841,product[ProductID],0))</f>
        <v>Productivity</v>
      </c>
      <c r="K841">
        <f>INDEX(product[ManufacturerID],MATCH($A841,product[ProductID],0))</f>
        <v>2</v>
      </c>
      <c r="L841" t="str">
        <f>INDEX(location[State],MATCH(D841,location[Zip],0))</f>
        <v>Alberta</v>
      </c>
      <c r="M841" t="str">
        <f>INDEX(manufacturer[Manufacturer Name],MATCH(K841,manufacturer[ManufacturerID],0))</f>
        <v>Aliqui</v>
      </c>
      <c r="N841">
        <f>1/COUNTIFS(tbl_sales[Manufacturer Name],tbl_sales[[#This Row],[Manufacturer Name]])</f>
        <v>4.7169811320754715E-3</v>
      </c>
    </row>
    <row r="842" spans="1:14" x14ac:dyDescent="0.25">
      <c r="A842">
        <v>2207</v>
      </c>
      <c r="B842" s="2">
        <v>42109</v>
      </c>
      <c r="C842" s="2" t="str">
        <f>TEXT(tbl_sales[[#This Row],[Date]],"mmmm")</f>
        <v>April</v>
      </c>
      <c r="D842" t="s">
        <v>1384</v>
      </c>
      <c r="E842">
        <v>1</v>
      </c>
      <c r="F842" s="3">
        <v>1227.8699999999999</v>
      </c>
      <c r="G842" t="s">
        <v>20</v>
      </c>
      <c r="H842" t="str">
        <f>INDEX(product[Product Name],MATCH(A842,product[ProductID],0))</f>
        <v>Aliqui RP-04</v>
      </c>
      <c r="I842" t="str">
        <f>INDEX(product[Category],MATCH($A842,product[ProductID],0))</f>
        <v>Rural</v>
      </c>
      <c r="J842" t="str">
        <f>INDEX(product[Segment],MATCH($A842,product[ProductID],0))</f>
        <v>Productivity</v>
      </c>
      <c r="K842">
        <f>INDEX(product[ManufacturerID],MATCH($A842,product[ProductID],0))</f>
        <v>2</v>
      </c>
      <c r="L842" t="str">
        <f>INDEX(location[State],MATCH(D842,location[Zip],0))</f>
        <v>Alberta</v>
      </c>
      <c r="M842" t="str">
        <f>INDEX(manufacturer[Manufacturer Name],MATCH(K842,manufacturer[ManufacturerID],0))</f>
        <v>Aliqui</v>
      </c>
      <c r="N842">
        <f>1/COUNTIFS(tbl_sales[Manufacturer Name],tbl_sales[[#This Row],[Manufacturer Name]])</f>
        <v>4.7169811320754715E-3</v>
      </c>
    </row>
    <row r="843" spans="1:14" x14ac:dyDescent="0.25">
      <c r="A843">
        <v>487</v>
      </c>
      <c r="B843" s="2">
        <v>42109</v>
      </c>
      <c r="C843" s="2" t="str">
        <f>TEXT(tbl_sales[[#This Row],[Date]],"mmmm")</f>
        <v>April</v>
      </c>
      <c r="D843" t="s">
        <v>1400</v>
      </c>
      <c r="E843">
        <v>1</v>
      </c>
      <c r="F843" s="3">
        <v>13229.37</v>
      </c>
      <c r="G843" t="s">
        <v>20</v>
      </c>
      <c r="H843" t="str">
        <f>INDEX(product[Product Name],MATCH(A843,product[ProductID],0))</f>
        <v>Maximus UM-92</v>
      </c>
      <c r="I843" t="str">
        <f>INDEX(product[Category],MATCH($A843,product[ProductID],0))</f>
        <v>Urban</v>
      </c>
      <c r="J843" t="str">
        <f>INDEX(product[Segment],MATCH($A843,product[ProductID],0))</f>
        <v>Moderation</v>
      </c>
      <c r="K843">
        <f>INDEX(product[ManufacturerID],MATCH($A843,product[ProductID],0))</f>
        <v>7</v>
      </c>
      <c r="L843" t="str">
        <f>INDEX(location[State],MATCH(D843,location[Zip],0))</f>
        <v>Alberta</v>
      </c>
      <c r="M843" t="str">
        <f>INDEX(manufacturer[Manufacturer Name],MATCH(K843,manufacturer[ManufacturerID],0))</f>
        <v>VanArsdel</v>
      </c>
      <c r="N843">
        <f>1/COUNTIFS(tbl_sales[Manufacturer Name],tbl_sales[[#This Row],[Manufacturer Name]])</f>
        <v>2.4570024570024569E-3</v>
      </c>
    </row>
    <row r="844" spans="1:14" x14ac:dyDescent="0.25">
      <c r="A844">
        <v>2186</v>
      </c>
      <c r="B844" s="2">
        <v>42109</v>
      </c>
      <c r="C844" s="2" t="str">
        <f>TEXT(tbl_sales[[#This Row],[Date]],"mmmm")</f>
        <v>April</v>
      </c>
      <c r="D844" t="s">
        <v>972</v>
      </c>
      <c r="E844">
        <v>1</v>
      </c>
      <c r="F844" s="3">
        <v>5606.37</v>
      </c>
      <c r="G844" t="s">
        <v>20</v>
      </c>
      <c r="H844" t="str">
        <f>INDEX(product[Product Name],MATCH(A844,product[ProductID],0))</f>
        <v>Victoria UC-16</v>
      </c>
      <c r="I844" t="str">
        <f>INDEX(product[Category],MATCH($A844,product[ProductID],0))</f>
        <v>Urban</v>
      </c>
      <c r="J844" t="str">
        <f>INDEX(product[Segment],MATCH($A844,product[ProductID],0))</f>
        <v>Convenience</v>
      </c>
      <c r="K844">
        <f>INDEX(product[ManufacturerID],MATCH($A844,product[ProductID],0))</f>
        <v>14</v>
      </c>
      <c r="L844" t="str">
        <f>INDEX(location[State],MATCH(D844,location[Zip],0))</f>
        <v>Ontario</v>
      </c>
      <c r="M844" t="str">
        <f>INDEX(manufacturer[Manufacturer Name],MATCH(K844,manufacturer[ManufacturerID],0))</f>
        <v>Victoria</v>
      </c>
      <c r="N844">
        <f>1/COUNTIFS(tbl_sales[Manufacturer Name],tbl_sales[[#This Row],[Manufacturer Name]])</f>
        <v>6.25E-2</v>
      </c>
    </row>
    <row r="845" spans="1:14" x14ac:dyDescent="0.25">
      <c r="A845">
        <v>977</v>
      </c>
      <c r="B845" s="2">
        <v>42159</v>
      </c>
      <c r="C845" s="2" t="str">
        <f>TEXT(tbl_sales[[#This Row],[Date]],"mmmm")</f>
        <v>June</v>
      </c>
      <c r="D845" t="s">
        <v>840</v>
      </c>
      <c r="E845">
        <v>1</v>
      </c>
      <c r="F845" s="3">
        <v>6047.37</v>
      </c>
      <c r="G845" t="s">
        <v>20</v>
      </c>
      <c r="H845" t="str">
        <f>INDEX(product[Product Name],MATCH(A845,product[ProductID],0))</f>
        <v>Natura UC-40</v>
      </c>
      <c r="I845" t="str">
        <f>INDEX(product[Category],MATCH($A845,product[ProductID],0))</f>
        <v>Urban</v>
      </c>
      <c r="J845" t="str">
        <f>INDEX(product[Segment],MATCH($A845,product[ProductID],0))</f>
        <v>Convenience</v>
      </c>
      <c r="K845">
        <f>INDEX(product[ManufacturerID],MATCH($A845,product[ProductID],0))</f>
        <v>8</v>
      </c>
      <c r="L845" t="str">
        <f>INDEX(location[State],MATCH(D845,location[Zip],0))</f>
        <v>Ontario</v>
      </c>
      <c r="M845" t="str">
        <f>INDEX(manufacturer[Manufacturer Name],MATCH(K845,manufacturer[ManufacturerID],0))</f>
        <v>Natura</v>
      </c>
      <c r="N845">
        <f>1/COUNTIFS(tbl_sales[Manufacturer Name],tbl_sales[[#This Row],[Manufacturer Name]])</f>
        <v>3.952569169960474E-3</v>
      </c>
    </row>
    <row r="846" spans="1:14" x14ac:dyDescent="0.25">
      <c r="A846">
        <v>1053</v>
      </c>
      <c r="B846" s="2">
        <v>42159</v>
      </c>
      <c r="C846" s="2" t="str">
        <f>TEXT(tbl_sales[[#This Row],[Date]],"mmmm")</f>
        <v>June</v>
      </c>
      <c r="D846" t="s">
        <v>838</v>
      </c>
      <c r="E846">
        <v>1</v>
      </c>
      <c r="F846" s="3">
        <v>3527.37</v>
      </c>
      <c r="G846" t="s">
        <v>20</v>
      </c>
      <c r="H846" t="str">
        <f>INDEX(product[Product Name],MATCH(A846,product[ProductID],0))</f>
        <v>Pirum MA-11</v>
      </c>
      <c r="I846" t="str">
        <f>INDEX(product[Category],MATCH($A846,product[ProductID],0))</f>
        <v>Mix</v>
      </c>
      <c r="J846" t="str">
        <f>INDEX(product[Segment],MATCH($A846,product[ProductID],0))</f>
        <v>All Season</v>
      </c>
      <c r="K846">
        <f>INDEX(product[ManufacturerID],MATCH($A846,product[ProductID],0))</f>
        <v>10</v>
      </c>
      <c r="L846" t="str">
        <f>INDEX(location[State],MATCH(D846,location[Zip],0))</f>
        <v>Ontario</v>
      </c>
      <c r="M846" t="str">
        <f>INDEX(manufacturer[Manufacturer Name],MATCH(K846,manufacturer[ManufacturerID],0))</f>
        <v>Pirum</v>
      </c>
      <c r="N846">
        <f>1/COUNTIFS(tbl_sales[Manufacturer Name],tbl_sales[[#This Row],[Manufacturer Name]])</f>
        <v>3.8022813688212928E-3</v>
      </c>
    </row>
    <row r="847" spans="1:14" x14ac:dyDescent="0.25">
      <c r="A847">
        <v>2367</v>
      </c>
      <c r="B847" s="2">
        <v>42159</v>
      </c>
      <c r="C847" s="2" t="str">
        <f>TEXT(tbl_sales[[#This Row],[Date]],"mmmm")</f>
        <v>June</v>
      </c>
      <c r="D847" t="s">
        <v>978</v>
      </c>
      <c r="E847">
        <v>1</v>
      </c>
      <c r="F847" s="3">
        <v>5726.7</v>
      </c>
      <c r="G847" t="s">
        <v>20</v>
      </c>
      <c r="H847" t="str">
        <f>INDEX(product[Product Name],MATCH(A847,product[ProductID],0))</f>
        <v>Aliqui UC-15</v>
      </c>
      <c r="I847" t="str">
        <f>INDEX(product[Category],MATCH($A847,product[ProductID],0))</f>
        <v>Urban</v>
      </c>
      <c r="J847" t="str">
        <f>INDEX(product[Segment],MATCH($A847,product[ProductID],0))</f>
        <v>Convenience</v>
      </c>
      <c r="K847">
        <f>INDEX(product[ManufacturerID],MATCH($A847,product[ProductID],0))</f>
        <v>2</v>
      </c>
      <c r="L847" t="str">
        <f>INDEX(location[State],MATCH(D847,location[Zip],0))</f>
        <v>Ontario</v>
      </c>
      <c r="M847" t="str">
        <f>INDEX(manufacturer[Manufacturer Name],MATCH(K847,manufacturer[ManufacturerID],0))</f>
        <v>Aliqui</v>
      </c>
      <c r="N847">
        <f>1/COUNTIFS(tbl_sales[Manufacturer Name],tbl_sales[[#This Row],[Manufacturer Name]])</f>
        <v>4.7169811320754715E-3</v>
      </c>
    </row>
    <row r="848" spans="1:14" x14ac:dyDescent="0.25">
      <c r="A848">
        <v>977</v>
      </c>
      <c r="B848" s="2">
        <v>42160</v>
      </c>
      <c r="C848" s="2" t="str">
        <f>TEXT(tbl_sales[[#This Row],[Date]],"mmmm")</f>
        <v>June</v>
      </c>
      <c r="D848" t="s">
        <v>838</v>
      </c>
      <c r="E848">
        <v>1</v>
      </c>
      <c r="F848" s="3">
        <v>6236.37</v>
      </c>
      <c r="G848" t="s">
        <v>20</v>
      </c>
      <c r="H848" t="str">
        <f>INDEX(product[Product Name],MATCH(A848,product[ProductID],0))</f>
        <v>Natura UC-40</v>
      </c>
      <c r="I848" t="str">
        <f>INDEX(product[Category],MATCH($A848,product[ProductID],0))</f>
        <v>Urban</v>
      </c>
      <c r="J848" t="str">
        <f>INDEX(product[Segment],MATCH($A848,product[ProductID],0))</f>
        <v>Convenience</v>
      </c>
      <c r="K848">
        <f>INDEX(product[ManufacturerID],MATCH($A848,product[ProductID],0))</f>
        <v>8</v>
      </c>
      <c r="L848" t="str">
        <f>INDEX(location[State],MATCH(D848,location[Zip],0))</f>
        <v>Ontario</v>
      </c>
      <c r="M848" t="str">
        <f>INDEX(manufacturer[Manufacturer Name],MATCH(K848,manufacturer[ManufacturerID],0))</f>
        <v>Natura</v>
      </c>
      <c r="N848">
        <f>1/COUNTIFS(tbl_sales[Manufacturer Name],tbl_sales[[#This Row],[Manufacturer Name]])</f>
        <v>3.952569169960474E-3</v>
      </c>
    </row>
    <row r="849" spans="1:14" x14ac:dyDescent="0.25">
      <c r="A849">
        <v>1171</v>
      </c>
      <c r="B849" s="2">
        <v>42162</v>
      </c>
      <c r="C849" s="2" t="str">
        <f>TEXT(tbl_sales[[#This Row],[Date]],"mmmm")</f>
        <v>June</v>
      </c>
      <c r="D849" t="s">
        <v>965</v>
      </c>
      <c r="E849">
        <v>1</v>
      </c>
      <c r="F849" s="3">
        <v>4283.37</v>
      </c>
      <c r="G849" t="s">
        <v>20</v>
      </c>
      <c r="H849" t="str">
        <f>INDEX(product[Product Name],MATCH(A849,product[ProductID],0))</f>
        <v>Pirum UE-07</v>
      </c>
      <c r="I849" t="str">
        <f>INDEX(product[Category],MATCH($A849,product[ProductID],0))</f>
        <v>Urban</v>
      </c>
      <c r="J849" t="str">
        <f>INDEX(product[Segment],MATCH($A849,product[ProductID],0))</f>
        <v>Extreme</v>
      </c>
      <c r="K849">
        <f>INDEX(product[ManufacturerID],MATCH($A849,product[ProductID],0))</f>
        <v>10</v>
      </c>
      <c r="L849" t="str">
        <f>INDEX(location[State],MATCH(D849,location[Zip],0))</f>
        <v>Ontario</v>
      </c>
      <c r="M849" t="str">
        <f>INDEX(manufacturer[Manufacturer Name],MATCH(K849,manufacturer[ManufacturerID],0))</f>
        <v>Pirum</v>
      </c>
      <c r="N849">
        <f>1/COUNTIFS(tbl_sales[Manufacturer Name],tbl_sales[[#This Row],[Manufacturer Name]])</f>
        <v>3.8022813688212928E-3</v>
      </c>
    </row>
    <row r="850" spans="1:14" x14ac:dyDescent="0.25">
      <c r="A850">
        <v>2073</v>
      </c>
      <c r="B850" s="2">
        <v>42109</v>
      </c>
      <c r="C850" s="2" t="str">
        <f>TEXT(tbl_sales[[#This Row],[Date]],"mmmm")</f>
        <v>April</v>
      </c>
      <c r="D850" t="s">
        <v>984</v>
      </c>
      <c r="E850">
        <v>1</v>
      </c>
      <c r="F850" s="3">
        <v>4535.37</v>
      </c>
      <c r="G850" t="s">
        <v>20</v>
      </c>
      <c r="H850" t="str">
        <f>INDEX(product[Product Name],MATCH(A850,product[ProductID],0))</f>
        <v>Currus UC-08</v>
      </c>
      <c r="I850" t="str">
        <f>INDEX(product[Category],MATCH($A850,product[ProductID],0))</f>
        <v>Urban</v>
      </c>
      <c r="J850" t="str">
        <f>INDEX(product[Segment],MATCH($A850,product[ProductID],0))</f>
        <v>Convenience</v>
      </c>
      <c r="K850">
        <f>INDEX(product[ManufacturerID],MATCH($A850,product[ProductID],0))</f>
        <v>4</v>
      </c>
      <c r="L850" t="str">
        <f>INDEX(location[State],MATCH(D850,location[Zip],0))</f>
        <v>Ontario</v>
      </c>
      <c r="M850" t="str">
        <f>INDEX(manufacturer[Manufacturer Name],MATCH(K850,manufacturer[ManufacturerID],0))</f>
        <v>Currus</v>
      </c>
      <c r="N850">
        <f>1/COUNTIFS(tbl_sales[Manufacturer Name],tbl_sales[[#This Row],[Manufacturer Name]])</f>
        <v>1.1764705882352941E-2</v>
      </c>
    </row>
    <row r="851" spans="1:14" x14ac:dyDescent="0.25">
      <c r="A851">
        <v>2345</v>
      </c>
      <c r="B851" s="2">
        <v>42109</v>
      </c>
      <c r="C851" s="2" t="str">
        <f>TEXT(tbl_sales[[#This Row],[Date]],"mmmm")</f>
        <v>April</v>
      </c>
      <c r="D851" t="s">
        <v>838</v>
      </c>
      <c r="E851">
        <v>1</v>
      </c>
      <c r="F851" s="3">
        <v>5354.37</v>
      </c>
      <c r="G851" t="s">
        <v>20</v>
      </c>
      <c r="H851" t="str">
        <f>INDEX(product[Product Name],MATCH(A851,product[ProductID],0))</f>
        <v>Aliqui UE-19</v>
      </c>
      <c r="I851" t="str">
        <f>INDEX(product[Category],MATCH($A851,product[ProductID],0))</f>
        <v>Urban</v>
      </c>
      <c r="J851" t="str">
        <f>INDEX(product[Segment],MATCH($A851,product[ProductID],0))</f>
        <v>Extreme</v>
      </c>
      <c r="K851">
        <f>INDEX(product[ManufacturerID],MATCH($A851,product[ProductID],0))</f>
        <v>2</v>
      </c>
      <c r="L851" t="str">
        <f>INDEX(location[State],MATCH(D851,location[Zip],0))</f>
        <v>Ontario</v>
      </c>
      <c r="M851" t="str">
        <f>INDEX(manufacturer[Manufacturer Name],MATCH(K851,manufacturer[ManufacturerID],0))</f>
        <v>Aliqui</v>
      </c>
      <c r="N851">
        <f>1/COUNTIFS(tbl_sales[Manufacturer Name],tbl_sales[[#This Row],[Manufacturer Name]])</f>
        <v>4.7169811320754715E-3</v>
      </c>
    </row>
    <row r="852" spans="1:14" x14ac:dyDescent="0.25">
      <c r="A852">
        <v>2224</v>
      </c>
      <c r="B852" s="2">
        <v>42123</v>
      </c>
      <c r="C852" s="2" t="str">
        <f>TEXT(tbl_sales[[#This Row],[Date]],"mmmm")</f>
        <v>April</v>
      </c>
      <c r="D852" t="s">
        <v>1219</v>
      </c>
      <c r="E852">
        <v>1</v>
      </c>
      <c r="F852" s="3">
        <v>755.37</v>
      </c>
      <c r="G852" t="s">
        <v>20</v>
      </c>
      <c r="H852" t="str">
        <f>INDEX(product[Product Name],MATCH(A852,product[ProductID],0))</f>
        <v>Aliqui RP-21</v>
      </c>
      <c r="I852" t="str">
        <f>INDEX(product[Category],MATCH($A852,product[ProductID],0))</f>
        <v>Rural</v>
      </c>
      <c r="J852" t="str">
        <f>INDEX(product[Segment],MATCH($A852,product[ProductID],0))</f>
        <v>Productivity</v>
      </c>
      <c r="K852">
        <f>INDEX(product[ManufacturerID],MATCH($A852,product[ProductID],0))</f>
        <v>2</v>
      </c>
      <c r="L852" t="str">
        <f>INDEX(location[State],MATCH(D852,location[Zip],0))</f>
        <v>Manitoba</v>
      </c>
      <c r="M852" t="str">
        <f>INDEX(manufacturer[Manufacturer Name],MATCH(K852,manufacturer[ManufacturerID],0))</f>
        <v>Aliqui</v>
      </c>
      <c r="N852">
        <f>1/COUNTIFS(tbl_sales[Manufacturer Name],tbl_sales[[#This Row],[Manufacturer Name]])</f>
        <v>4.7169811320754715E-3</v>
      </c>
    </row>
    <row r="853" spans="1:14" x14ac:dyDescent="0.25">
      <c r="A853">
        <v>604</v>
      </c>
      <c r="B853" s="2">
        <v>42123</v>
      </c>
      <c r="C853" s="2" t="str">
        <f>TEXT(tbl_sales[[#This Row],[Date]],"mmmm")</f>
        <v>April</v>
      </c>
      <c r="D853" t="s">
        <v>1219</v>
      </c>
      <c r="E853">
        <v>1</v>
      </c>
      <c r="F853" s="3">
        <v>6299.37</v>
      </c>
      <c r="G853" t="s">
        <v>20</v>
      </c>
      <c r="H853" t="str">
        <f>INDEX(product[Product Name],MATCH(A853,product[ProductID],0))</f>
        <v>Maximus UC-69</v>
      </c>
      <c r="I853" t="str">
        <f>INDEX(product[Category],MATCH($A853,product[ProductID],0))</f>
        <v>Urban</v>
      </c>
      <c r="J853" t="str">
        <f>INDEX(product[Segment],MATCH($A853,product[ProductID],0))</f>
        <v>Convenience</v>
      </c>
      <c r="K853">
        <f>INDEX(product[ManufacturerID],MATCH($A853,product[ProductID],0))</f>
        <v>7</v>
      </c>
      <c r="L853" t="str">
        <f>INDEX(location[State],MATCH(D853,location[Zip],0))</f>
        <v>Manitoba</v>
      </c>
      <c r="M853" t="str">
        <f>INDEX(manufacturer[Manufacturer Name],MATCH(K853,manufacturer[ManufacturerID],0))</f>
        <v>VanArsdel</v>
      </c>
      <c r="N853">
        <f>1/COUNTIFS(tbl_sales[Manufacturer Name],tbl_sales[[#This Row],[Manufacturer Name]])</f>
        <v>2.4570024570024569E-3</v>
      </c>
    </row>
    <row r="854" spans="1:14" x14ac:dyDescent="0.25">
      <c r="A854">
        <v>1183</v>
      </c>
      <c r="B854" s="2">
        <v>42123</v>
      </c>
      <c r="C854" s="2" t="str">
        <f>TEXT(tbl_sales[[#This Row],[Date]],"mmmm")</f>
        <v>April</v>
      </c>
      <c r="D854" t="s">
        <v>838</v>
      </c>
      <c r="E854">
        <v>1</v>
      </c>
      <c r="F854" s="3">
        <v>7433.37</v>
      </c>
      <c r="G854" t="s">
        <v>20</v>
      </c>
      <c r="H854" t="str">
        <f>INDEX(product[Product Name],MATCH(A854,product[ProductID],0))</f>
        <v>Pirum UE-19</v>
      </c>
      <c r="I854" t="str">
        <f>INDEX(product[Category],MATCH($A854,product[ProductID],0))</f>
        <v>Urban</v>
      </c>
      <c r="J854" t="str">
        <f>INDEX(product[Segment],MATCH($A854,product[ProductID],0))</f>
        <v>Extreme</v>
      </c>
      <c r="K854">
        <f>INDEX(product[ManufacturerID],MATCH($A854,product[ProductID],0))</f>
        <v>10</v>
      </c>
      <c r="L854" t="str">
        <f>INDEX(location[State],MATCH(D854,location[Zip],0))</f>
        <v>Ontario</v>
      </c>
      <c r="M854" t="str">
        <f>INDEX(manufacturer[Manufacturer Name],MATCH(K854,manufacturer[ManufacturerID],0))</f>
        <v>Pirum</v>
      </c>
      <c r="N854">
        <f>1/COUNTIFS(tbl_sales[Manufacturer Name],tbl_sales[[#This Row],[Manufacturer Name]])</f>
        <v>3.8022813688212928E-3</v>
      </c>
    </row>
    <row r="855" spans="1:14" x14ac:dyDescent="0.25">
      <c r="A855">
        <v>2225</v>
      </c>
      <c r="B855" s="2">
        <v>42123</v>
      </c>
      <c r="C855" s="2" t="str">
        <f>TEXT(tbl_sales[[#This Row],[Date]],"mmmm")</f>
        <v>April</v>
      </c>
      <c r="D855" t="s">
        <v>1219</v>
      </c>
      <c r="E855">
        <v>1</v>
      </c>
      <c r="F855" s="3">
        <v>755.37</v>
      </c>
      <c r="G855" t="s">
        <v>20</v>
      </c>
      <c r="H855" t="str">
        <f>INDEX(product[Product Name],MATCH(A855,product[ProductID],0))</f>
        <v>Aliqui RP-22</v>
      </c>
      <c r="I855" t="str">
        <f>INDEX(product[Category],MATCH($A855,product[ProductID],0))</f>
        <v>Rural</v>
      </c>
      <c r="J855" t="str">
        <f>INDEX(product[Segment],MATCH($A855,product[ProductID],0))</f>
        <v>Productivity</v>
      </c>
      <c r="K855">
        <f>INDEX(product[ManufacturerID],MATCH($A855,product[ProductID],0))</f>
        <v>2</v>
      </c>
      <c r="L855" t="str">
        <f>INDEX(location[State],MATCH(D855,location[Zip],0))</f>
        <v>Manitoba</v>
      </c>
      <c r="M855" t="str">
        <f>INDEX(manufacturer[Manufacturer Name],MATCH(K855,manufacturer[ManufacturerID],0))</f>
        <v>Aliqui</v>
      </c>
      <c r="N855">
        <f>1/COUNTIFS(tbl_sales[Manufacturer Name],tbl_sales[[#This Row],[Manufacturer Name]])</f>
        <v>4.7169811320754715E-3</v>
      </c>
    </row>
    <row r="856" spans="1:14" x14ac:dyDescent="0.25">
      <c r="A856">
        <v>1180</v>
      </c>
      <c r="B856" s="2">
        <v>42123</v>
      </c>
      <c r="C856" s="2" t="str">
        <f>TEXT(tbl_sales[[#This Row],[Date]],"mmmm")</f>
        <v>April</v>
      </c>
      <c r="D856" t="s">
        <v>832</v>
      </c>
      <c r="E856">
        <v>1</v>
      </c>
      <c r="F856" s="3">
        <v>6173.37</v>
      </c>
      <c r="G856" t="s">
        <v>20</v>
      </c>
      <c r="H856" t="str">
        <f>INDEX(product[Product Name],MATCH(A856,product[ProductID],0))</f>
        <v>Pirum UE-16</v>
      </c>
      <c r="I856" t="str">
        <f>INDEX(product[Category],MATCH($A856,product[ProductID],0))</f>
        <v>Urban</v>
      </c>
      <c r="J856" t="str">
        <f>INDEX(product[Segment],MATCH($A856,product[ProductID],0))</f>
        <v>Extreme</v>
      </c>
      <c r="K856">
        <f>INDEX(product[ManufacturerID],MATCH($A856,product[ProductID],0))</f>
        <v>10</v>
      </c>
      <c r="L856" t="str">
        <f>INDEX(location[State],MATCH(D856,location[Zip],0))</f>
        <v>Ontario</v>
      </c>
      <c r="M856" t="str">
        <f>INDEX(manufacturer[Manufacturer Name],MATCH(K856,manufacturer[ManufacturerID],0))</f>
        <v>Pirum</v>
      </c>
      <c r="N856">
        <f>1/COUNTIFS(tbl_sales[Manufacturer Name],tbl_sales[[#This Row],[Manufacturer Name]])</f>
        <v>3.8022813688212928E-3</v>
      </c>
    </row>
    <row r="857" spans="1:14" x14ac:dyDescent="0.25">
      <c r="A857">
        <v>183</v>
      </c>
      <c r="B857" s="2">
        <v>42183</v>
      </c>
      <c r="C857" s="2" t="str">
        <f>TEXT(tbl_sales[[#This Row],[Date]],"mmmm")</f>
        <v>June</v>
      </c>
      <c r="D857" t="s">
        <v>839</v>
      </c>
      <c r="E857">
        <v>1</v>
      </c>
      <c r="F857" s="3">
        <v>8694</v>
      </c>
      <c r="G857" t="s">
        <v>20</v>
      </c>
      <c r="H857" t="str">
        <f>INDEX(product[Product Name],MATCH(A857,product[ProductID],0))</f>
        <v>Abbas UE-11</v>
      </c>
      <c r="I857" t="str">
        <f>INDEX(product[Category],MATCH($A857,product[ProductID],0))</f>
        <v>Urban</v>
      </c>
      <c r="J857" t="str">
        <f>INDEX(product[Segment],MATCH($A857,product[ProductID],0))</f>
        <v>Extreme</v>
      </c>
      <c r="K857">
        <f>INDEX(product[ManufacturerID],MATCH($A857,product[ProductID],0))</f>
        <v>1</v>
      </c>
      <c r="L857" t="str">
        <f>INDEX(location[State],MATCH(D857,location[Zip],0))</f>
        <v>Ontario</v>
      </c>
      <c r="M857" t="str">
        <f>INDEX(manufacturer[Manufacturer Name],MATCH(K857,manufacturer[ManufacturerID],0))</f>
        <v>Abbas</v>
      </c>
      <c r="N857">
        <f>1/COUNTIFS(tbl_sales[Manufacturer Name],tbl_sales[[#This Row],[Manufacturer Name]])</f>
        <v>0.04</v>
      </c>
    </row>
    <row r="858" spans="1:14" x14ac:dyDescent="0.25">
      <c r="A858">
        <v>438</v>
      </c>
      <c r="B858" s="2">
        <v>42183</v>
      </c>
      <c r="C858" s="2" t="str">
        <f>TEXT(tbl_sales[[#This Row],[Date]],"mmmm")</f>
        <v>June</v>
      </c>
      <c r="D858" t="s">
        <v>994</v>
      </c>
      <c r="E858">
        <v>1</v>
      </c>
      <c r="F858" s="3">
        <v>11969.37</v>
      </c>
      <c r="G858" t="s">
        <v>20</v>
      </c>
      <c r="H858" t="str">
        <f>INDEX(product[Product Name],MATCH(A858,product[ProductID],0))</f>
        <v>Maximus UM-43</v>
      </c>
      <c r="I858" t="str">
        <f>INDEX(product[Category],MATCH($A858,product[ProductID],0))</f>
        <v>Urban</v>
      </c>
      <c r="J858" t="str">
        <f>INDEX(product[Segment],MATCH($A858,product[ProductID],0))</f>
        <v>Moderation</v>
      </c>
      <c r="K858">
        <f>INDEX(product[ManufacturerID],MATCH($A858,product[ProductID],0))</f>
        <v>7</v>
      </c>
      <c r="L858" t="str">
        <f>INDEX(location[State],MATCH(D858,location[Zip],0))</f>
        <v>Ontario</v>
      </c>
      <c r="M858" t="str">
        <f>INDEX(manufacturer[Manufacturer Name],MATCH(K858,manufacturer[ManufacturerID],0))</f>
        <v>VanArsdel</v>
      </c>
      <c r="N858">
        <f>1/COUNTIFS(tbl_sales[Manufacturer Name],tbl_sales[[#This Row],[Manufacturer Name]])</f>
        <v>2.4570024570024569E-3</v>
      </c>
    </row>
    <row r="859" spans="1:14" x14ac:dyDescent="0.25">
      <c r="A859">
        <v>407</v>
      </c>
      <c r="B859" s="2">
        <v>42184</v>
      </c>
      <c r="C859" s="2" t="str">
        <f>TEXT(tbl_sales[[#This Row],[Date]],"mmmm")</f>
        <v>June</v>
      </c>
      <c r="D859" t="s">
        <v>835</v>
      </c>
      <c r="E859">
        <v>1</v>
      </c>
      <c r="F859" s="3">
        <v>20505.87</v>
      </c>
      <c r="G859" t="s">
        <v>20</v>
      </c>
      <c r="H859" t="str">
        <f>INDEX(product[Product Name],MATCH(A859,product[ProductID],0))</f>
        <v>Maximus UM-12</v>
      </c>
      <c r="I859" t="str">
        <f>INDEX(product[Category],MATCH($A859,product[ProductID],0))</f>
        <v>Urban</v>
      </c>
      <c r="J859" t="str">
        <f>INDEX(product[Segment],MATCH($A859,product[ProductID],0))</f>
        <v>Moderation</v>
      </c>
      <c r="K859">
        <f>INDEX(product[ManufacturerID],MATCH($A859,product[ProductID],0))</f>
        <v>7</v>
      </c>
      <c r="L859" t="str">
        <f>INDEX(location[State],MATCH(D859,location[Zip],0))</f>
        <v>Ontario</v>
      </c>
      <c r="M859" t="str">
        <f>INDEX(manufacturer[Manufacturer Name],MATCH(K859,manufacturer[ManufacturerID],0))</f>
        <v>VanArsdel</v>
      </c>
      <c r="N859">
        <f>1/COUNTIFS(tbl_sales[Manufacturer Name],tbl_sales[[#This Row],[Manufacturer Name]])</f>
        <v>2.4570024570024569E-3</v>
      </c>
    </row>
    <row r="860" spans="1:14" x14ac:dyDescent="0.25">
      <c r="A860">
        <v>1043</v>
      </c>
      <c r="B860" s="2">
        <v>42184</v>
      </c>
      <c r="C860" s="2" t="str">
        <f>TEXT(tbl_sales[[#This Row],[Date]],"mmmm")</f>
        <v>June</v>
      </c>
      <c r="D860" t="s">
        <v>838</v>
      </c>
      <c r="E860">
        <v>1</v>
      </c>
      <c r="F860" s="3">
        <v>4346.37</v>
      </c>
      <c r="G860" t="s">
        <v>20</v>
      </c>
      <c r="H860" t="str">
        <f>INDEX(product[Product Name],MATCH(A860,product[ProductID],0))</f>
        <v>Pirum MA-01</v>
      </c>
      <c r="I860" t="str">
        <f>INDEX(product[Category],MATCH($A860,product[ProductID],0))</f>
        <v>Mix</v>
      </c>
      <c r="J860" t="str">
        <f>INDEX(product[Segment],MATCH($A860,product[ProductID],0))</f>
        <v>All Season</v>
      </c>
      <c r="K860">
        <f>INDEX(product[ManufacturerID],MATCH($A860,product[ProductID],0))</f>
        <v>10</v>
      </c>
      <c r="L860" t="str">
        <f>INDEX(location[State],MATCH(D860,location[Zip],0))</f>
        <v>Ontario</v>
      </c>
      <c r="M860" t="str">
        <f>INDEX(manufacturer[Manufacturer Name],MATCH(K860,manufacturer[ManufacturerID],0))</f>
        <v>Pirum</v>
      </c>
      <c r="N860">
        <f>1/COUNTIFS(tbl_sales[Manufacturer Name],tbl_sales[[#This Row],[Manufacturer Name]])</f>
        <v>3.8022813688212928E-3</v>
      </c>
    </row>
    <row r="861" spans="1:14" x14ac:dyDescent="0.25">
      <c r="A861">
        <v>2097</v>
      </c>
      <c r="B861" s="2">
        <v>42184</v>
      </c>
      <c r="C861" s="2" t="str">
        <f>TEXT(tbl_sales[[#This Row],[Date]],"mmmm")</f>
        <v>June</v>
      </c>
      <c r="D861" t="s">
        <v>1220</v>
      </c>
      <c r="E861">
        <v>1</v>
      </c>
      <c r="F861" s="3">
        <v>5858.37</v>
      </c>
      <c r="G861" t="s">
        <v>20</v>
      </c>
      <c r="H861" t="str">
        <f>INDEX(product[Product Name],MATCH(A861,product[ProductID],0))</f>
        <v>Currus YY-01</v>
      </c>
      <c r="I861" t="str">
        <f>INDEX(product[Category],MATCH($A861,product[ProductID],0))</f>
        <v>Youth</v>
      </c>
      <c r="J861" t="str">
        <f>INDEX(product[Segment],MATCH($A861,product[ProductID],0))</f>
        <v>Youth</v>
      </c>
      <c r="K861">
        <f>INDEX(product[ManufacturerID],MATCH($A861,product[ProductID],0))</f>
        <v>4</v>
      </c>
      <c r="L861" t="str">
        <f>INDEX(location[State],MATCH(D861,location[Zip],0))</f>
        <v>Manitoba</v>
      </c>
      <c r="M861" t="str">
        <f>INDEX(manufacturer[Manufacturer Name],MATCH(K861,manufacturer[ManufacturerID],0))</f>
        <v>Currus</v>
      </c>
      <c r="N861">
        <f>1/COUNTIFS(tbl_sales[Manufacturer Name],tbl_sales[[#This Row],[Manufacturer Name]])</f>
        <v>1.1764705882352941E-2</v>
      </c>
    </row>
    <row r="862" spans="1:14" x14ac:dyDescent="0.25">
      <c r="A862">
        <v>959</v>
      </c>
      <c r="B862" s="2">
        <v>42184</v>
      </c>
      <c r="C862" s="2" t="str">
        <f>TEXT(tbl_sales[[#This Row],[Date]],"mmmm")</f>
        <v>June</v>
      </c>
      <c r="D862" t="s">
        <v>1217</v>
      </c>
      <c r="E862">
        <v>1</v>
      </c>
      <c r="F862" s="3">
        <v>10362.870000000001</v>
      </c>
      <c r="G862" t="s">
        <v>20</v>
      </c>
      <c r="H862" t="str">
        <f>INDEX(product[Product Name],MATCH(A862,product[ProductID],0))</f>
        <v>Natura UC-22</v>
      </c>
      <c r="I862" t="str">
        <f>INDEX(product[Category],MATCH($A862,product[ProductID],0))</f>
        <v>Urban</v>
      </c>
      <c r="J862" t="str">
        <f>INDEX(product[Segment],MATCH($A862,product[ProductID],0))</f>
        <v>Convenience</v>
      </c>
      <c r="K862">
        <f>INDEX(product[ManufacturerID],MATCH($A862,product[ProductID],0))</f>
        <v>8</v>
      </c>
      <c r="L862" t="str">
        <f>INDEX(location[State],MATCH(D862,location[Zip],0))</f>
        <v>Manitoba</v>
      </c>
      <c r="M862" t="str">
        <f>INDEX(manufacturer[Manufacturer Name],MATCH(K862,manufacturer[ManufacturerID],0))</f>
        <v>Natura</v>
      </c>
      <c r="N862">
        <f>1/COUNTIFS(tbl_sales[Manufacturer Name],tbl_sales[[#This Row],[Manufacturer Name]])</f>
        <v>3.952569169960474E-3</v>
      </c>
    </row>
    <row r="863" spans="1:14" x14ac:dyDescent="0.25">
      <c r="A863">
        <v>1009</v>
      </c>
      <c r="B863" s="2">
        <v>42184</v>
      </c>
      <c r="C863" s="2" t="str">
        <f>TEXT(tbl_sales[[#This Row],[Date]],"mmmm")</f>
        <v>June</v>
      </c>
      <c r="D863" t="s">
        <v>838</v>
      </c>
      <c r="E863">
        <v>1</v>
      </c>
      <c r="F863" s="3">
        <v>1353.87</v>
      </c>
      <c r="G863" t="s">
        <v>20</v>
      </c>
      <c r="H863" t="str">
        <f>INDEX(product[Product Name],MATCH(A863,product[ProductID],0))</f>
        <v>Natura YY-10</v>
      </c>
      <c r="I863" t="str">
        <f>INDEX(product[Category],MATCH($A863,product[ProductID],0))</f>
        <v>Youth</v>
      </c>
      <c r="J863" t="str">
        <f>INDEX(product[Segment],MATCH($A863,product[ProductID],0))</f>
        <v>Youth</v>
      </c>
      <c r="K863">
        <f>INDEX(product[ManufacturerID],MATCH($A863,product[ProductID],0))</f>
        <v>8</v>
      </c>
      <c r="L863" t="str">
        <f>INDEX(location[State],MATCH(D863,location[Zip],0))</f>
        <v>Ontario</v>
      </c>
      <c r="M863" t="str">
        <f>INDEX(manufacturer[Manufacturer Name],MATCH(K863,manufacturer[ManufacturerID],0))</f>
        <v>Natura</v>
      </c>
      <c r="N863">
        <f>1/COUNTIFS(tbl_sales[Manufacturer Name],tbl_sales[[#This Row],[Manufacturer Name]])</f>
        <v>3.952569169960474E-3</v>
      </c>
    </row>
    <row r="864" spans="1:14" x14ac:dyDescent="0.25">
      <c r="A864">
        <v>690</v>
      </c>
      <c r="B864" s="2">
        <v>42184</v>
      </c>
      <c r="C864" s="2" t="str">
        <f>TEXT(tbl_sales[[#This Row],[Date]],"mmmm")</f>
        <v>June</v>
      </c>
      <c r="D864" t="s">
        <v>1229</v>
      </c>
      <c r="E864">
        <v>1</v>
      </c>
      <c r="F864" s="3">
        <v>4409.37</v>
      </c>
      <c r="G864" t="s">
        <v>20</v>
      </c>
      <c r="H864" t="str">
        <f>INDEX(product[Product Name],MATCH(A864,product[ProductID],0))</f>
        <v>Maximus UC-55</v>
      </c>
      <c r="I864" t="str">
        <f>INDEX(product[Category],MATCH($A864,product[ProductID],0))</f>
        <v>Urban</v>
      </c>
      <c r="J864" t="str">
        <f>INDEX(product[Segment],MATCH($A864,product[ProductID],0))</f>
        <v>Convenience</v>
      </c>
      <c r="K864">
        <f>INDEX(product[ManufacturerID],MATCH($A864,product[ProductID],0))</f>
        <v>7</v>
      </c>
      <c r="L864" t="str">
        <f>INDEX(location[State],MATCH(D864,location[Zip],0))</f>
        <v>Manitoba</v>
      </c>
      <c r="M864" t="str">
        <f>INDEX(manufacturer[Manufacturer Name],MATCH(K864,manufacturer[ManufacturerID],0))</f>
        <v>VanArsdel</v>
      </c>
      <c r="N864">
        <f>1/COUNTIFS(tbl_sales[Manufacturer Name],tbl_sales[[#This Row],[Manufacturer Name]])</f>
        <v>2.4570024570024569E-3</v>
      </c>
    </row>
    <row r="865" spans="1:14" x14ac:dyDescent="0.25">
      <c r="A865">
        <v>2064</v>
      </c>
      <c r="B865" s="2">
        <v>42185</v>
      </c>
      <c r="C865" s="2" t="str">
        <f>TEXT(tbl_sales[[#This Row],[Date]],"mmmm")</f>
        <v>June</v>
      </c>
      <c r="D865" t="s">
        <v>428</v>
      </c>
      <c r="E865">
        <v>1</v>
      </c>
      <c r="F865" s="3">
        <v>6929.37</v>
      </c>
      <c r="G865" t="s">
        <v>20</v>
      </c>
      <c r="H865" t="str">
        <f>INDEX(product[Product Name],MATCH(A865,product[ProductID],0))</f>
        <v>Currus UE-24</v>
      </c>
      <c r="I865" t="str">
        <f>INDEX(product[Category],MATCH($A865,product[ProductID],0))</f>
        <v>Urban</v>
      </c>
      <c r="J865" t="str">
        <f>INDEX(product[Segment],MATCH($A865,product[ProductID],0))</f>
        <v>Extreme</v>
      </c>
      <c r="K865">
        <f>INDEX(product[ManufacturerID],MATCH($A865,product[ProductID],0))</f>
        <v>4</v>
      </c>
      <c r="L865" t="str">
        <f>INDEX(location[State],MATCH(D865,location[Zip],0))</f>
        <v>Quebec</v>
      </c>
      <c r="M865" t="str">
        <f>INDEX(manufacturer[Manufacturer Name],MATCH(K865,manufacturer[ManufacturerID],0))</f>
        <v>Currus</v>
      </c>
      <c r="N865">
        <f>1/COUNTIFS(tbl_sales[Manufacturer Name],tbl_sales[[#This Row],[Manufacturer Name]])</f>
        <v>1.1764705882352941E-2</v>
      </c>
    </row>
    <row r="866" spans="1:14" x14ac:dyDescent="0.25">
      <c r="A866">
        <v>2067</v>
      </c>
      <c r="B866" s="2">
        <v>42185</v>
      </c>
      <c r="C866" s="2" t="str">
        <f>TEXT(tbl_sales[[#This Row],[Date]],"mmmm")</f>
        <v>June</v>
      </c>
      <c r="D866" t="s">
        <v>394</v>
      </c>
      <c r="E866">
        <v>1</v>
      </c>
      <c r="F866" s="3">
        <v>6614.37</v>
      </c>
      <c r="G866" t="s">
        <v>20</v>
      </c>
      <c r="H866" t="str">
        <f>INDEX(product[Product Name],MATCH(A866,product[ProductID],0))</f>
        <v>Currus UC-02</v>
      </c>
      <c r="I866" t="str">
        <f>INDEX(product[Category],MATCH($A866,product[ProductID],0))</f>
        <v>Urban</v>
      </c>
      <c r="J866" t="str">
        <f>INDEX(product[Segment],MATCH($A866,product[ProductID],0))</f>
        <v>Convenience</v>
      </c>
      <c r="K866">
        <f>INDEX(product[ManufacturerID],MATCH($A866,product[ProductID],0))</f>
        <v>4</v>
      </c>
      <c r="L866" t="str">
        <f>INDEX(location[State],MATCH(D866,location[Zip],0))</f>
        <v>Quebec</v>
      </c>
      <c r="M866" t="str">
        <f>INDEX(manufacturer[Manufacturer Name],MATCH(K866,manufacturer[ManufacturerID],0))</f>
        <v>Currus</v>
      </c>
      <c r="N866">
        <f>1/COUNTIFS(tbl_sales[Manufacturer Name],tbl_sales[[#This Row],[Manufacturer Name]])</f>
        <v>1.1764705882352941E-2</v>
      </c>
    </row>
    <row r="867" spans="1:14" x14ac:dyDescent="0.25">
      <c r="A867">
        <v>487</v>
      </c>
      <c r="B867" s="2">
        <v>42185</v>
      </c>
      <c r="C867" s="2" t="str">
        <f>TEXT(tbl_sales[[#This Row],[Date]],"mmmm")</f>
        <v>June</v>
      </c>
      <c r="D867" t="s">
        <v>391</v>
      </c>
      <c r="E867">
        <v>1</v>
      </c>
      <c r="F867" s="3">
        <v>13229.37</v>
      </c>
      <c r="G867" t="s">
        <v>20</v>
      </c>
      <c r="H867" t="str">
        <f>INDEX(product[Product Name],MATCH(A867,product[ProductID],0))</f>
        <v>Maximus UM-92</v>
      </c>
      <c r="I867" t="str">
        <f>INDEX(product[Category],MATCH($A867,product[ProductID],0))</f>
        <v>Urban</v>
      </c>
      <c r="J867" t="str">
        <f>INDEX(product[Segment],MATCH($A867,product[ProductID],0))</f>
        <v>Moderation</v>
      </c>
      <c r="K867">
        <f>INDEX(product[ManufacturerID],MATCH($A867,product[ProductID],0))</f>
        <v>7</v>
      </c>
      <c r="L867" t="str">
        <f>INDEX(location[State],MATCH(D867,location[Zip],0))</f>
        <v>Quebec</v>
      </c>
      <c r="M867" t="str">
        <f>INDEX(manufacturer[Manufacturer Name],MATCH(K867,manufacturer[ManufacturerID],0))</f>
        <v>VanArsdel</v>
      </c>
      <c r="N867">
        <f>1/COUNTIFS(tbl_sales[Manufacturer Name],tbl_sales[[#This Row],[Manufacturer Name]])</f>
        <v>2.4570024570024569E-3</v>
      </c>
    </row>
    <row r="868" spans="1:14" x14ac:dyDescent="0.25">
      <c r="A868">
        <v>1829</v>
      </c>
      <c r="B868" s="2">
        <v>42125</v>
      </c>
      <c r="C868" s="2" t="str">
        <f>TEXT(tbl_sales[[#This Row],[Date]],"mmmm")</f>
        <v>May</v>
      </c>
      <c r="D868" t="s">
        <v>992</v>
      </c>
      <c r="E868">
        <v>1</v>
      </c>
      <c r="F868" s="3">
        <v>3968.37</v>
      </c>
      <c r="G868" t="s">
        <v>20</v>
      </c>
      <c r="H868" t="str">
        <f>INDEX(product[Product Name],MATCH(A868,product[ProductID],0))</f>
        <v>Pomum YY-24</v>
      </c>
      <c r="I868" t="str">
        <f>INDEX(product[Category],MATCH($A868,product[ProductID],0))</f>
        <v>Youth</v>
      </c>
      <c r="J868" t="str">
        <f>INDEX(product[Segment],MATCH($A868,product[ProductID],0))</f>
        <v>Youth</v>
      </c>
      <c r="K868">
        <f>INDEX(product[ManufacturerID],MATCH($A868,product[ProductID],0))</f>
        <v>11</v>
      </c>
      <c r="L868" t="str">
        <f>INDEX(location[State],MATCH(D868,location[Zip],0))</f>
        <v>Ontario</v>
      </c>
      <c r="M868" t="str">
        <f>INDEX(manufacturer[Manufacturer Name],MATCH(K868,manufacturer[ManufacturerID],0))</f>
        <v>Pomum</v>
      </c>
      <c r="N868">
        <f>1/COUNTIFS(tbl_sales[Manufacturer Name],tbl_sales[[#This Row],[Manufacturer Name]])</f>
        <v>5.5555555555555552E-2</v>
      </c>
    </row>
    <row r="869" spans="1:14" x14ac:dyDescent="0.25">
      <c r="A869">
        <v>438</v>
      </c>
      <c r="B869" s="2">
        <v>42125</v>
      </c>
      <c r="C869" s="2" t="str">
        <f>TEXT(tbl_sales[[#This Row],[Date]],"mmmm")</f>
        <v>May</v>
      </c>
      <c r="D869" t="s">
        <v>705</v>
      </c>
      <c r="E869">
        <v>1</v>
      </c>
      <c r="F869" s="3">
        <v>11969.37</v>
      </c>
      <c r="G869" t="s">
        <v>20</v>
      </c>
      <c r="H869" t="str">
        <f>INDEX(product[Product Name],MATCH(A869,product[ProductID],0))</f>
        <v>Maximus UM-43</v>
      </c>
      <c r="I869" t="str">
        <f>INDEX(product[Category],MATCH($A869,product[ProductID],0))</f>
        <v>Urban</v>
      </c>
      <c r="J869" t="str">
        <f>INDEX(product[Segment],MATCH($A869,product[ProductID],0))</f>
        <v>Moderation</v>
      </c>
      <c r="K869">
        <f>INDEX(product[ManufacturerID],MATCH($A869,product[ProductID],0))</f>
        <v>7</v>
      </c>
      <c r="L869" t="str">
        <f>INDEX(location[State],MATCH(D869,location[Zip],0))</f>
        <v>Ontario</v>
      </c>
      <c r="M869" t="str">
        <f>INDEX(manufacturer[Manufacturer Name],MATCH(K869,manufacturer[ManufacturerID],0))</f>
        <v>VanArsdel</v>
      </c>
      <c r="N869">
        <f>1/COUNTIFS(tbl_sales[Manufacturer Name],tbl_sales[[#This Row],[Manufacturer Name]])</f>
        <v>2.4570024570024569E-3</v>
      </c>
    </row>
    <row r="870" spans="1:14" x14ac:dyDescent="0.25">
      <c r="A870">
        <v>2238</v>
      </c>
      <c r="B870" s="2">
        <v>42127</v>
      </c>
      <c r="C870" s="2" t="str">
        <f>TEXT(tbl_sales[[#This Row],[Date]],"mmmm")</f>
        <v>May</v>
      </c>
      <c r="D870" t="s">
        <v>1212</v>
      </c>
      <c r="E870">
        <v>1</v>
      </c>
      <c r="F870" s="3">
        <v>1700.37</v>
      </c>
      <c r="G870" t="s">
        <v>20</v>
      </c>
      <c r="H870" t="str">
        <f>INDEX(product[Product Name],MATCH(A870,product[ProductID],0))</f>
        <v>Aliqui RP-35</v>
      </c>
      <c r="I870" t="str">
        <f>INDEX(product[Category],MATCH($A870,product[ProductID],0))</f>
        <v>Rural</v>
      </c>
      <c r="J870" t="str">
        <f>INDEX(product[Segment],MATCH($A870,product[ProductID],0))</f>
        <v>Productivity</v>
      </c>
      <c r="K870">
        <f>INDEX(product[ManufacturerID],MATCH($A870,product[ProductID],0))</f>
        <v>2</v>
      </c>
      <c r="L870" t="str">
        <f>INDEX(location[State],MATCH(D870,location[Zip],0))</f>
        <v>Manitoba</v>
      </c>
      <c r="M870" t="str">
        <f>INDEX(manufacturer[Manufacturer Name],MATCH(K870,manufacturer[ManufacturerID],0))</f>
        <v>Aliqui</v>
      </c>
      <c r="N870">
        <f>1/COUNTIFS(tbl_sales[Manufacturer Name],tbl_sales[[#This Row],[Manufacturer Name]])</f>
        <v>4.7169811320754715E-3</v>
      </c>
    </row>
    <row r="871" spans="1:14" x14ac:dyDescent="0.25">
      <c r="A871">
        <v>2239</v>
      </c>
      <c r="B871" s="2">
        <v>42127</v>
      </c>
      <c r="C871" s="2" t="str">
        <f>TEXT(tbl_sales[[#This Row],[Date]],"mmmm")</f>
        <v>May</v>
      </c>
      <c r="D871" t="s">
        <v>1212</v>
      </c>
      <c r="E871">
        <v>1</v>
      </c>
      <c r="F871" s="3">
        <v>1700.37</v>
      </c>
      <c r="G871" t="s">
        <v>20</v>
      </c>
      <c r="H871" t="str">
        <f>INDEX(product[Product Name],MATCH(A871,product[ProductID],0))</f>
        <v>Aliqui RP-36</v>
      </c>
      <c r="I871" t="str">
        <f>INDEX(product[Category],MATCH($A871,product[ProductID],0))</f>
        <v>Rural</v>
      </c>
      <c r="J871" t="str">
        <f>INDEX(product[Segment],MATCH($A871,product[ProductID],0))</f>
        <v>Productivity</v>
      </c>
      <c r="K871">
        <f>INDEX(product[ManufacturerID],MATCH($A871,product[ProductID],0))</f>
        <v>2</v>
      </c>
      <c r="L871" t="str">
        <f>INDEX(location[State],MATCH(D871,location[Zip],0))</f>
        <v>Manitoba</v>
      </c>
      <c r="M871" t="str">
        <f>INDEX(manufacturer[Manufacturer Name],MATCH(K871,manufacturer[ManufacturerID],0))</f>
        <v>Aliqui</v>
      </c>
      <c r="N871">
        <f>1/COUNTIFS(tbl_sales[Manufacturer Name],tbl_sales[[#This Row],[Manufacturer Name]])</f>
        <v>4.7169811320754715E-3</v>
      </c>
    </row>
    <row r="872" spans="1:14" x14ac:dyDescent="0.25">
      <c r="A872">
        <v>487</v>
      </c>
      <c r="B872" s="2">
        <v>42128</v>
      </c>
      <c r="C872" s="2" t="str">
        <f>TEXT(tbl_sales[[#This Row],[Date]],"mmmm")</f>
        <v>May</v>
      </c>
      <c r="D872" t="s">
        <v>984</v>
      </c>
      <c r="E872">
        <v>1</v>
      </c>
      <c r="F872" s="3">
        <v>13229.37</v>
      </c>
      <c r="G872" t="s">
        <v>20</v>
      </c>
      <c r="H872" t="str">
        <f>INDEX(product[Product Name],MATCH(A872,product[ProductID],0))</f>
        <v>Maximus UM-92</v>
      </c>
      <c r="I872" t="str">
        <f>INDEX(product[Category],MATCH($A872,product[ProductID],0))</f>
        <v>Urban</v>
      </c>
      <c r="J872" t="str">
        <f>INDEX(product[Segment],MATCH($A872,product[ProductID],0))</f>
        <v>Moderation</v>
      </c>
      <c r="K872">
        <f>INDEX(product[ManufacturerID],MATCH($A872,product[ProductID],0))</f>
        <v>7</v>
      </c>
      <c r="L872" t="str">
        <f>INDEX(location[State],MATCH(D872,location[Zip],0))</f>
        <v>Ontario</v>
      </c>
      <c r="M872" t="str">
        <f>INDEX(manufacturer[Manufacturer Name],MATCH(K872,manufacturer[ManufacturerID],0))</f>
        <v>VanArsdel</v>
      </c>
      <c r="N872">
        <f>1/COUNTIFS(tbl_sales[Manufacturer Name],tbl_sales[[#This Row],[Manufacturer Name]])</f>
        <v>2.4570024570024569E-3</v>
      </c>
    </row>
    <row r="873" spans="1:14" x14ac:dyDescent="0.25">
      <c r="A873">
        <v>496</v>
      </c>
      <c r="B873" s="2">
        <v>42129</v>
      </c>
      <c r="C873" s="2" t="str">
        <f>TEXT(tbl_sales[[#This Row],[Date]],"mmmm")</f>
        <v>May</v>
      </c>
      <c r="D873" t="s">
        <v>1230</v>
      </c>
      <c r="E873">
        <v>1</v>
      </c>
      <c r="F873" s="3">
        <v>11147.85</v>
      </c>
      <c r="G873" t="s">
        <v>20</v>
      </c>
      <c r="H873" t="str">
        <f>INDEX(product[Product Name],MATCH(A873,product[ProductID],0))</f>
        <v>Maximus UM-01</v>
      </c>
      <c r="I873" t="str">
        <f>INDEX(product[Category],MATCH($A873,product[ProductID],0))</f>
        <v>Urban</v>
      </c>
      <c r="J873" t="str">
        <f>INDEX(product[Segment],MATCH($A873,product[ProductID],0))</f>
        <v>Moderation</v>
      </c>
      <c r="K873">
        <f>INDEX(product[ManufacturerID],MATCH($A873,product[ProductID],0))</f>
        <v>7</v>
      </c>
      <c r="L873" t="str">
        <f>INDEX(location[State],MATCH(D873,location[Zip],0))</f>
        <v>Manitoba</v>
      </c>
      <c r="M873" t="str">
        <f>INDEX(manufacturer[Manufacturer Name],MATCH(K873,manufacturer[ManufacturerID],0))</f>
        <v>VanArsdel</v>
      </c>
      <c r="N873">
        <f>1/COUNTIFS(tbl_sales[Manufacturer Name],tbl_sales[[#This Row],[Manufacturer Name]])</f>
        <v>2.4570024570024569E-3</v>
      </c>
    </row>
    <row r="874" spans="1:14" x14ac:dyDescent="0.25">
      <c r="A874">
        <v>930</v>
      </c>
      <c r="B874" s="2">
        <v>42129</v>
      </c>
      <c r="C874" s="2" t="str">
        <f>TEXT(tbl_sales[[#This Row],[Date]],"mmmm")</f>
        <v>May</v>
      </c>
      <c r="D874" t="s">
        <v>838</v>
      </c>
      <c r="E874">
        <v>1</v>
      </c>
      <c r="F874" s="3">
        <v>6929.37</v>
      </c>
      <c r="G874" t="s">
        <v>20</v>
      </c>
      <c r="H874" t="str">
        <f>INDEX(product[Product Name],MATCH(A874,product[ProductID],0))</f>
        <v>Natura UE-39</v>
      </c>
      <c r="I874" t="str">
        <f>INDEX(product[Category],MATCH($A874,product[ProductID],0))</f>
        <v>Urban</v>
      </c>
      <c r="J874" t="str">
        <f>INDEX(product[Segment],MATCH($A874,product[ProductID],0))</f>
        <v>Extreme</v>
      </c>
      <c r="K874">
        <f>INDEX(product[ManufacturerID],MATCH($A874,product[ProductID],0))</f>
        <v>8</v>
      </c>
      <c r="L874" t="str">
        <f>INDEX(location[State],MATCH(D874,location[Zip],0))</f>
        <v>Ontario</v>
      </c>
      <c r="M874" t="str">
        <f>INDEX(manufacturer[Manufacturer Name],MATCH(K874,manufacturer[ManufacturerID],0))</f>
        <v>Natura</v>
      </c>
      <c r="N874">
        <f>1/COUNTIFS(tbl_sales[Manufacturer Name],tbl_sales[[#This Row],[Manufacturer Name]])</f>
        <v>3.952569169960474E-3</v>
      </c>
    </row>
    <row r="875" spans="1:14" x14ac:dyDescent="0.25">
      <c r="A875">
        <v>2055</v>
      </c>
      <c r="B875" s="2">
        <v>42129</v>
      </c>
      <c r="C875" s="2" t="str">
        <f>TEXT(tbl_sales[[#This Row],[Date]],"mmmm")</f>
        <v>May</v>
      </c>
      <c r="D875" t="s">
        <v>1228</v>
      </c>
      <c r="E875">
        <v>1</v>
      </c>
      <c r="F875" s="3">
        <v>7874.37</v>
      </c>
      <c r="G875" t="s">
        <v>20</v>
      </c>
      <c r="H875" t="str">
        <f>INDEX(product[Product Name],MATCH(A875,product[ProductID],0))</f>
        <v>Currus UE-15</v>
      </c>
      <c r="I875" t="str">
        <f>INDEX(product[Category],MATCH($A875,product[ProductID],0))</f>
        <v>Urban</v>
      </c>
      <c r="J875" t="str">
        <f>INDEX(product[Segment],MATCH($A875,product[ProductID],0))</f>
        <v>Extreme</v>
      </c>
      <c r="K875">
        <f>INDEX(product[ManufacturerID],MATCH($A875,product[ProductID],0))</f>
        <v>4</v>
      </c>
      <c r="L875" t="str">
        <f>INDEX(location[State],MATCH(D875,location[Zip],0))</f>
        <v>Manitoba</v>
      </c>
      <c r="M875" t="str">
        <f>INDEX(manufacturer[Manufacturer Name],MATCH(K875,manufacturer[ManufacturerID],0))</f>
        <v>Currus</v>
      </c>
      <c r="N875">
        <f>1/COUNTIFS(tbl_sales[Manufacturer Name],tbl_sales[[#This Row],[Manufacturer Name]])</f>
        <v>1.1764705882352941E-2</v>
      </c>
    </row>
    <row r="876" spans="1:14" x14ac:dyDescent="0.25">
      <c r="A876">
        <v>2115</v>
      </c>
      <c r="B876" s="2">
        <v>42129</v>
      </c>
      <c r="C876" s="2" t="str">
        <f>TEXT(tbl_sales[[#This Row],[Date]],"mmmm")</f>
        <v>May</v>
      </c>
      <c r="D876" t="s">
        <v>1216</v>
      </c>
      <c r="E876">
        <v>1</v>
      </c>
      <c r="F876" s="3">
        <v>7433.37</v>
      </c>
      <c r="G876" t="s">
        <v>20</v>
      </c>
      <c r="H876" t="str">
        <f>INDEX(product[Product Name],MATCH(A876,product[ProductID],0))</f>
        <v>Victoria UM-06</v>
      </c>
      <c r="I876" t="str">
        <f>INDEX(product[Category],MATCH($A876,product[ProductID],0))</f>
        <v>Urban</v>
      </c>
      <c r="J876" t="str">
        <f>INDEX(product[Segment],MATCH($A876,product[ProductID],0))</f>
        <v>Moderation</v>
      </c>
      <c r="K876">
        <f>INDEX(product[ManufacturerID],MATCH($A876,product[ProductID],0))</f>
        <v>14</v>
      </c>
      <c r="L876" t="str">
        <f>INDEX(location[State],MATCH(D876,location[Zip],0))</f>
        <v>Manitoba</v>
      </c>
      <c r="M876" t="str">
        <f>INDEX(manufacturer[Manufacturer Name],MATCH(K876,manufacturer[ManufacturerID],0))</f>
        <v>Victoria</v>
      </c>
      <c r="N876">
        <f>1/COUNTIFS(tbl_sales[Manufacturer Name],tbl_sales[[#This Row],[Manufacturer Name]])</f>
        <v>6.25E-2</v>
      </c>
    </row>
    <row r="877" spans="1:14" x14ac:dyDescent="0.25">
      <c r="A877">
        <v>1223</v>
      </c>
      <c r="B877" s="2">
        <v>42130</v>
      </c>
      <c r="C877" s="2" t="str">
        <f>TEXT(tbl_sales[[#This Row],[Date]],"mmmm")</f>
        <v>May</v>
      </c>
      <c r="D877" t="s">
        <v>957</v>
      </c>
      <c r="E877">
        <v>1</v>
      </c>
      <c r="F877" s="3">
        <v>4787.37</v>
      </c>
      <c r="G877" t="s">
        <v>20</v>
      </c>
      <c r="H877" t="str">
        <f>INDEX(product[Product Name],MATCH(A877,product[ProductID],0))</f>
        <v>Pirum UC-25</v>
      </c>
      <c r="I877" t="str">
        <f>INDEX(product[Category],MATCH($A877,product[ProductID],0))</f>
        <v>Urban</v>
      </c>
      <c r="J877" t="str">
        <f>INDEX(product[Segment],MATCH($A877,product[ProductID],0))</f>
        <v>Convenience</v>
      </c>
      <c r="K877">
        <f>INDEX(product[ManufacturerID],MATCH($A877,product[ProductID],0))</f>
        <v>10</v>
      </c>
      <c r="L877" t="str">
        <f>INDEX(location[State],MATCH(D877,location[Zip],0))</f>
        <v>Ontario</v>
      </c>
      <c r="M877" t="str">
        <f>INDEX(manufacturer[Manufacturer Name],MATCH(K877,manufacturer[ManufacturerID],0))</f>
        <v>Pirum</v>
      </c>
      <c r="N877">
        <f>1/COUNTIFS(tbl_sales[Manufacturer Name],tbl_sales[[#This Row],[Manufacturer Name]])</f>
        <v>3.8022813688212928E-3</v>
      </c>
    </row>
    <row r="878" spans="1:14" x14ac:dyDescent="0.25">
      <c r="A878">
        <v>927</v>
      </c>
      <c r="B878" s="2">
        <v>42130</v>
      </c>
      <c r="C878" s="2" t="str">
        <f>TEXT(tbl_sales[[#This Row],[Date]],"mmmm")</f>
        <v>May</v>
      </c>
      <c r="D878" t="s">
        <v>675</v>
      </c>
      <c r="E878">
        <v>1</v>
      </c>
      <c r="F878" s="3">
        <v>7685.37</v>
      </c>
      <c r="G878" t="s">
        <v>20</v>
      </c>
      <c r="H878" t="str">
        <f>INDEX(product[Product Name],MATCH(A878,product[ProductID],0))</f>
        <v>Natura UE-36</v>
      </c>
      <c r="I878" t="str">
        <f>INDEX(product[Category],MATCH($A878,product[ProductID],0))</f>
        <v>Urban</v>
      </c>
      <c r="J878" t="str">
        <f>INDEX(product[Segment],MATCH($A878,product[ProductID],0))</f>
        <v>Extreme</v>
      </c>
      <c r="K878">
        <f>INDEX(product[ManufacturerID],MATCH($A878,product[ProductID],0))</f>
        <v>8</v>
      </c>
      <c r="L878" t="str">
        <f>INDEX(location[State],MATCH(D878,location[Zip],0))</f>
        <v>Ontario</v>
      </c>
      <c r="M878" t="str">
        <f>INDEX(manufacturer[Manufacturer Name],MATCH(K878,manufacturer[ManufacturerID],0))</f>
        <v>Natura</v>
      </c>
      <c r="N878">
        <f>1/COUNTIFS(tbl_sales[Manufacturer Name],tbl_sales[[#This Row],[Manufacturer Name]])</f>
        <v>3.952569169960474E-3</v>
      </c>
    </row>
    <row r="879" spans="1:14" x14ac:dyDescent="0.25">
      <c r="A879">
        <v>438</v>
      </c>
      <c r="B879" s="2">
        <v>42131</v>
      </c>
      <c r="C879" s="2" t="str">
        <f>TEXT(tbl_sales[[#This Row],[Date]],"mmmm")</f>
        <v>May</v>
      </c>
      <c r="D879" t="s">
        <v>842</v>
      </c>
      <c r="E879">
        <v>1</v>
      </c>
      <c r="F879" s="3">
        <v>11969.37</v>
      </c>
      <c r="G879" t="s">
        <v>20</v>
      </c>
      <c r="H879" t="str">
        <f>INDEX(product[Product Name],MATCH(A879,product[ProductID],0))</f>
        <v>Maximus UM-43</v>
      </c>
      <c r="I879" t="str">
        <f>INDEX(product[Category],MATCH($A879,product[ProductID],0))</f>
        <v>Urban</v>
      </c>
      <c r="J879" t="str">
        <f>INDEX(product[Segment],MATCH($A879,product[ProductID],0))</f>
        <v>Moderation</v>
      </c>
      <c r="K879">
        <f>INDEX(product[ManufacturerID],MATCH($A879,product[ProductID],0))</f>
        <v>7</v>
      </c>
      <c r="L879" t="str">
        <f>INDEX(location[State],MATCH(D879,location[Zip],0))</f>
        <v>Ontario</v>
      </c>
      <c r="M879" t="str">
        <f>INDEX(manufacturer[Manufacturer Name],MATCH(K879,manufacturer[ManufacturerID],0))</f>
        <v>VanArsdel</v>
      </c>
      <c r="N879">
        <f>1/COUNTIFS(tbl_sales[Manufacturer Name],tbl_sales[[#This Row],[Manufacturer Name]])</f>
        <v>2.4570024570024569E-3</v>
      </c>
    </row>
    <row r="880" spans="1:14" x14ac:dyDescent="0.25">
      <c r="A880">
        <v>733</v>
      </c>
      <c r="B880" s="2">
        <v>42131</v>
      </c>
      <c r="C880" s="2" t="str">
        <f>TEXT(tbl_sales[[#This Row],[Date]],"mmmm")</f>
        <v>May</v>
      </c>
      <c r="D880" t="s">
        <v>838</v>
      </c>
      <c r="E880">
        <v>1</v>
      </c>
      <c r="F880" s="3">
        <v>4787.37</v>
      </c>
      <c r="G880" t="s">
        <v>20</v>
      </c>
      <c r="H880" t="str">
        <f>INDEX(product[Product Name],MATCH(A880,product[ProductID],0))</f>
        <v>Natura RP-21</v>
      </c>
      <c r="I880" t="str">
        <f>INDEX(product[Category],MATCH($A880,product[ProductID],0))</f>
        <v>Rural</v>
      </c>
      <c r="J880" t="str">
        <f>INDEX(product[Segment],MATCH($A880,product[ProductID],0))</f>
        <v>Productivity</v>
      </c>
      <c r="K880">
        <f>INDEX(product[ManufacturerID],MATCH($A880,product[ProductID],0))</f>
        <v>8</v>
      </c>
      <c r="L880" t="str">
        <f>INDEX(location[State],MATCH(D880,location[Zip],0))</f>
        <v>Ontario</v>
      </c>
      <c r="M880" t="str">
        <f>INDEX(manufacturer[Manufacturer Name],MATCH(K880,manufacturer[ManufacturerID],0))</f>
        <v>Natura</v>
      </c>
      <c r="N880">
        <f>1/COUNTIFS(tbl_sales[Manufacturer Name],tbl_sales[[#This Row],[Manufacturer Name]])</f>
        <v>3.952569169960474E-3</v>
      </c>
    </row>
    <row r="881" spans="1:14" x14ac:dyDescent="0.25">
      <c r="A881">
        <v>945</v>
      </c>
      <c r="B881" s="2">
        <v>42092</v>
      </c>
      <c r="C881" s="2" t="str">
        <f>TEXT(tbl_sales[[#This Row],[Date]],"mmmm")</f>
        <v>March</v>
      </c>
      <c r="D881" t="s">
        <v>832</v>
      </c>
      <c r="E881">
        <v>1</v>
      </c>
      <c r="F881" s="3">
        <v>8189.37</v>
      </c>
      <c r="G881" t="s">
        <v>20</v>
      </c>
      <c r="H881" t="str">
        <f>INDEX(product[Product Name],MATCH(A881,product[ProductID],0))</f>
        <v>Natura UC-08</v>
      </c>
      <c r="I881" t="str">
        <f>INDEX(product[Category],MATCH($A881,product[ProductID],0))</f>
        <v>Urban</v>
      </c>
      <c r="J881" t="str">
        <f>INDEX(product[Segment],MATCH($A881,product[ProductID],0))</f>
        <v>Convenience</v>
      </c>
      <c r="K881">
        <f>INDEX(product[ManufacturerID],MATCH($A881,product[ProductID],0))</f>
        <v>8</v>
      </c>
      <c r="L881" t="str">
        <f>INDEX(location[State],MATCH(D881,location[Zip],0))</f>
        <v>Ontario</v>
      </c>
      <c r="M881" t="str">
        <f>INDEX(manufacturer[Manufacturer Name],MATCH(K881,manufacturer[ManufacturerID],0))</f>
        <v>Natura</v>
      </c>
      <c r="N881">
        <f>1/COUNTIFS(tbl_sales[Manufacturer Name],tbl_sales[[#This Row],[Manufacturer Name]])</f>
        <v>3.952569169960474E-3</v>
      </c>
    </row>
    <row r="882" spans="1:14" x14ac:dyDescent="0.25">
      <c r="A882">
        <v>2295</v>
      </c>
      <c r="B882" s="2">
        <v>42092</v>
      </c>
      <c r="C882" s="2" t="str">
        <f>TEXT(tbl_sales[[#This Row],[Date]],"mmmm")</f>
        <v>March</v>
      </c>
      <c r="D882" t="s">
        <v>391</v>
      </c>
      <c r="E882">
        <v>1</v>
      </c>
      <c r="F882" s="3">
        <v>11459.7</v>
      </c>
      <c r="G882" t="s">
        <v>20</v>
      </c>
      <c r="H882" t="str">
        <f>INDEX(product[Product Name],MATCH(A882,product[ProductID],0))</f>
        <v>Aliqui UM-10</v>
      </c>
      <c r="I882" t="str">
        <f>INDEX(product[Category],MATCH($A882,product[ProductID],0))</f>
        <v>Urban</v>
      </c>
      <c r="J882" t="str">
        <f>INDEX(product[Segment],MATCH($A882,product[ProductID],0))</f>
        <v>Moderation</v>
      </c>
      <c r="K882">
        <f>INDEX(product[ManufacturerID],MATCH($A882,product[ProductID],0))</f>
        <v>2</v>
      </c>
      <c r="L882" t="str">
        <f>INDEX(location[State],MATCH(D882,location[Zip],0))</f>
        <v>Quebec</v>
      </c>
      <c r="M882" t="str">
        <f>INDEX(manufacturer[Manufacturer Name],MATCH(K882,manufacturer[ManufacturerID],0))</f>
        <v>Aliqui</v>
      </c>
      <c r="N882">
        <f>1/COUNTIFS(tbl_sales[Manufacturer Name],tbl_sales[[#This Row],[Manufacturer Name]])</f>
        <v>4.7169811320754715E-3</v>
      </c>
    </row>
    <row r="883" spans="1:14" x14ac:dyDescent="0.25">
      <c r="A883">
        <v>1089</v>
      </c>
      <c r="B883" s="2">
        <v>42092</v>
      </c>
      <c r="C883" s="2" t="str">
        <f>TEXT(tbl_sales[[#This Row],[Date]],"mmmm")</f>
        <v>March</v>
      </c>
      <c r="D883" t="s">
        <v>974</v>
      </c>
      <c r="E883">
        <v>1</v>
      </c>
      <c r="F883" s="3">
        <v>4598.37</v>
      </c>
      <c r="G883" t="s">
        <v>20</v>
      </c>
      <c r="H883" t="str">
        <f>INDEX(product[Product Name],MATCH(A883,product[ProductID],0))</f>
        <v>Pirum RP-35</v>
      </c>
      <c r="I883" t="str">
        <f>INDEX(product[Category],MATCH($A883,product[ProductID],0))</f>
        <v>Rural</v>
      </c>
      <c r="J883" t="str">
        <f>INDEX(product[Segment],MATCH($A883,product[ProductID],0))</f>
        <v>Productivity</v>
      </c>
      <c r="K883">
        <f>INDEX(product[ManufacturerID],MATCH($A883,product[ProductID],0))</f>
        <v>10</v>
      </c>
      <c r="L883" t="str">
        <f>INDEX(location[State],MATCH(D883,location[Zip],0))</f>
        <v>Ontario</v>
      </c>
      <c r="M883" t="str">
        <f>INDEX(manufacturer[Manufacturer Name],MATCH(K883,manufacturer[ManufacturerID],0))</f>
        <v>Pirum</v>
      </c>
      <c r="N883">
        <f>1/COUNTIFS(tbl_sales[Manufacturer Name],tbl_sales[[#This Row],[Manufacturer Name]])</f>
        <v>3.8022813688212928E-3</v>
      </c>
    </row>
    <row r="884" spans="1:14" x14ac:dyDescent="0.25">
      <c r="A884">
        <v>1830</v>
      </c>
      <c r="B884" s="2">
        <v>42092</v>
      </c>
      <c r="C884" s="2" t="str">
        <f>TEXT(tbl_sales[[#This Row],[Date]],"mmmm")</f>
        <v>March</v>
      </c>
      <c r="D884" t="s">
        <v>994</v>
      </c>
      <c r="E884">
        <v>1</v>
      </c>
      <c r="F884" s="3">
        <v>3779.37</v>
      </c>
      <c r="G884" t="s">
        <v>20</v>
      </c>
      <c r="H884" t="str">
        <f>INDEX(product[Product Name],MATCH(A884,product[ProductID],0))</f>
        <v>Pomum YY-25</v>
      </c>
      <c r="I884" t="str">
        <f>INDEX(product[Category],MATCH($A884,product[ProductID],0))</f>
        <v>Youth</v>
      </c>
      <c r="J884" t="str">
        <f>INDEX(product[Segment],MATCH($A884,product[ProductID],0))</f>
        <v>Youth</v>
      </c>
      <c r="K884">
        <f>INDEX(product[ManufacturerID],MATCH($A884,product[ProductID],0))</f>
        <v>11</v>
      </c>
      <c r="L884" t="str">
        <f>INDEX(location[State],MATCH(D884,location[Zip],0))</f>
        <v>Ontario</v>
      </c>
      <c r="M884" t="str">
        <f>INDEX(manufacturer[Manufacturer Name],MATCH(K884,manufacturer[ManufacturerID],0))</f>
        <v>Pomum</v>
      </c>
      <c r="N884">
        <f>1/COUNTIFS(tbl_sales[Manufacturer Name],tbl_sales[[#This Row],[Manufacturer Name]])</f>
        <v>5.5555555555555552E-2</v>
      </c>
    </row>
    <row r="885" spans="1:14" x14ac:dyDescent="0.25">
      <c r="A885">
        <v>690</v>
      </c>
      <c r="B885" s="2">
        <v>42093</v>
      </c>
      <c r="C885" s="2" t="str">
        <f>TEXT(tbl_sales[[#This Row],[Date]],"mmmm")</f>
        <v>March</v>
      </c>
      <c r="D885" t="s">
        <v>960</v>
      </c>
      <c r="E885">
        <v>1</v>
      </c>
      <c r="F885" s="3">
        <v>4409.37</v>
      </c>
      <c r="G885" t="s">
        <v>20</v>
      </c>
      <c r="H885" t="str">
        <f>INDEX(product[Product Name],MATCH(A885,product[ProductID],0))</f>
        <v>Maximus UC-55</v>
      </c>
      <c r="I885" t="str">
        <f>INDEX(product[Category],MATCH($A885,product[ProductID],0))</f>
        <v>Urban</v>
      </c>
      <c r="J885" t="str">
        <f>INDEX(product[Segment],MATCH($A885,product[ProductID],0))</f>
        <v>Convenience</v>
      </c>
      <c r="K885">
        <f>INDEX(product[ManufacturerID],MATCH($A885,product[ProductID],0))</f>
        <v>7</v>
      </c>
      <c r="L885" t="str">
        <f>INDEX(location[State],MATCH(D885,location[Zip],0))</f>
        <v>Ontario</v>
      </c>
      <c r="M885" t="str">
        <f>INDEX(manufacturer[Manufacturer Name],MATCH(K885,manufacturer[ManufacturerID],0))</f>
        <v>VanArsdel</v>
      </c>
      <c r="N885">
        <f>1/COUNTIFS(tbl_sales[Manufacturer Name],tbl_sales[[#This Row],[Manufacturer Name]])</f>
        <v>2.4570024570024569E-3</v>
      </c>
    </row>
    <row r="886" spans="1:14" x14ac:dyDescent="0.25">
      <c r="A886">
        <v>1863</v>
      </c>
      <c r="B886" s="2">
        <v>42132</v>
      </c>
      <c r="C886" s="2" t="str">
        <f>TEXT(tbl_sales[[#This Row],[Date]],"mmmm")</f>
        <v>May</v>
      </c>
      <c r="D886" t="s">
        <v>978</v>
      </c>
      <c r="E886">
        <v>1</v>
      </c>
      <c r="F886" s="3">
        <v>10079.370000000001</v>
      </c>
      <c r="G886" t="s">
        <v>20</v>
      </c>
      <c r="H886" t="str">
        <f>INDEX(product[Product Name],MATCH(A886,product[ProductID],0))</f>
        <v>Leo UM-01</v>
      </c>
      <c r="I886" t="str">
        <f>INDEX(product[Category],MATCH($A886,product[ProductID],0))</f>
        <v>Urban</v>
      </c>
      <c r="J886" t="str">
        <f>INDEX(product[Segment],MATCH($A886,product[ProductID],0))</f>
        <v>Moderation</v>
      </c>
      <c r="K886">
        <f>INDEX(product[ManufacturerID],MATCH($A886,product[ProductID],0))</f>
        <v>6</v>
      </c>
      <c r="L886" t="str">
        <f>INDEX(location[State],MATCH(D886,location[Zip],0))</f>
        <v>Ontario</v>
      </c>
      <c r="M886" t="str">
        <f>INDEX(manufacturer[Manufacturer Name],MATCH(K886,manufacturer[ManufacturerID],0))</f>
        <v>Leo</v>
      </c>
      <c r="N886">
        <f>1/COUNTIFS(tbl_sales[Manufacturer Name],tbl_sales[[#This Row],[Manufacturer Name]])</f>
        <v>8.3333333333333329E-2</v>
      </c>
    </row>
    <row r="887" spans="1:14" x14ac:dyDescent="0.25">
      <c r="A887">
        <v>2355</v>
      </c>
      <c r="B887" s="2">
        <v>42132</v>
      </c>
      <c r="C887" s="2" t="str">
        <f>TEXT(tbl_sales[[#This Row],[Date]],"mmmm")</f>
        <v>May</v>
      </c>
      <c r="D887" t="s">
        <v>954</v>
      </c>
      <c r="E887">
        <v>1</v>
      </c>
      <c r="F887" s="3">
        <v>7937.37</v>
      </c>
      <c r="G887" t="s">
        <v>20</v>
      </c>
      <c r="H887" t="str">
        <f>INDEX(product[Product Name],MATCH(A887,product[ProductID],0))</f>
        <v>Aliqui UC-03</v>
      </c>
      <c r="I887" t="str">
        <f>INDEX(product[Category],MATCH($A887,product[ProductID],0))</f>
        <v>Urban</v>
      </c>
      <c r="J887" t="str">
        <f>INDEX(product[Segment],MATCH($A887,product[ProductID],0))</f>
        <v>Convenience</v>
      </c>
      <c r="K887">
        <f>INDEX(product[ManufacturerID],MATCH($A887,product[ProductID],0))</f>
        <v>2</v>
      </c>
      <c r="L887" t="str">
        <f>INDEX(location[State],MATCH(D887,location[Zip],0))</f>
        <v>Ontario</v>
      </c>
      <c r="M887" t="str">
        <f>INDEX(manufacturer[Manufacturer Name],MATCH(K887,manufacturer[ManufacturerID],0))</f>
        <v>Aliqui</v>
      </c>
      <c r="N887">
        <f>1/COUNTIFS(tbl_sales[Manufacturer Name],tbl_sales[[#This Row],[Manufacturer Name]])</f>
        <v>4.7169811320754715E-3</v>
      </c>
    </row>
    <row r="888" spans="1:14" x14ac:dyDescent="0.25">
      <c r="A888">
        <v>491</v>
      </c>
      <c r="B888" s="2">
        <v>42133</v>
      </c>
      <c r="C888" s="2" t="str">
        <f>TEXT(tbl_sales[[#This Row],[Date]],"mmmm")</f>
        <v>May</v>
      </c>
      <c r="D888" t="s">
        <v>957</v>
      </c>
      <c r="E888">
        <v>1</v>
      </c>
      <c r="F888" s="3">
        <v>10709.37</v>
      </c>
      <c r="G888" t="s">
        <v>20</v>
      </c>
      <c r="H888" t="str">
        <f>INDEX(product[Product Name],MATCH(A888,product[ProductID],0))</f>
        <v>Maximus UM-96</v>
      </c>
      <c r="I888" t="str">
        <f>INDEX(product[Category],MATCH($A888,product[ProductID],0))</f>
        <v>Urban</v>
      </c>
      <c r="J888" t="str">
        <f>INDEX(product[Segment],MATCH($A888,product[ProductID],0))</f>
        <v>Moderation</v>
      </c>
      <c r="K888">
        <f>INDEX(product[ManufacturerID],MATCH($A888,product[ProductID],0))</f>
        <v>7</v>
      </c>
      <c r="L888" t="str">
        <f>INDEX(location[State],MATCH(D888,location[Zip],0))</f>
        <v>Ontario</v>
      </c>
      <c r="M888" t="str">
        <f>INDEX(manufacturer[Manufacturer Name],MATCH(K888,manufacturer[ManufacturerID],0))</f>
        <v>VanArsdel</v>
      </c>
      <c r="N888">
        <f>1/COUNTIFS(tbl_sales[Manufacturer Name],tbl_sales[[#This Row],[Manufacturer Name]])</f>
        <v>2.4570024570024569E-3</v>
      </c>
    </row>
    <row r="889" spans="1:14" x14ac:dyDescent="0.25">
      <c r="A889">
        <v>1212</v>
      </c>
      <c r="B889" s="2">
        <v>42134</v>
      </c>
      <c r="C889" s="2" t="str">
        <f>TEXT(tbl_sales[[#This Row],[Date]],"mmmm")</f>
        <v>May</v>
      </c>
      <c r="D889" t="s">
        <v>984</v>
      </c>
      <c r="E889">
        <v>1</v>
      </c>
      <c r="F889" s="3">
        <v>4850.37</v>
      </c>
      <c r="G889" t="s">
        <v>20</v>
      </c>
      <c r="H889" t="str">
        <f>INDEX(product[Product Name],MATCH(A889,product[ProductID],0))</f>
        <v>Pirum UC-14</v>
      </c>
      <c r="I889" t="str">
        <f>INDEX(product[Category],MATCH($A889,product[ProductID],0))</f>
        <v>Urban</v>
      </c>
      <c r="J889" t="str">
        <f>INDEX(product[Segment],MATCH($A889,product[ProductID],0))</f>
        <v>Convenience</v>
      </c>
      <c r="K889">
        <f>INDEX(product[ManufacturerID],MATCH($A889,product[ProductID],0))</f>
        <v>10</v>
      </c>
      <c r="L889" t="str">
        <f>INDEX(location[State],MATCH(D889,location[Zip],0))</f>
        <v>Ontario</v>
      </c>
      <c r="M889" t="str">
        <f>INDEX(manufacturer[Manufacturer Name],MATCH(K889,manufacturer[ManufacturerID],0))</f>
        <v>Pirum</v>
      </c>
      <c r="N889">
        <f>1/COUNTIFS(tbl_sales[Manufacturer Name],tbl_sales[[#This Row],[Manufacturer Name]])</f>
        <v>3.8022813688212928E-3</v>
      </c>
    </row>
    <row r="890" spans="1:14" x14ac:dyDescent="0.25">
      <c r="A890">
        <v>1183</v>
      </c>
      <c r="B890" s="2">
        <v>42134</v>
      </c>
      <c r="C890" s="2" t="str">
        <f>TEXT(tbl_sales[[#This Row],[Date]],"mmmm")</f>
        <v>May</v>
      </c>
      <c r="D890" t="s">
        <v>391</v>
      </c>
      <c r="E890">
        <v>1</v>
      </c>
      <c r="F890" s="3">
        <v>7275.87</v>
      </c>
      <c r="G890" t="s">
        <v>20</v>
      </c>
      <c r="H890" t="str">
        <f>INDEX(product[Product Name],MATCH(A890,product[ProductID],0))</f>
        <v>Pirum UE-19</v>
      </c>
      <c r="I890" t="str">
        <f>INDEX(product[Category],MATCH($A890,product[ProductID],0))</f>
        <v>Urban</v>
      </c>
      <c r="J890" t="str">
        <f>INDEX(product[Segment],MATCH($A890,product[ProductID],0))</f>
        <v>Extreme</v>
      </c>
      <c r="K890">
        <f>INDEX(product[ManufacturerID],MATCH($A890,product[ProductID],0))</f>
        <v>10</v>
      </c>
      <c r="L890" t="str">
        <f>INDEX(location[State],MATCH(D890,location[Zip],0))</f>
        <v>Quebec</v>
      </c>
      <c r="M890" t="str">
        <f>INDEX(manufacturer[Manufacturer Name],MATCH(K890,manufacturer[ManufacturerID],0))</f>
        <v>Pirum</v>
      </c>
      <c r="N890">
        <f>1/COUNTIFS(tbl_sales[Manufacturer Name],tbl_sales[[#This Row],[Manufacturer Name]])</f>
        <v>3.8022813688212928E-3</v>
      </c>
    </row>
    <row r="891" spans="1:14" x14ac:dyDescent="0.25">
      <c r="A891">
        <v>1000</v>
      </c>
      <c r="B891" s="2">
        <v>42134</v>
      </c>
      <c r="C891" s="2" t="str">
        <f>TEXT(tbl_sales[[#This Row],[Date]],"mmmm")</f>
        <v>May</v>
      </c>
      <c r="D891" t="s">
        <v>675</v>
      </c>
      <c r="E891">
        <v>1</v>
      </c>
      <c r="F891" s="3">
        <v>1290.8699999999999</v>
      </c>
      <c r="G891" t="s">
        <v>20</v>
      </c>
      <c r="H891" t="str">
        <f>INDEX(product[Product Name],MATCH(A891,product[ProductID],0))</f>
        <v>Natura YY-01</v>
      </c>
      <c r="I891" t="str">
        <f>INDEX(product[Category],MATCH($A891,product[ProductID],0))</f>
        <v>Youth</v>
      </c>
      <c r="J891" t="str">
        <f>INDEX(product[Segment],MATCH($A891,product[ProductID],0))</f>
        <v>Youth</v>
      </c>
      <c r="K891">
        <f>INDEX(product[ManufacturerID],MATCH($A891,product[ProductID],0))</f>
        <v>8</v>
      </c>
      <c r="L891" t="str">
        <f>INDEX(location[State],MATCH(D891,location[Zip],0))</f>
        <v>Ontario</v>
      </c>
      <c r="M891" t="str">
        <f>INDEX(manufacturer[Manufacturer Name],MATCH(K891,manufacturer[ManufacturerID],0))</f>
        <v>Natura</v>
      </c>
      <c r="N891">
        <f>1/COUNTIFS(tbl_sales[Manufacturer Name],tbl_sales[[#This Row],[Manufacturer Name]])</f>
        <v>3.952569169960474E-3</v>
      </c>
    </row>
    <row r="892" spans="1:14" x14ac:dyDescent="0.25">
      <c r="A892">
        <v>1212</v>
      </c>
      <c r="B892" s="2">
        <v>42134</v>
      </c>
      <c r="C892" s="2" t="str">
        <f>TEXT(tbl_sales[[#This Row],[Date]],"mmmm")</f>
        <v>May</v>
      </c>
      <c r="D892" t="s">
        <v>953</v>
      </c>
      <c r="E892">
        <v>1</v>
      </c>
      <c r="F892" s="3">
        <v>5448.87</v>
      </c>
      <c r="G892" t="s">
        <v>20</v>
      </c>
      <c r="H892" t="str">
        <f>INDEX(product[Product Name],MATCH(A892,product[ProductID],0))</f>
        <v>Pirum UC-14</v>
      </c>
      <c r="I892" t="str">
        <f>INDEX(product[Category],MATCH($A892,product[ProductID],0))</f>
        <v>Urban</v>
      </c>
      <c r="J892" t="str">
        <f>INDEX(product[Segment],MATCH($A892,product[ProductID],0))</f>
        <v>Convenience</v>
      </c>
      <c r="K892">
        <f>INDEX(product[ManufacturerID],MATCH($A892,product[ProductID],0))</f>
        <v>10</v>
      </c>
      <c r="L892" t="str">
        <f>INDEX(location[State],MATCH(D892,location[Zip],0))</f>
        <v>Ontario</v>
      </c>
      <c r="M892" t="str">
        <f>INDEX(manufacturer[Manufacturer Name],MATCH(K892,manufacturer[ManufacturerID],0))</f>
        <v>Pirum</v>
      </c>
      <c r="N892">
        <f>1/COUNTIFS(tbl_sales[Manufacturer Name],tbl_sales[[#This Row],[Manufacturer Name]])</f>
        <v>3.8022813688212928E-3</v>
      </c>
    </row>
    <row r="893" spans="1:14" x14ac:dyDescent="0.25">
      <c r="A893">
        <v>405</v>
      </c>
      <c r="B893" s="2">
        <v>42134</v>
      </c>
      <c r="C893" s="2" t="str">
        <f>TEXT(tbl_sales[[#This Row],[Date]],"mmmm")</f>
        <v>May</v>
      </c>
      <c r="D893" t="s">
        <v>1220</v>
      </c>
      <c r="E893">
        <v>1</v>
      </c>
      <c r="F893" s="3">
        <v>22994.37</v>
      </c>
      <c r="G893" t="s">
        <v>20</v>
      </c>
      <c r="H893" t="str">
        <f>INDEX(product[Product Name],MATCH(A893,product[ProductID],0))</f>
        <v>Maximus UM-10</v>
      </c>
      <c r="I893" t="str">
        <f>INDEX(product[Category],MATCH($A893,product[ProductID],0))</f>
        <v>Urban</v>
      </c>
      <c r="J893" t="str">
        <f>INDEX(product[Segment],MATCH($A893,product[ProductID],0))</f>
        <v>Moderation</v>
      </c>
      <c r="K893">
        <f>INDEX(product[ManufacturerID],MATCH($A893,product[ProductID],0))</f>
        <v>7</v>
      </c>
      <c r="L893" t="str">
        <f>INDEX(location[State],MATCH(D893,location[Zip],0))</f>
        <v>Manitoba</v>
      </c>
      <c r="M893" t="str">
        <f>INDEX(manufacturer[Manufacturer Name],MATCH(K893,manufacturer[ManufacturerID],0))</f>
        <v>VanArsdel</v>
      </c>
      <c r="N893">
        <f>1/COUNTIFS(tbl_sales[Manufacturer Name],tbl_sales[[#This Row],[Manufacturer Name]])</f>
        <v>2.4570024570024569E-3</v>
      </c>
    </row>
    <row r="894" spans="1:14" x14ac:dyDescent="0.25">
      <c r="A894">
        <v>487</v>
      </c>
      <c r="B894" s="2">
        <v>42134</v>
      </c>
      <c r="C894" s="2" t="str">
        <f>TEXT(tbl_sales[[#This Row],[Date]],"mmmm")</f>
        <v>May</v>
      </c>
      <c r="D894" t="s">
        <v>978</v>
      </c>
      <c r="E894">
        <v>1</v>
      </c>
      <c r="F894" s="3">
        <v>13229.37</v>
      </c>
      <c r="G894" t="s">
        <v>20</v>
      </c>
      <c r="H894" t="str">
        <f>INDEX(product[Product Name],MATCH(A894,product[ProductID],0))</f>
        <v>Maximus UM-92</v>
      </c>
      <c r="I894" t="str">
        <f>INDEX(product[Category],MATCH($A894,product[ProductID],0))</f>
        <v>Urban</v>
      </c>
      <c r="J894" t="str">
        <f>INDEX(product[Segment],MATCH($A894,product[ProductID],0))</f>
        <v>Moderation</v>
      </c>
      <c r="K894">
        <f>INDEX(product[ManufacturerID],MATCH($A894,product[ProductID],0))</f>
        <v>7</v>
      </c>
      <c r="L894" t="str">
        <f>INDEX(location[State],MATCH(D894,location[Zip],0))</f>
        <v>Ontario</v>
      </c>
      <c r="M894" t="str">
        <f>INDEX(manufacturer[Manufacturer Name],MATCH(K894,manufacturer[ManufacturerID],0))</f>
        <v>VanArsdel</v>
      </c>
      <c r="N894">
        <f>1/COUNTIFS(tbl_sales[Manufacturer Name],tbl_sales[[#This Row],[Manufacturer Name]])</f>
        <v>2.4570024570024569E-3</v>
      </c>
    </row>
    <row r="895" spans="1:14" x14ac:dyDescent="0.25">
      <c r="A895">
        <v>3</v>
      </c>
      <c r="B895" s="2">
        <v>42109</v>
      </c>
      <c r="C895" s="2" t="str">
        <f>TEXT(tbl_sales[[#This Row],[Date]],"mmmm")</f>
        <v>April</v>
      </c>
      <c r="D895" t="s">
        <v>994</v>
      </c>
      <c r="E895">
        <v>1</v>
      </c>
      <c r="F895" s="3">
        <v>10710</v>
      </c>
      <c r="G895" t="s">
        <v>20</v>
      </c>
      <c r="H895" t="str">
        <f>INDEX(product[Product Name],MATCH(A895,product[ProductID],0))</f>
        <v>Abbas MA-03</v>
      </c>
      <c r="I895" t="str">
        <f>INDEX(product[Category],MATCH($A895,product[ProductID],0))</f>
        <v>Mix</v>
      </c>
      <c r="J895" t="str">
        <f>INDEX(product[Segment],MATCH($A895,product[ProductID],0))</f>
        <v>All Season</v>
      </c>
      <c r="K895">
        <f>INDEX(product[ManufacturerID],MATCH($A895,product[ProductID],0))</f>
        <v>1</v>
      </c>
      <c r="L895" t="str">
        <f>INDEX(location[State],MATCH(D895,location[Zip],0))</f>
        <v>Ontario</v>
      </c>
      <c r="M895" t="str">
        <f>INDEX(manufacturer[Manufacturer Name],MATCH(K895,manufacturer[ManufacturerID],0))</f>
        <v>Abbas</v>
      </c>
      <c r="N895">
        <f>1/COUNTIFS(tbl_sales[Manufacturer Name],tbl_sales[[#This Row],[Manufacturer Name]])</f>
        <v>0.04</v>
      </c>
    </row>
    <row r="896" spans="1:14" x14ac:dyDescent="0.25">
      <c r="A896">
        <v>995</v>
      </c>
      <c r="B896" s="2">
        <v>42109</v>
      </c>
      <c r="C896" s="2" t="str">
        <f>TEXT(tbl_sales[[#This Row],[Date]],"mmmm")</f>
        <v>April</v>
      </c>
      <c r="D896" t="s">
        <v>1212</v>
      </c>
      <c r="E896">
        <v>1</v>
      </c>
      <c r="F896" s="3">
        <v>7118.37</v>
      </c>
      <c r="G896" t="s">
        <v>20</v>
      </c>
      <c r="H896" t="str">
        <f>INDEX(product[Product Name],MATCH(A896,product[ProductID],0))</f>
        <v>Natura UC-58</v>
      </c>
      <c r="I896" t="str">
        <f>INDEX(product[Category],MATCH($A896,product[ProductID],0))</f>
        <v>Urban</v>
      </c>
      <c r="J896" t="str">
        <f>INDEX(product[Segment],MATCH($A896,product[ProductID],0))</f>
        <v>Convenience</v>
      </c>
      <c r="K896">
        <f>INDEX(product[ManufacturerID],MATCH($A896,product[ProductID],0))</f>
        <v>8</v>
      </c>
      <c r="L896" t="str">
        <f>INDEX(location[State],MATCH(D896,location[Zip],0))</f>
        <v>Manitoba</v>
      </c>
      <c r="M896" t="str">
        <f>INDEX(manufacturer[Manufacturer Name],MATCH(K896,manufacturer[ManufacturerID],0))</f>
        <v>Natura</v>
      </c>
      <c r="N896">
        <f>1/COUNTIFS(tbl_sales[Manufacturer Name],tbl_sales[[#This Row],[Manufacturer Name]])</f>
        <v>3.952569169960474E-3</v>
      </c>
    </row>
    <row r="897" spans="1:14" x14ac:dyDescent="0.25">
      <c r="A897">
        <v>1180</v>
      </c>
      <c r="B897" s="2">
        <v>42109</v>
      </c>
      <c r="C897" s="2" t="str">
        <f>TEXT(tbl_sales[[#This Row],[Date]],"mmmm")</f>
        <v>April</v>
      </c>
      <c r="D897" t="s">
        <v>838</v>
      </c>
      <c r="E897">
        <v>1</v>
      </c>
      <c r="F897" s="3">
        <v>6173.37</v>
      </c>
      <c r="G897" t="s">
        <v>20</v>
      </c>
      <c r="H897" t="str">
        <f>INDEX(product[Product Name],MATCH(A897,product[ProductID],0))</f>
        <v>Pirum UE-16</v>
      </c>
      <c r="I897" t="str">
        <f>INDEX(product[Category],MATCH($A897,product[ProductID],0))</f>
        <v>Urban</v>
      </c>
      <c r="J897" t="str">
        <f>INDEX(product[Segment],MATCH($A897,product[ProductID],0))</f>
        <v>Extreme</v>
      </c>
      <c r="K897">
        <f>INDEX(product[ManufacturerID],MATCH($A897,product[ProductID],0))</f>
        <v>10</v>
      </c>
      <c r="L897" t="str">
        <f>INDEX(location[State],MATCH(D897,location[Zip],0))</f>
        <v>Ontario</v>
      </c>
      <c r="M897" t="str">
        <f>INDEX(manufacturer[Manufacturer Name],MATCH(K897,manufacturer[ManufacturerID],0))</f>
        <v>Pirum</v>
      </c>
      <c r="N897">
        <f>1/COUNTIFS(tbl_sales[Manufacturer Name],tbl_sales[[#This Row],[Manufacturer Name]])</f>
        <v>3.8022813688212928E-3</v>
      </c>
    </row>
    <row r="898" spans="1:14" x14ac:dyDescent="0.25">
      <c r="A898">
        <v>835</v>
      </c>
      <c r="B898" s="2">
        <v>42109</v>
      </c>
      <c r="C898" s="2" t="str">
        <f>TEXT(tbl_sales[[#This Row],[Date]],"mmmm")</f>
        <v>April</v>
      </c>
      <c r="D898" t="s">
        <v>1212</v>
      </c>
      <c r="E898">
        <v>1</v>
      </c>
      <c r="F898" s="3">
        <v>6299.37</v>
      </c>
      <c r="G898" t="s">
        <v>20</v>
      </c>
      <c r="H898" t="str">
        <f>INDEX(product[Product Name],MATCH(A898,product[ProductID],0))</f>
        <v>Natura UM-19</v>
      </c>
      <c r="I898" t="str">
        <f>INDEX(product[Category],MATCH($A898,product[ProductID],0))</f>
        <v>Urban</v>
      </c>
      <c r="J898" t="str">
        <f>INDEX(product[Segment],MATCH($A898,product[ProductID],0))</f>
        <v>Moderation</v>
      </c>
      <c r="K898">
        <f>INDEX(product[ManufacturerID],MATCH($A898,product[ProductID],0))</f>
        <v>8</v>
      </c>
      <c r="L898" t="str">
        <f>INDEX(location[State],MATCH(D898,location[Zip],0))</f>
        <v>Manitoba</v>
      </c>
      <c r="M898" t="str">
        <f>INDEX(manufacturer[Manufacturer Name],MATCH(K898,manufacturer[ManufacturerID],0))</f>
        <v>Natura</v>
      </c>
      <c r="N898">
        <f>1/COUNTIFS(tbl_sales[Manufacturer Name],tbl_sales[[#This Row],[Manufacturer Name]])</f>
        <v>3.952569169960474E-3</v>
      </c>
    </row>
    <row r="899" spans="1:14" x14ac:dyDescent="0.25">
      <c r="A899">
        <v>1022</v>
      </c>
      <c r="B899" s="2">
        <v>42110</v>
      </c>
      <c r="C899" s="2" t="str">
        <f>TEXT(tbl_sales[[#This Row],[Date]],"mmmm")</f>
        <v>April</v>
      </c>
      <c r="D899" t="s">
        <v>840</v>
      </c>
      <c r="E899">
        <v>1</v>
      </c>
      <c r="F899" s="3">
        <v>1889.37</v>
      </c>
      <c r="G899" t="s">
        <v>20</v>
      </c>
      <c r="H899" t="str">
        <f>INDEX(product[Product Name],MATCH(A899,product[ProductID],0))</f>
        <v>Natura YY-23</v>
      </c>
      <c r="I899" t="str">
        <f>INDEX(product[Category],MATCH($A899,product[ProductID],0))</f>
        <v>Youth</v>
      </c>
      <c r="J899" t="str">
        <f>INDEX(product[Segment],MATCH($A899,product[ProductID],0))</f>
        <v>Youth</v>
      </c>
      <c r="K899">
        <f>INDEX(product[ManufacturerID],MATCH($A899,product[ProductID],0))</f>
        <v>8</v>
      </c>
      <c r="L899" t="str">
        <f>INDEX(location[State],MATCH(D899,location[Zip],0))</f>
        <v>Ontario</v>
      </c>
      <c r="M899" t="str">
        <f>INDEX(manufacturer[Manufacturer Name],MATCH(K899,manufacturer[ManufacturerID],0))</f>
        <v>Natura</v>
      </c>
      <c r="N899">
        <f>1/COUNTIFS(tbl_sales[Manufacturer Name],tbl_sales[[#This Row],[Manufacturer Name]])</f>
        <v>3.952569169960474E-3</v>
      </c>
    </row>
    <row r="900" spans="1:14" x14ac:dyDescent="0.25">
      <c r="A900">
        <v>808</v>
      </c>
      <c r="B900" s="2">
        <v>42131</v>
      </c>
      <c r="C900" s="2" t="str">
        <f>TEXT(tbl_sales[[#This Row],[Date]],"mmmm")</f>
        <v>May</v>
      </c>
      <c r="D900" t="s">
        <v>1219</v>
      </c>
      <c r="E900">
        <v>1</v>
      </c>
      <c r="F900" s="3">
        <v>4535.37</v>
      </c>
      <c r="G900" t="s">
        <v>20</v>
      </c>
      <c r="H900" t="str">
        <f>INDEX(product[Product Name],MATCH(A900,product[ProductID],0))</f>
        <v>Natura RS-12</v>
      </c>
      <c r="I900" t="str">
        <f>INDEX(product[Category],MATCH($A900,product[ProductID],0))</f>
        <v>Rural</v>
      </c>
      <c r="J900" t="str">
        <f>INDEX(product[Segment],MATCH($A900,product[ProductID],0))</f>
        <v>Select</v>
      </c>
      <c r="K900">
        <f>INDEX(product[ManufacturerID],MATCH($A900,product[ProductID],0))</f>
        <v>8</v>
      </c>
      <c r="L900" t="str">
        <f>INDEX(location[State],MATCH(D900,location[Zip],0))</f>
        <v>Manitoba</v>
      </c>
      <c r="M900" t="str">
        <f>INDEX(manufacturer[Manufacturer Name],MATCH(K900,manufacturer[ManufacturerID],0))</f>
        <v>Natura</v>
      </c>
      <c r="N900">
        <f>1/COUNTIFS(tbl_sales[Manufacturer Name],tbl_sales[[#This Row],[Manufacturer Name]])</f>
        <v>3.952569169960474E-3</v>
      </c>
    </row>
    <row r="901" spans="1:14" x14ac:dyDescent="0.25">
      <c r="A901">
        <v>734</v>
      </c>
      <c r="B901" s="2">
        <v>42131</v>
      </c>
      <c r="C901" s="2" t="str">
        <f>TEXT(tbl_sales[[#This Row],[Date]],"mmmm")</f>
        <v>May</v>
      </c>
      <c r="D901" t="s">
        <v>838</v>
      </c>
      <c r="E901">
        <v>1</v>
      </c>
      <c r="F901" s="3">
        <v>4787.37</v>
      </c>
      <c r="G901" t="s">
        <v>20</v>
      </c>
      <c r="H901" t="str">
        <f>INDEX(product[Product Name],MATCH(A901,product[ProductID],0))</f>
        <v>Natura RP-22</v>
      </c>
      <c r="I901" t="str">
        <f>INDEX(product[Category],MATCH($A901,product[ProductID],0))</f>
        <v>Rural</v>
      </c>
      <c r="J901" t="str">
        <f>INDEX(product[Segment],MATCH($A901,product[ProductID],0))</f>
        <v>Productivity</v>
      </c>
      <c r="K901">
        <f>INDEX(product[ManufacturerID],MATCH($A901,product[ProductID],0))</f>
        <v>8</v>
      </c>
      <c r="L901" t="str">
        <f>INDEX(location[State],MATCH(D901,location[Zip],0))</f>
        <v>Ontario</v>
      </c>
      <c r="M901" t="str">
        <f>INDEX(manufacturer[Manufacturer Name],MATCH(K901,manufacturer[ManufacturerID],0))</f>
        <v>Natura</v>
      </c>
      <c r="N901">
        <f>1/COUNTIFS(tbl_sales[Manufacturer Name],tbl_sales[[#This Row],[Manufacturer Name]])</f>
        <v>3.952569169960474E-3</v>
      </c>
    </row>
    <row r="902" spans="1:14" x14ac:dyDescent="0.25">
      <c r="A902">
        <v>1223</v>
      </c>
      <c r="B902" s="2">
        <v>42107</v>
      </c>
      <c r="C902" s="2" t="str">
        <f>TEXT(tbl_sales[[#This Row],[Date]],"mmmm")</f>
        <v>April</v>
      </c>
      <c r="D902" t="s">
        <v>838</v>
      </c>
      <c r="E902">
        <v>1</v>
      </c>
      <c r="F902" s="3">
        <v>4787.37</v>
      </c>
      <c r="G902" t="s">
        <v>20</v>
      </c>
      <c r="H902" t="str">
        <f>INDEX(product[Product Name],MATCH(A902,product[ProductID],0))</f>
        <v>Pirum UC-25</v>
      </c>
      <c r="I902" t="str">
        <f>INDEX(product[Category],MATCH($A902,product[ProductID],0))</f>
        <v>Urban</v>
      </c>
      <c r="J902" t="str">
        <f>INDEX(product[Segment],MATCH($A902,product[ProductID],0))</f>
        <v>Convenience</v>
      </c>
      <c r="K902">
        <f>INDEX(product[ManufacturerID],MATCH($A902,product[ProductID],0))</f>
        <v>10</v>
      </c>
      <c r="L902" t="str">
        <f>INDEX(location[State],MATCH(D902,location[Zip],0))</f>
        <v>Ontario</v>
      </c>
      <c r="M902" t="str">
        <f>INDEX(manufacturer[Manufacturer Name],MATCH(K902,manufacturer[ManufacturerID],0))</f>
        <v>Pirum</v>
      </c>
      <c r="N902">
        <f>1/COUNTIFS(tbl_sales[Manufacturer Name],tbl_sales[[#This Row],[Manufacturer Name]])</f>
        <v>3.8022813688212928E-3</v>
      </c>
    </row>
    <row r="903" spans="1:14" x14ac:dyDescent="0.25">
      <c r="A903">
        <v>593</v>
      </c>
      <c r="B903" s="2">
        <v>42107</v>
      </c>
      <c r="C903" s="2" t="str">
        <f>TEXT(tbl_sales[[#This Row],[Date]],"mmmm")</f>
        <v>April</v>
      </c>
      <c r="D903" t="s">
        <v>964</v>
      </c>
      <c r="E903">
        <v>1</v>
      </c>
      <c r="F903" s="3">
        <v>10961.37</v>
      </c>
      <c r="G903" t="s">
        <v>20</v>
      </c>
      <c r="H903" t="str">
        <f>INDEX(product[Product Name],MATCH(A903,product[ProductID],0))</f>
        <v>Maximus UC-58</v>
      </c>
      <c r="I903" t="str">
        <f>INDEX(product[Category],MATCH($A903,product[ProductID],0))</f>
        <v>Urban</v>
      </c>
      <c r="J903" t="str">
        <f>INDEX(product[Segment],MATCH($A903,product[ProductID],0))</f>
        <v>Convenience</v>
      </c>
      <c r="K903">
        <f>INDEX(product[ManufacturerID],MATCH($A903,product[ProductID],0))</f>
        <v>7</v>
      </c>
      <c r="L903" t="str">
        <f>INDEX(location[State],MATCH(D903,location[Zip],0))</f>
        <v>Ontario</v>
      </c>
      <c r="M903" t="str">
        <f>INDEX(manufacturer[Manufacturer Name],MATCH(K903,manufacturer[ManufacturerID],0))</f>
        <v>VanArsdel</v>
      </c>
      <c r="N903">
        <f>1/COUNTIFS(tbl_sales[Manufacturer Name],tbl_sales[[#This Row],[Manufacturer Name]])</f>
        <v>2.4570024570024569E-3</v>
      </c>
    </row>
    <row r="904" spans="1:14" x14ac:dyDescent="0.25">
      <c r="A904">
        <v>2169</v>
      </c>
      <c r="B904" s="2">
        <v>42107</v>
      </c>
      <c r="C904" s="2" t="str">
        <f>TEXT(tbl_sales[[#This Row],[Date]],"mmmm")</f>
        <v>April</v>
      </c>
      <c r="D904" t="s">
        <v>994</v>
      </c>
      <c r="E904">
        <v>1</v>
      </c>
      <c r="F904" s="3">
        <v>7118.37</v>
      </c>
      <c r="G904" t="s">
        <v>20</v>
      </c>
      <c r="H904" t="str">
        <f>INDEX(product[Product Name],MATCH(A904,product[ProductID],0))</f>
        <v>Victoria UE-22</v>
      </c>
      <c r="I904" t="str">
        <f>INDEX(product[Category],MATCH($A904,product[ProductID],0))</f>
        <v>Urban</v>
      </c>
      <c r="J904" t="str">
        <f>INDEX(product[Segment],MATCH($A904,product[ProductID],0))</f>
        <v>Extreme</v>
      </c>
      <c r="K904">
        <f>INDEX(product[ManufacturerID],MATCH($A904,product[ProductID],0))</f>
        <v>14</v>
      </c>
      <c r="L904" t="str">
        <f>INDEX(location[State],MATCH(D904,location[Zip],0))</f>
        <v>Ontario</v>
      </c>
      <c r="M904" t="str">
        <f>INDEX(manufacturer[Manufacturer Name],MATCH(K904,manufacturer[ManufacturerID],0))</f>
        <v>Victoria</v>
      </c>
      <c r="N904">
        <f>1/COUNTIFS(tbl_sales[Manufacturer Name],tbl_sales[[#This Row],[Manufacturer Name]])</f>
        <v>6.25E-2</v>
      </c>
    </row>
    <row r="905" spans="1:14" x14ac:dyDescent="0.25">
      <c r="A905">
        <v>2350</v>
      </c>
      <c r="B905" s="2">
        <v>42107</v>
      </c>
      <c r="C905" s="2" t="str">
        <f>TEXT(tbl_sales[[#This Row],[Date]],"mmmm")</f>
        <v>April</v>
      </c>
      <c r="D905" t="s">
        <v>685</v>
      </c>
      <c r="E905">
        <v>1</v>
      </c>
      <c r="F905" s="3">
        <v>4466.7</v>
      </c>
      <c r="G905" t="s">
        <v>20</v>
      </c>
      <c r="H905" t="str">
        <f>INDEX(product[Product Name],MATCH(A905,product[ProductID],0))</f>
        <v>Aliqui UE-24</v>
      </c>
      <c r="I905" t="str">
        <f>INDEX(product[Category],MATCH($A905,product[ProductID],0))</f>
        <v>Urban</v>
      </c>
      <c r="J905" t="str">
        <f>INDEX(product[Segment],MATCH($A905,product[ProductID],0))</f>
        <v>Extreme</v>
      </c>
      <c r="K905">
        <f>INDEX(product[ManufacturerID],MATCH($A905,product[ProductID],0))</f>
        <v>2</v>
      </c>
      <c r="L905" t="str">
        <f>INDEX(location[State],MATCH(D905,location[Zip],0))</f>
        <v>Ontario</v>
      </c>
      <c r="M905" t="str">
        <f>INDEX(manufacturer[Manufacturer Name],MATCH(K905,manufacturer[ManufacturerID],0))</f>
        <v>Aliqui</v>
      </c>
      <c r="N905">
        <f>1/COUNTIFS(tbl_sales[Manufacturer Name],tbl_sales[[#This Row],[Manufacturer Name]])</f>
        <v>4.7169811320754715E-3</v>
      </c>
    </row>
    <row r="906" spans="1:14" x14ac:dyDescent="0.25">
      <c r="A906">
        <v>438</v>
      </c>
      <c r="B906" s="2">
        <v>42107</v>
      </c>
      <c r="C906" s="2" t="str">
        <f>TEXT(tbl_sales[[#This Row],[Date]],"mmmm")</f>
        <v>April</v>
      </c>
      <c r="D906" t="s">
        <v>839</v>
      </c>
      <c r="E906">
        <v>1</v>
      </c>
      <c r="F906" s="3">
        <v>11969.37</v>
      </c>
      <c r="G906" t="s">
        <v>20</v>
      </c>
      <c r="H906" t="str">
        <f>INDEX(product[Product Name],MATCH(A906,product[ProductID],0))</f>
        <v>Maximus UM-43</v>
      </c>
      <c r="I906" t="str">
        <f>INDEX(product[Category],MATCH($A906,product[ProductID],0))</f>
        <v>Urban</v>
      </c>
      <c r="J906" t="str">
        <f>INDEX(product[Segment],MATCH($A906,product[ProductID],0))</f>
        <v>Moderation</v>
      </c>
      <c r="K906">
        <f>INDEX(product[ManufacturerID],MATCH($A906,product[ProductID],0))</f>
        <v>7</v>
      </c>
      <c r="L906" t="str">
        <f>INDEX(location[State],MATCH(D906,location[Zip],0))</f>
        <v>Ontario</v>
      </c>
      <c r="M906" t="str">
        <f>INDEX(manufacturer[Manufacturer Name],MATCH(K906,manufacturer[ManufacturerID],0))</f>
        <v>VanArsdel</v>
      </c>
      <c r="N906">
        <f>1/COUNTIFS(tbl_sales[Manufacturer Name],tbl_sales[[#This Row],[Manufacturer Name]])</f>
        <v>2.4570024570024569E-3</v>
      </c>
    </row>
    <row r="907" spans="1:14" x14ac:dyDescent="0.25">
      <c r="A907">
        <v>1175</v>
      </c>
      <c r="B907" s="2">
        <v>42107</v>
      </c>
      <c r="C907" s="2" t="str">
        <f>TEXT(tbl_sales[[#This Row],[Date]],"mmmm")</f>
        <v>April</v>
      </c>
      <c r="D907" t="s">
        <v>994</v>
      </c>
      <c r="E907">
        <v>1</v>
      </c>
      <c r="F907" s="3">
        <v>7811.37</v>
      </c>
      <c r="G907" t="s">
        <v>20</v>
      </c>
      <c r="H907" t="str">
        <f>INDEX(product[Product Name],MATCH(A907,product[ProductID],0))</f>
        <v>Pirum UE-11</v>
      </c>
      <c r="I907" t="str">
        <f>INDEX(product[Category],MATCH($A907,product[ProductID],0))</f>
        <v>Urban</v>
      </c>
      <c r="J907" t="str">
        <f>INDEX(product[Segment],MATCH($A907,product[ProductID],0))</f>
        <v>Extreme</v>
      </c>
      <c r="K907">
        <f>INDEX(product[ManufacturerID],MATCH($A907,product[ProductID],0))</f>
        <v>10</v>
      </c>
      <c r="L907" t="str">
        <f>INDEX(location[State],MATCH(D907,location[Zip],0))</f>
        <v>Ontario</v>
      </c>
      <c r="M907" t="str">
        <f>INDEX(manufacturer[Manufacturer Name],MATCH(K907,manufacturer[ManufacturerID],0))</f>
        <v>Pirum</v>
      </c>
      <c r="N907">
        <f>1/COUNTIFS(tbl_sales[Manufacturer Name],tbl_sales[[#This Row],[Manufacturer Name]])</f>
        <v>3.8022813688212928E-3</v>
      </c>
    </row>
    <row r="908" spans="1:14" x14ac:dyDescent="0.25">
      <c r="A908">
        <v>1043</v>
      </c>
      <c r="B908" s="2">
        <v>42131</v>
      </c>
      <c r="C908" s="2" t="str">
        <f>TEXT(tbl_sales[[#This Row],[Date]],"mmmm")</f>
        <v>May</v>
      </c>
      <c r="D908" t="s">
        <v>839</v>
      </c>
      <c r="E908">
        <v>1</v>
      </c>
      <c r="F908" s="3">
        <v>4346.37</v>
      </c>
      <c r="G908" t="s">
        <v>20</v>
      </c>
      <c r="H908" t="str">
        <f>INDEX(product[Product Name],MATCH(A908,product[ProductID],0))</f>
        <v>Pirum MA-01</v>
      </c>
      <c r="I908" t="str">
        <f>INDEX(product[Category],MATCH($A908,product[ProductID],0))</f>
        <v>Mix</v>
      </c>
      <c r="J908" t="str">
        <f>INDEX(product[Segment],MATCH($A908,product[ProductID],0))</f>
        <v>All Season</v>
      </c>
      <c r="K908">
        <f>INDEX(product[ManufacturerID],MATCH($A908,product[ProductID],0))</f>
        <v>10</v>
      </c>
      <c r="L908" t="str">
        <f>INDEX(location[State],MATCH(D908,location[Zip],0))</f>
        <v>Ontario</v>
      </c>
      <c r="M908" t="str">
        <f>INDEX(manufacturer[Manufacturer Name],MATCH(K908,manufacturer[ManufacturerID],0))</f>
        <v>Pirum</v>
      </c>
      <c r="N908">
        <f>1/COUNTIFS(tbl_sales[Manufacturer Name],tbl_sales[[#This Row],[Manufacturer Name]])</f>
        <v>3.8022813688212928E-3</v>
      </c>
    </row>
    <row r="909" spans="1:14" x14ac:dyDescent="0.25">
      <c r="A909">
        <v>2379</v>
      </c>
      <c r="B909" s="2">
        <v>42132</v>
      </c>
      <c r="C909" s="2" t="str">
        <f>TEXT(tbl_sales[[#This Row],[Date]],"mmmm")</f>
        <v>May</v>
      </c>
      <c r="D909" t="s">
        <v>973</v>
      </c>
      <c r="E909">
        <v>1</v>
      </c>
      <c r="F909" s="3">
        <v>2330.37</v>
      </c>
      <c r="G909" t="s">
        <v>20</v>
      </c>
      <c r="H909" t="str">
        <f>INDEX(product[Product Name],MATCH(A909,product[ProductID],0))</f>
        <v>Aliqui UC-27</v>
      </c>
      <c r="I909" t="str">
        <f>INDEX(product[Category],MATCH($A909,product[ProductID],0))</f>
        <v>Urban</v>
      </c>
      <c r="J909" t="str">
        <f>INDEX(product[Segment],MATCH($A909,product[ProductID],0))</f>
        <v>Convenience</v>
      </c>
      <c r="K909">
        <f>INDEX(product[ManufacturerID],MATCH($A909,product[ProductID],0))</f>
        <v>2</v>
      </c>
      <c r="L909" t="str">
        <f>INDEX(location[State],MATCH(D909,location[Zip],0))</f>
        <v>Ontario</v>
      </c>
      <c r="M909" t="str">
        <f>INDEX(manufacturer[Manufacturer Name],MATCH(K909,manufacturer[ManufacturerID],0))</f>
        <v>Aliqui</v>
      </c>
      <c r="N909">
        <f>1/COUNTIFS(tbl_sales[Manufacturer Name],tbl_sales[[#This Row],[Manufacturer Name]])</f>
        <v>4.7169811320754715E-3</v>
      </c>
    </row>
    <row r="910" spans="1:14" x14ac:dyDescent="0.25">
      <c r="A910">
        <v>2388</v>
      </c>
      <c r="B910" s="2">
        <v>42132</v>
      </c>
      <c r="C910" s="2" t="str">
        <f>TEXT(tbl_sales[[#This Row],[Date]],"mmmm")</f>
        <v>May</v>
      </c>
      <c r="D910" t="s">
        <v>953</v>
      </c>
      <c r="E910">
        <v>1</v>
      </c>
      <c r="F910" s="3">
        <v>4157.37</v>
      </c>
      <c r="G910" t="s">
        <v>20</v>
      </c>
      <c r="H910" t="str">
        <f>INDEX(product[Product Name],MATCH(A910,product[ProductID],0))</f>
        <v>Aliqui UC-36</v>
      </c>
      <c r="I910" t="str">
        <f>INDEX(product[Category],MATCH($A910,product[ProductID],0))</f>
        <v>Urban</v>
      </c>
      <c r="J910" t="str">
        <f>INDEX(product[Segment],MATCH($A910,product[ProductID],0))</f>
        <v>Convenience</v>
      </c>
      <c r="K910">
        <f>INDEX(product[ManufacturerID],MATCH($A910,product[ProductID],0))</f>
        <v>2</v>
      </c>
      <c r="L910" t="str">
        <f>INDEX(location[State],MATCH(D910,location[Zip],0))</f>
        <v>Ontario</v>
      </c>
      <c r="M910" t="str">
        <f>INDEX(manufacturer[Manufacturer Name],MATCH(K910,manufacturer[ManufacturerID],0))</f>
        <v>Aliqui</v>
      </c>
      <c r="N910">
        <f>1/COUNTIFS(tbl_sales[Manufacturer Name],tbl_sales[[#This Row],[Manufacturer Name]])</f>
        <v>4.7169811320754715E-3</v>
      </c>
    </row>
    <row r="911" spans="1:14" x14ac:dyDescent="0.25">
      <c r="A911">
        <v>676</v>
      </c>
      <c r="B911" s="2">
        <v>42132</v>
      </c>
      <c r="C911" s="2" t="str">
        <f>TEXT(tbl_sales[[#This Row],[Date]],"mmmm")</f>
        <v>May</v>
      </c>
      <c r="D911" t="s">
        <v>1230</v>
      </c>
      <c r="E911">
        <v>1</v>
      </c>
      <c r="F911" s="3">
        <v>9134.3700000000008</v>
      </c>
      <c r="G911" t="s">
        <v>20</v>
      </c>
      <c r="H911" t="str">
        <f>INDEX(product[Product Name],MATCH(A911,product[ProductID],0))</f>
        <v>Maximus UC-41</v>
      </c>
      <c r="I911" t="str">
        <f>INDEX(product[Category],MATCH($A911,product[ProductID],0))</f>
        <v>Urban</v>
      </c>
      <c r="J911" t="str">
        <f>INDEX(product[Segment],MATCH($A911,product[ProductID],0))</f>
        <v>Convenience</v>
      </c>
      <c r="K911">
        <f>INDEX(product[ManufacturerID],MATCH($A911,product[ProductID],0))</f>
        <v>7</v>
      </c>
      <c r="L911" t="str">
        <f>INDEX(location[State],MATCH(D911,location[Zip],0))</f>
        <v>Manitoba</v>
      </c>
      <c r="M911" t="str">
        <f>INDEX(manufacturer[Manufacturer Name],MATCH(K911,manufacturer[ManufacturerID],0))</f>
        <v>VanArsdel</v>
      </c>
      <c r="N911">
        <f>1/COUNTIFS(tbl_sales[Manufacturer Name],tbl_sales[[#This Row],[Manufacturer Name]])</f>
        <v>2.4570024570024569E-3</v>
      </c>
    </row>
    <row r="912" spans="1:14" x14ac:dyDescent="0.25">
      <c r="A912">
        <v>438</v>
      </c>
      <c r="B912" s="2">
        <v>42132</v>
      </c>
      <c r="C912" s="2" t="str">
        <f>TEXT(tbl_sales[[#This Row],[Date]],"mmmm")</f>
        <v>May</v>
      </c>
      <c r="D912" t="s">
        <v>838</v>
      </c>
      <c r="E912">
        <v>1</v>
      </c>
      <c r="F912" s="3">
        <v>11969.37</v>
      </c>
      <c r="G912" t="s">
        <v>20</v>
      </c>
      <c r="H912" t="str">
        <f>INDEX(product[Product Name],MATCH(A912,product[ProductID],0))</f>
        <v>Maximus UM-43</v>
      </c>
      <c r="I912" t="str">
        <f>INDEX(product[Category],MATCH($A912,product[ProductID],0))</f>
        <v>Urban</v>
      </c>
      <c r="J912" t="str">
        <f>INDEX(product[Segment],MATCH($A912,product[ProductID],0))</f>
        <v>Moderation</v>
      </c>
      <c r="K912">
        <f>INDEX(product[ManufacturerID],MATCH($A912,product[ProductID],0))</f>
        <v>7</v>
      </c>
      <c r="L912" t="str">
        <f>INDEX(location[State],MATCH(D912,location[Zip],0))</f>
        <v>Ontario</v>
      </c>
      <c r="M912" t="str">
        <f>INDEX(manufacturer[Manufacturer Name],MATCH(K912,manufacturer[ManufacturerID],0))</f>
        <v>VanArsdel</v>
      </c>
      <c r="N912">
        <f>1/COUNTIFS(tbl_sales[Manufacturer Name],tbl_sales[[#This Row],[Manufacturer Name]])</f>
        <v>2.4570024570024569E-3</v>
      </c>
    </row>
    <row r="913" spans="1:14" x14ac:dyDescent="0.25">
      <c r="A913">
        <v>2368</v>
      </c>
      <c r="B913" s="2">
        <v>42108</v>
      </c>
      <c r="C913" s="2" t="str">
        <f>TEXT(tbl_sales[[#This Row],[Date]],"mmmm")</f>
        <v>April</v>
      </c>
      <c r="D913" t="s">
        <v>1230</v>
      </c>
      <c r="E913">
        <v>1</v>
      </c>
      <c r="F913" s="3">
        <v>9128.7000000000007</v>
      </c>
      <c r="G913" t="s">
        <v>20</v>
      </c>
      <c r="H913" t="str">
        <f>INDEX(product[Product Name],MATCH(A913,product[ProductID],0))</f>
        <v>Aliqui UC-16</v>
      </c>
      <c r="I913" t="str">
        <f>INDEX(product[Category],MATCH($A913,product[ProductID],0))</f>
        <v>Urban</v>
      </c>
      <c r="J913" t="str">
        <f>INDEX(product[Segment],MATCH($A913,product[ProductID],0))</f>
        <v>Convenience</v>
      </c>
      <c r="K913">
        <f>INDEX(product[ManufacturerID],MATCH($A913,product[ProductID],0))</f>
        <v>2</v>
      </c>
      <c r="L913" t="str">
        <f>INDEX(location[State],MATCH(D913,location[Zip],0))</f>
        <v>Manitoba</v>
      </c>
      <c r="M913" t="str">
        <f>INDEX(manufacturer[Manufacturer Name],MATCH(K913,manufacturer[ManufacturerID],0))</f>
        <v>Aliqui</v>
      </c>
      <c r="N913">
        <f>1/COUNTIFS(tbl_sales[Manufacturer Name],tbl_sales[[#This Row],[Manufacturer Name]])</f>
        <v>4.7169811320754715E-3</v>
      </c>
    </row>
    <row r="914" spans="1:14" x14ac:dyDescent="0.25">
      <c r="A914">
        <v>1182</v>
      </c>
      <c r="B914" s="2">
        <v>42108</v>
      </c>
      <c r="C914" s="2" t="str">
        <f>TEXT(tbl_sales[[#This Row],[Date]],"mmmm")</f>
        <v>April</v>
      </c>
      <c r="D914" t="s">
        <v>680</v>
      </c>
      <c r="E914">
        <v>1</v>
      </c>
      <c r="F914" s="3">
        <v>2519.37</v>
      </c>
      <c r="G914" t="s">
        <v>20</v>
      </c>
      <c r="H914" t="str">
        <f>INDEX(product[Product Name],MATCH(A914,product[ProductID],0))</f>
        <v>Pirum UE-18</v>
      </c>
      <c r="I914" t="str">
        <f>INDEX(product[Category],MATCH($A914,product[ProductID],0))</f>
        <v>Urban</v>
      </c>
      <c r="J914" t="str">
        <f>INDEX(product[Segment],MATCH($A914,product[ProductID],0))</f>
        <v>Extreme</v>
      </c>
      <c r="K914">
        <f>INDEX(product[ManufacturerID],MATCH($A914,product[ProductID],0))</f>
        <v>10</v>
      </c>
      <c r="L914" t="str">
        <f>INDEX(location[State],MATCH(D914,location[Zip],0))</f>
        <v>Ontario</v>
      </c>
      <c r="M914" t="str">
        <f>INDEX(manufacturer[Manufacturer Name],MATCH(K914,manufacturer[ManufacturerID],0))</f>
        <v>Pirum</v>
      </c>
      <c r="N914">
        <f>1/COUNTIFS(tbl_sales[Manufacturer Name],tbl_sales[[#This Row],[Manufacturer Name]])</f>
        <v>3.8022813688212928E-3</v>
      </c>
    </row>
    <row r="915" spans="1:14" x14ac:dyDescent="0.25">
      <c r="A915">
        <v>1774</v>
      </c>
      <c r="B915" s="2">
        <v>42108</v>
      </c>
      <c r="C915" s="2" t="str">
        <f>TEXT(tbl_sales[[#This Row],[Date]],"mmmm")</f>
        <v>April</v>
      </c>
      <c r="D915" t="s">
        <v>839</v>
      </c>
      <c r="E915">
        <v>1</v>
      </c>
      <c r="F915" s="3">
        <v>10079.370000000001</v>
      </c>
      <c r="G915" t="s">
        <v>20</v>
      </c>
      <c r="H915" t="str">
        <f>INDEX(product[Product Name],MATCH(A915,product[ProductID],0))</f>
        <v>Pomum UE-09</v>
      </c>
      <c r="I915" t="str">
        <f>INDEX(product[Category],MATCH($A915,product[ProductID],0))</f>
        <v>Urban</v>
      </c>
      <c r="J915" t="str">
        <f>INDEX(product[Segment],MATCH($A915,product[ProductID],0))</f>
        <v>Extreme</v>
      </c>
      <c r="K915">
        <f>INDEX(product[ManufacturerID],MATCH($A915,product[ProductID],0))</f>
        <v>11</v>
      </c>
      <c r="L915" t="str">
        <f>INDEX(location[State],MATCH(D915,location[Zip],0))</f>
        <v>Ontario</v>
      </c>
      <c r="M915" t="str">
        <f>INDEX(manufacturer[Manufacturer Name],MATCH(K915,manufacturer[ManufacturerID],0))</f>
        <v>Pomum</v>
      </c>
      <c r="N915">
        <f>1/COUNTIFS(tbl_sales[Manufacturer Name],tbl_sales[[#This Row],[Manufacturer Name]])</f>
        <v>5.5555555555555552E-2</v>
      </c>
    </row>
    <row r="916" spans="1:14" x14ac:dyDescent="0.25">
      <c r="A916">
        <v>993</v>
      </c>
      <c r="B916" s="2">
        <v>42108</v>
      </c>
      <c r="C916" s="2" t="str">
        <f>TEXT(tbl_sales[[#This Row],[Date]],"mmmm")</f>
        <v>April</v>
      </c>
      <c r="D916" t="s">
        <v>948</v>
      </c>
      <c r="E916">
        <v>1</v>
      </c>
      <c r="F916" s="3">
        <v>4598.37</v>
      </c>
      <c r="G916" t="s">
        <v>20</v>
      </c>
      <c r="H916" t="str">
        <f>INDEX(product[Product Name],MATCH(A916,product[ProductID],0))</f>
        <v>Natura UC-56</v>
      </c>
      <c r="I916" t="str">
        <f>INDEX(product[Category],MATCH($A916,product[ProductID],0))</f>
        <v>Urban</v>
      </c>
      <c r="J916" t="str">
        <f>INDEX(product[Segment],MATCH($A916,product[ProductID],0))</f>
        <v>Convenience</v>
      </c>
      <c r="K916">
        <f>INDEX(product[ManufacturerID],MATCH($A916,product[ProductID],0))</f>
        <v>8</v>
      </c>
      <c r="L916" t="str">
        <f>INDEX(location[State],MATCH(D916,location[Zip],0))</f>
        <v>Ontario</v>
      </c>
      <c r="M916" t="str">
        <f>INDEX(manufacturer[Manufacturer Name],MATCH(K916,manufacturer[ManufacturerID],0))</f>
        <v>Natura</v>
      </c>
      <c r="N916">
        <f>1/COUNTIFS(tbl_sales[Manufacturer Name],tbl_sales[[#This Row],[Manufacturer Name]])</f>
        <v>3.952569169960474E-3</v>
      </c>
    </row>
    <row r="917" spans="1:14" x14ac:dyDescent="0.25">
      <c r="A917">
        <v>636</v>
      </c>
      <c r="B917" s="2">
        <v>42108</v>
      </c>
      <c r="C917" s="2" t="str">
        <f>TEXT(tbl_sales[[#This Row],[Date]],"mmmm")</f>
        <v>April</v>
      </c>
      <c r="D917" t="s">
        <v>838</v>
      </c>
      <c r="E917">
        <v>1</v>
      </c>
      <c r="F917" s="3">
        <v>10583.37</v>
      </c>
      <c r="G917" t="s">
        <v>20</v>
      </c>
      <c r="H917" t="str">
        <f>INDEX(product[Product Name],MATCH(A917,product[ProductID],0))</f>
        <v>Maximus UC-01</v>
      </c>
      <c r="I917" t="str">
        <f>INDEX(product[Category],MATCH($A917,product[ProductID],0))</f>
        <v>Urban</v>
      </c>
      <c r="J917" t="str">
        <f>INDEX(product[Segment],MATCH($A917,product[ProductID],0))</f>
        <v>Convenience</v>
      </c>
      <c r="K917">
        <f>INDEX(product[ManufacturerID],MATCH($A917,product[ProductID],0))</f>
        <v>7</v>
      </c>
      <c r="L917" t="str">
        <f>INDEX(location[State],MATCH(D917,location[Zip],0))</f>
        <v>Ontario</v>
      </c>
      <c r="M917" t="str">
        <f>INDEX(manufacturer[Manufacturer Name],MATCH(K917,manufacturer[ManufacturerID],0))</f>
        <v>VanArsdel</v>
      </c>
      <c r="N917">
        <f>1/COUNTIFS(tbl_sales[Manufacturer Name],tbl_sales[[#This Row],[Manufacturer Name]])</f>
        <v>2.4570024570024569E-3</v>
      </c>
    </row>
    <row r="918" spans="1:14" x14ac:dyDescent="0.25">
      <c r="A918">
        <v>604</v>
      </c>
      <c r="B918" s="2">
        <v>42108</v>
      </c>
      <c r="C918" s="2" t="str">
        <f>TEXT(tbl_sales[[#This Row],[Date]],"mmmm")</f>
        <v>April</v>
      </c>
      <c r="D918" t="s">
        <v>693</v>
      </c>
      <c r="E918">
        <v>1</v>
      </c>
      <c r="F918" s="3">
        <v>6299.37</v>
      </c>
      <c r="G918" t="s">
        <v>20</v>
      </c>
      <c r="H918" t="str">
        <f>INDEX(product[Product Name],MATCH(A918,product[ProductID],0))</f>
        <v>Maximus UC-69</v>
      </c>
      <c r="I918" t="str">
        <f>INDEX(product[Category],MATCH($A918,product[ProductID],0))</f>
        <v>Urban</v>
      </c>
      <c r="J918" t="str">
        <f>INDEX(product[Segment],MATCH($A918,product[ProductID],0))</f>
        <v>Convenience</v>
      </c>
      <c r="K918">
        <f>INDEX(product[ManufacturerID],MATCH($A918,product[ProductID],0))</f>
        <v>7</v>
      </c>
      <c r="L918" t="str">
        <f>INDEX(location[State],MATCH(D918,location[Zip],0))</f>
        <v>Ontario</v>
      </c>
      <c r="M918" t="str">
        <f>INDEX(manufacturer[Manufacturer Name],MATCH(K918,manufacturer[ManufacturerID],0))</f>
        <v>VanArsdel</v>
      </c>
      <c r="N918">
        <f>1/COUNTIFS(tbl_sales[Manufacturer Name],tbl_sales[[#This Row],[Manufacturer Name]])</f>
        <v>2.4570024570024569E-3</v>
      </c>
    </row>
    <row r="919" spans="1:14" x14ac:dyDescent="0.25">
      <c r="A919">
        <v>615</v>
      </c>
      <c r="B919" s="2">
        <v>42090</v>
      </c>
      <c r="C919" s="2" t="str">
        <f>TEXT(tbl_sales[[#This Row],[Date]],"mmmm")</f>
        <v>March</v>
      </c>
      <c r="D919" t="s">
        <v>984</v>
      </c>
      <c r="E919">
        <v>1</v>
      </c>
      <c r="F919" s="3">
        <v>8189.37</v>
      </c>
      <c r="G919" t="s">
        <v>20</v>
      </c>
      <c r="H919" t="str">
        <f>INDEX(product[Product Name],MATCH(A919,product[ProductID],0))</f>
        <v>Maximus UC-80</v>
      </c>
      <c r="I919" t="str">
        <f>INDEX(product[Category],MATCH($A919,product[ProductID],0))</f>
        <v>Urban</v>
      </c>
      <c r="J919" t="str">
        <f>INDEX(product[Segment],MATCH($A919,product[ProductID],0))</f>
        <v>Convenience</v>
      </c>
      <c r="K919">
        <f>INDEX(product[ManufacturerID],MATCH($A919,product[ProductID],0))</f>
        <v>7</v>
      </c>
      <c r="L919" t="str">
        <f>INDEX(location[State],MATCH(D919,location[Zip],0))</f>
        <v>Ontario</v>
      </c>
      <c r="M919" t="str">
        <f>INDEX(manufacturer[Manufacturer Name],MATCH(K919,manufacturer[ManufacturerID],0))</f>
        <v>VanArsdel</v>
      </c>
      <c r="N919">
        <f>1/COUNTIFS(tbl_sales[Manufacturer Name],tbl_sales[[#This Row],[Manufacturer Name]])</f>
        <v>2.4570024570024569E-3</v>
      </c>
    </row>
    <row r="920" spans="1:14" x14ac:dyDescent="0.25">
      <c r="A920">
        <v>443</v>
      </c>
      <c r="B920" s="2">
        <v>42091</v>
      </c>
      <c r="C920" s="2" t="str">
        <f>TEXT(tbl_sales[[#This Row],[Date]],"mmmm")</f>
        <v>March</v>
      </c>
      <c r="D920" t="s">
        <v>978</v>
      </c>
      <c r="E920">
        <v>1</v>
      </c>
      <c r="F920" s="3">
        <v>11084.85</v>
      </c>
      <c r="G920" t="s">
        <v>20</v>
      </c>
      <c r="H920" t="str">
        <f>INDEX(product[Product Name],MATCH(A920,product[ProductID],0))</f>
        <v>Maximus UM-48</v>
      </c>
      <c r="I920" t="str">
        <f>INDEX(product[Category],MATCH($A920,product[ProductID],0))</f>
        <v>Urban</v>
      </c>
      <c r="J920" t="str">
        <f>INDEX(product[Segment],MATCH($A920,product[ProductID],0))</f>
        <v>Moderation</v>
      </c>
      <c r="K920">
        <f>INDEX(product[ManufacturerID],MATCH($A920,product[ProductID],0))</f>
        <v>7</v>
      </c>
      <c r="L920" t="str">
        <f>INDEX(location[State],MATCH(D920,location[Zip],0))</f>
        <v>Ontario</v>
      </c>
      <c r="M920" t="str">
        <f>INDEX(manufacturer[Manufacturer Name],MATCH(K920,manufacturer[ManufacturerID],0))</f>
        <v>VanArsdel</v>
      </c>
      <c r="N920">
        <f>1/COUNTIFS(tbl_sales[Manufacturer Name],tbl_sales[[#This Row],[Manufacturer Name]])</f>
        <v>2.4570024570024569E-3</v>
      </c>
    </row>
    <row r="921" spans="1:14" x14ac:dyDescent="0.25">
      <c r="A921">
        <v>443</v>
      </c>
      <c r="B921" s="2">
        <v>42091</v>
      </c>
      <c r="C921" s="2" t="str">
        <f>TEXT(tbl_sales[[#This Row],[Date]],"mmmm")</f>
        <v>March</v>
      </c>
      <c r="D921" t="s">
        <v>984</v>
      </c>
      <c r="E921">
        <v>1</v>
      </c>
      <c r="F921" s="3">
        <v>11084.85</v>
      </c>
      <c r="G921" t="s">
        <v>20</v>
      </c>
      <c r="H921" t="str">
        <f>INDEX(product[Product Name],MATCH(A921,product[ProductID],0))</f>
        <v>Maximus UM-48</v>
      </c>
      <c r="I921" t="str">
        <f>INDEX(product[Category],MATCH($A921,product[ProductID],0))</f>
        <v>Urban</v>
      </c>
      <c r="J921" t="str">
        <f>INDEX(product[Segment],MATCH($A921,product[ProductID],0))</f>
        <v>Moderation</v>
      </c>
      <c r="K921">
        <f>INDEX(product[ManufacturerID],MATCH($A921,product[ProductID],0))</f>
        <v>7</v>
      </c>
      <c r="L921" t="str">
        <f>INDEX(location[State],MATCH(D921,location[Zip],0))</f>
        <v>Ontario</v>
      </c>
      <c r="M921" t="str">
        <f>INDEX(manufacturer[Manufacturer Name],MATCH(K921,manufacturer[ManufacturerID],0))</f>
        <v>VanArsdel</v>
      </c>
      <c r="N921">
        <f>1/COUNTIFS(tbl_sales[Manufacturer Name],tbl_sales[[#This Row],[Manufacturer Name]])</f>
        <v>2.4570024570024569E-3</v>
      </c>
    </row>
    <row r="922" spans="1:14" x14ac:dyDescent="0.25">
      <c r="A922">
        <v>487</v>
      </c>
      <c r="B922" s="2">
        <v>42091</v>
      </c>
      <c r="C922" s="2" t="str">
        <f>TEXT(tbl_sales[[#This Row],[Date]],"mmmm")</f>
        <v>March</v>
      </c>
      <c r="D922" t="s">
        <v>984</v>
      </c>
      <c r="E922">
        <v>1</v>
      </c>
      <c r="F922" s="3">
        <v>13229.37</v>
      </c>
      <c r="G922" t="s">
        <v>20</v>
      </c>
      <c r="H922" t="str">
        <f>INDEX(product[Product Name],MATCH(A922,product[ProductID],0))</f>
        <v>Maximus UM-92</v>
      </c>
      <c r="I922" t="str">
        <f>INDEX(product[Category],MATCH($A922,product[ProductID],0))</f>
        <v>Urban</v>
      </c>
      <c r="J922" t="str">
        <f>INDEX(product[Segment],MATCH($A922,product[ProductID],0))</f>
        <v>Moderation</v>
      </c>
      <c r="K922">
        <f>INDEX(product[ManufacturerID],MATCH($A922,product[ProductID],0))</f>
        <v>7</v>
      </c>
      <c r="L922" t="str">
        <f>INDEX(location[State],MATCH(D922,location[Zip],0))</f>
        <v>Ontario</v>
      </c>
      <c r="M922" t="str">
        <f>INDEX(manufacturer[Manufacturer Name],MATCH(K922,manufacturer[ManufacturerID],0))</f>
        <v>VanArsdel</v>
      </c>
      <c r="N922">
        <f>1/COUNTIFS(tbl_sales[Manufacturer Name],tbl_sales[[#This Row],[Manufacturer Name]])</f>
        <v>2.4570024570024569E-3</v>
      </c>
    </row>
    <row r="923" spans="1:14" x14ac:dyDescent="0.25">
      <c r="A923">
        <v>487</v>
      </c>
      <c r="B923" s="2">
        <v>42091</v>
      </c>
      <c r="C923" s="2" t="str">
        <f>TEXT(tbl_sales[[#This Row],[Date]],"mmmm")</f>
        <v>March</v>
      </c>
      <c r="D923" t="s">
        <v>985</v>
      </c>
      <c r="E923">
        <v>1</v>
      </c>
      <c r="F923" s="3">
        <v>13229.37</v>
      </c>
      <c r="G923" t="s">
        <v>20</v>
      </c>
      <c r="H923" t="str">
        <f>INDEX(product[Product Name],MATCH(A923,product[ProductID],0))</f>
        <v>Maximus UM-92</v>
      </c>
      <c r="I923" t="str">
        <f>INDEX(product[Category],MATCH($A923,product[ProductID],0))</f>
        <v>Urban</v>
      </c>
      <c r="J923" t="str">
        <f>INDEX(product[Segment],MATCH($A923,product[ProductID],0))</f>
        <v>Moderation</v>
      </c>
      <c r="K923">
        <f>INDEX(product[ManufacturerID],MATCH($A923,product[ProductID],0))</f>
        <v>7</v>
      </c>
      <c r="L923" t="str">
        <f>INDEX(location[State],MATCH(D923,location[Zip],0))</f>
        <v>Ontario</v>
      </c>
      <c r="M923" t="str">
        <f>INDEX(manufacturer[Manufacturer Name],MATCH(K923,manufacturer[ManufacturerID],0))</f>
        <v>VanArsdel</v>
      </c>
      <c r="N923">
        <f>1/COUNTIFS(tbl_sales[Manufacturer Name],tbl_sales[[#This Row],[Manufacturer Name]])</f>
        <v>2.4570024570024569E-3</v>
      </c>
    </row>
    <row r="924" spans="1:14" x14ac:dyDescent="0.25">
      <c r="A924">
        <v>1115</v>
      </c>
      <c r="B924" s="2">
        <v>42092</v>
      </c>
      <c r="C924" s="2" t="str">
        <f>TEXT(tbl_sales[[#This Row],[Date]],"mmmm")</f>
        <v>March</v>
      </c>
      <c r="D924" t="s">
        <v>984</v>
      </c>
      <c r="E924">
        <v>1</v>
      </c>
      <c r="F924" s="3">
        <v>4755.87</v>
      </c>
      <c r="G924" t="s">
        <v>20</v>
      </c>
      <c r="H924" t="str">
        <f>INDEX(product[Product Name],MATCH(A924,product[ProductID],0))</f>
        <v>Pirum RS-03</v>
      </c>
      <c r="I924" t="str">
        <f>INDEX(product[Category],MATCH($A924,product[ProductID],0))</f>
        <v>Rural</v>
      </c>
      <c r="J924" t="str">
        <f>INDEX(product[Segment],MATCH($A924,product[ProductID],0))</f>
        <v>Select</v>
      </c>
      <c r="K924">
        <f>INDEX(product[ManufacturerID],MATCH($A924,product[ProductID],0))</f>
        <v>10</v>
      </c>
      <c r="L924" t="str">
        <f>INDEX(location[State],MATCH(D924,location[Zip],0))</f>
        <v>Ontario</v>
      </c>
      <c r="M924" t="str">
        <f>INDEX(manufacturer[Manufacturer Name],MATCH(K924,manufacturer[ManufacturerID],0))</f>
        <v>Pirum</v>
      </c>
      <c r="N924">
        <f>1/COUNTIFS(tbl_sales[Manufacturer Name],tbl_sales[[#This Row],[Manufacturer Name]])</f>
        <v>3.8022813688212928E-3</v>
      </c>
    </row>
    <row r="925" spans="1:14" x14ac:dyDescent="0.25">
      <c r="A925">
        <v>2054</v>
      </c>
      <c r="B925" s="2">
        <v>42092</v>
      </c>
      <c r="C925" s="2" t="str">
        <f>TEXT(tbl_sales[[#This Row],[Date]],"mmmm")</f>
        <v>March</v>
      </c>
      <c r="D925" t="s">
        <v>969</v>
      </c>
      <c r="E925">
        <v>1</v>
      </c>
      <c r="F925" s="3">
        <v>7244.37</v>
      </c>
      <c r="G925" t="s">
        <v>20</v>
      </c>
      <c r="H925" t="str">
        <f>INDEX(product[Product Name],MATCH(A925,product[ProductID],0))</f>
        <v>Currus UE-14</v>
      </c>
      <c r="I925" t="str">
        <f>INDEX(product[Category],MATCH($A925,product[ProductID],0))</f>
        <v>Urban</v>
      </c>
      <c r="J925" t="str">
        <f>INDEX(product[Segment],MATCH($A925,product[ProductID],0))</f>
        <v>Extreme</v>
      </c>
      <c r="K925">
        <f>INDEX(product[ManufacturerID],MATCH($A925,product[ProductID],0))</f>
        <v>4</v>
      </c>
      <c r="L925" t="str">
        <f>INDEX(location[State],MATCH(D925,location[Zip],0))</f>
        <v>Ontario</v>
      </c>
      <c r="M925" t="str">
        <f>INDEX(manufacturer[Manufacturer Name],MATCH(K925,manufacturer[ManufacturerID],0))</f>
        <v>Currus</v>
      </c>
      <c r="N925">
        <f>1/COUNTIFS(tbl_sales[Manufacturer Name],tbl_sales[[#This Row],[Manufacturer Name]])</f>
        <v>1.1764705882352941E-2</v>
      </c>
    </row>
    <row r="926" spans="1:14" x14ac:dyDescent="0.25">
      <c r="A926">
        <v>1090</v>
      </c>
      <c r="B926" s="2">
        <v>42092</v>
      </c>
      <c r="C926" s="2" t="str">
        <f>TEXT(tbl_sales[[#This Row],[Date]],"mmmm")</f>
        <v>March</v>
      </c>
      <c r="D926" t="s">
        <v>974</v>
      </c>
      <c r="E926">
        <v>1</v>
      </c>
      <c r="F926" s="3">
        <v>4598.37</v>
      </c>
      <c r="G926" t="s">
        <v>20</v>
      </c>
      <c r="H926" t="str">
        <f>INDEX(product[Product Name],MATCH(A926,product[ProductID],0))</f>
        <v>Pirum RP-36</v>
      </c>
      <c r="I926" t="str">
        <f>INDEX(product[Category],MATCH($A926,product[ProductID],0))</f>
        <v>Rural</v>
      </c>
      <c r="J926" t="str">
        <f>INDEX(product[Segment],MATCH($A926,product[ProductID],0))</f>
        <v>Productivity</v>
      </c>
      <c r="K926">
        <f>INDEX(product[ManufacturerID],MATCH($A926,product[ProductID],0))</f>
        <v>10</v>
      </c>
      <c r="L926" t="str">
        <f>INDEX(location[State],MATCH(D926,location[Zip],0))</f>
        <v>Ontario</v>
      </c>
      <c r="M926" t="str">
        <f>INDEX(manufacturer[Manufacturer Name],MATCH(K926,manufacturer[ManufacturerID],0))</f>
        <v>Pirum</v>
      </c>
      <c r="N926">
        <f>1/COUNTIFS(tbl_sales[Manufacturer Name],tbl_sales[[#This Row],[Manufacturer Name]])</f>
        <v>3.8022813688212928E-3</v>
      </c>
    </row>
    <row r="927" spans="1:14" x14ac:dyDescent="0.25">
      <c r="A927">
        <v>1183</v>
      </c>
      <c r="B927" s="2">
        <v>42093</v>
      </c>
      <c r="C927" s="2" t="str">
        <f>TEXT(tbl_sales[[#This Row],[Date]],"mmmm")</f>
        <v>March</v>
      </c>
      <c r="D927" t="s">
        <v>1211</v>
      </c>
      <c r="E927">
        <v>1</v>
      </c>
      <c r="F927" s="3">
        <v>7275.87</v>
      </c>
      <c r="G927" t="s">
        <v>20</v>
      </c>
      <c r="H927" t="str">
        <f>INDEX(product[Product Name],MATCH(A927,product[ProductID],0))</f>
        <v>Pirum UE-19</v>
      </c>
      <c r="I927" t="str">
        <f>INDEX(product[Category],MATCH($A927,product[ProductID],0))</f>
        <v>Urban</v>
      </c>
      <c r="J927" t="str">
        <f>INDEX(product[Segment],MATCH($A927,product[ProductID],0))</f>
        <v>Extreme</v>
      </c>
      <c r="K927">
        <f>INDEX(product[ManufacturerID],MATCH($A927,product[ProductID],0))</f>
        <v>10</v>
      </c>
      <c r="L927" t="str">
        <f>INDEX(location[State],MATCH(D927,location[Zip],0))</f>
        <v>Manitoba</v>
      </c>
      <c r="M927" t="str">
        <f>INDEX(manufacturer[Manufacturer Name],MATCH(K927,manufacturer[ManufacturerID],0))</f>
        <v>Pirum</v>
      </c>
      <c r="N927">
        <f>1/COUNTIFS(tbl_sales[Manufacturer Name],tbl_sales[[#This Row],[Manufacturer Name]])</f>
        <v>3.8022813688212928E-3</v>
      </c>
    </row>
    <row r="928" spans="1:14" x14ac:dyDescent="0.25">
      <c r="A928">
        <v>2332</v>
      </c>
      <c r="B928" s="2">
        <v>42093</v>
      </c>
      <c r="C928" s="2" t="str">
        <f>TEXT(tbl_sales[[#This Row],[Date]],"mmmm")</f>
        <v>March</v>
      </c>
      <c r="D928" t="s">
        <v>840</v>
      </c>
      <c r="E928">
        <v>1</v>
      </c>
      <c r="F928" s="3">
        <v>6293.7</v>
      </c>
      <c r="G928" t="s">
        <v>20</v>
      </c>
      <c r="H928" t="str">
        <f>INDEX(product[Product Name],MATCH(A928,product[ProductID],0))</f>
        <v>Aliqui UE-06</v>
      </c>
      <c r="I928" t="str">
        <f>INDEX(product[Category],MATCH($A928,product[ProductID],0))</f>
        <v>Urban</v>
      </c>
      <c r="J928" t="str">
        <f>INDEX(product[Segment],MATCH($A928,product[ProductID],0))</f>
        <v>Extreme</v>
      </c>
      <c r="K928">
        <f>INDEX(product[ManufacturerID],MATCH($A928,product[ProductID],0))</f>
        <v>2</v>
      </c>
      <c r="L928" t="str">
        <f>INDEX(location[State],MATCH(D928,location[Zip],0))</f>
        <v>Ontario</v>
      </c>
      <c r="M928" t="str">
        <f>INDEX(manufacturer[Manufacturer Name],MATCH(K928,manufacturer[ManufacturerID],0))</f>
        <v>Aliqui</v>
      </c>
      <c r="N928">
        <f>1/COUNTIFS(tbl_sales[Manufacturer Name],tbl_sales[[#This Row],[Manufacturer Name]])</f>
        <v>4.7169811320754715E-3</v>
      </c>
    </row>
    <row r="929" spans="1:14" x14ac:dyDescent="0.25">
      <c r="A929">
        <v>578</v>
      </c>
      <c r="B929" s="2">
        <v>42093</v>
      </c>
      <c r="C929" s="2" t="str">
        <f>TEXT(tbl_sales[[#This Row],[Date]],"mmmm")</f>
        <v>March</v>
      </c>
      <c r="D929" t="s">
        <v>957</v>
      </c>
      <c r="E929">
        <v>1</v>
      </c>
      <c r="F929" s="3">
        <v>9449.3700000000008</v>
      </c>
      <c r="G929" t="s">
        <v>20</v>
      </c>
      <c r="H929" t="str">
        <f>INDEX(product[Product Name],MATCH(A929,product[ProductID],0))</f>
        <v>Maximus UC-43</v>
      </c>
      <c r="I929" t="str">
        <f>INDEX(product[Category],MATCH($A929,product[ProductID],0))</f>
        <v>Urban</v>
      </c>
      <c r="J929" t="str">
        <f>INDEX(product[Segment],MATCH($A929,product[ProductID],0))</f>
        <v>Convenience</v>
      </c>
      <c r="K929">
        <f>INDEX(product[ManufacturerID],MATCH($A929,product[ProductID],0))</f>
        <v>7</v>
      </c>
      <c r="L929" t="str">
        <f>INDEX(location[State],MATCH(D929,location[Zip],0))</f>
        <v>Ontario</v>
      </c>
      <c r="M929" t="str">
        <f>INDEX(manufacturer[Manufacturer Name],MATCH(K929,manufacturer[ManufacturerID],0))</f>
        <v>VanArsdel</v>
      </c>
      <c r="N929">
        <f>1/COUNTIFS(tbl_sales[Manufacturer Name],tbl_sales[[#This Row],[Manufacturer Name]])</f>
        <v>2.4570024570024569E-3</v>
      </c>
    </row>
    <row r="930" spans="1:14" x14ac:dyDescent="0.25">
      <c r="A930">
        <v>1086</v>
      </c>
      <c r="B930" s="2">
        <v>42093</v>
      </c>
      <c r="C930" s="2" t="str">
        <f>TEXT(tbl_sales[[#This Row],[Date]],"mmmm")</f>
        <v>March</v>
      </c>
      <c r="D930" t="s">
        <v>953</v>
      </c>
      <c r="E930">
        <v>1</v>
      </c>
      <c r="F930" s="3">
        <v>1416.87</v>
      </c>
      <c r="G930" t="s">
        <v>20</v>
      </c>
      <c r="H930" t="str">
        <f>INDEX(product[Product Name],MATCH(A930,product[ProductID],0))</f>
        <v>Pirum RP-32</v>
      </c>
      <c r="I930" t="str">
        <f>INDEX(product[Category],MATCH($A930,product[ProductID],0))</f>
        <v>Rural</v>
      </c>
      <c r="J930" t="str">
        <f>INDEX(product[Segment],MATCH($A930,product[ProductID],0))</f>
        <v>Productivity</v>
      </c>
      <c r="K930">
        <f>INDEX(product[ManufacturerID],MATCH($A930,product[ProductID],0))</f>
        <v>10</v>
      </c>
      <c r="L930" t="str">
        <f>INDEX(location[State],MATCH(D930,location[Zip],0))</f>
        <v>Ontario</v>
      </c>
      <c r="M930" t="str">
        <f>INDEX(manufacturer[Manufacturer Name],MATCH(K930,manufacturer[ManufacturerID],0))</f>
        <v>Pirum</v>
      </c>
      <c r="N930">
        <f>1/COUNTIFS(tbl_sales[Manufacturer Name],tbl_sales[[#This Row],[Manufacturer Name]])</f>
        <v>3.8022813688212928E-3</v>
      </c>
    </row>
    <row r="931" spans="1:14" x14ac:dyDescent="0.25">
      <c r="A931">
        <v>1126</v>
      </c>
      <c r="B931" s="2">
        <v>42093</v>
      </c>
      <c r="C931" s="2" t="str">
        <f>TEXT(tbl_sales[[#This Row],[Date]],"mmmm")</f>
        <v>March</v>
      </c>
      <c r="D931" t="s">
        <v>1219</v>
      </c>
      <c r="E931">
        <v>1</v>
      </c>
      <c r="F931" s="3">
        <v>8693.3700000000008</v>
      </c>
      <c r="G931" t="s">
        <v>20</v>
      </c>
      <c r="H931" t="str">
        <f>INDEX(product[Product Name],MATCH(A931,product[ProductID],0))</f>
        <v>Pirum UM-03</v>
      </c>
      <c r="I931" t="str">
        <f>INDEX(product[Category],MATCH($A931,product[ProductID],0))</f>
        <v>Urban</v>
      </c>
      <c r="J931" t="str">
        <f>INDEX(product[Segment],MATCH($A931,product[ProductID],0))</f>
        <v>Moderation</v>
      </c>
      <c r="K931">
        <f>INDEX(product[ManufacturerID],MATCH($A931,product[ProductID],0))</f>
        <v>10</v>
      </c>
      <c r="L931" t="str">
        <f>INDEX(location[State],MATCH(D931,location[Zip],0))</f>
        <v>Manitoba</v>
      </c>
      <c r="M931" t="str">
        <f>INDEX(manufacturer[Manufacturer Name],MATCH(K931,manufacturer[ManufacturerID],0))</f>
        <v>Pirum</v>
      </c>
      <c r="N931">
        <f>1/COUNTIFS(tbl_sales[Manufacturer Name],tbl_sales[[#This Row],[Manufacturer Name]])</f>
        <v>3.8022813688212928E-3</v>
      </c>
    </row>
    <row r="932" spans="1:14" x14ac:dyDescent="0.25">
      <c r="A932">
        <v>1171</v>
      </c>
      <c r="B932" s="2">
        <v>42135</v>
      </c>
      <c r="C932" s="2" t="str">
        <f>TEXT(tbl_sales[[#This Row],[Date]],"mmmm")</f>
        <v>May</v>
      </c>
      <c r="D932" t="s">
        <v>994</v>
      </c>
      <c r="E932">
        <v>1</v>
      </c>
      <c r="F932" s="3">
        <v>4283.37</v>
      </c>
      <c r="G932" t="s">
        <v>20</v>
      </c>
      <c r="H932" t="str">
        <f>INDEX(product[Product Name],MATCH(A932,product[ProductID],0))</f>
        <v>Pirum UE-07</v>
      </c>
      <c r="I932" t="str">
        <f>INDEX(product[Category],MATCH($A932,product[ProductID],0))</f>
        <v>Urban</v>
      </c>
      <c r="J932" t="str">
        <f>INDEX(product[Segment],MATCH($A932,product[ProductID],0))</f>
        <v>Extreme</v>
      </c>
      <c r="K932">
        <f>INDEX(product[ManufacturerID],MATCH($A932,product[ProductID],0))</f>
        <v>10</v>
      </c>
      <c r="L932" t="str">
        <f>INDEX(location[State],MATCH(D932,location[Zip],0))</f>
        <v>Ontario</v>
      </c>
      <c r="M932" t="str">
        <f>INDEX(manufacturer[Manufacturer Name],MATCH(K932,manufacturer[ManufacturerID],0))</f>
        <v>Pirum</v>
      </c>
      <c r="N932">
        <f>1/COUNTIFS(tbl_sales[Manufacturer Name],tbl_sales[[#This Row],[Manufacturer Name]])</f>
        <v>3.8022813688212928E-3</v>
      </c>
    </row>
    <row r="933" spans="1:14" x14ac:dyDescent="0.25">
      <c r="A933">
        <v>1995</v>
      </c>
      <c r="B933" s="2">
        <v>42135</v>
      </c>
      <c r="C933" s="2" t="str">
        <f>TEXT(tbl_sales[[#This Row],[Date]],"mmmm")</f>
        <v>May</v>
      </c>
      <c r="D933" t="s">
        <v>969</v>
      </c>
      <c r="E933">
        <v>1</v>
      </c>
      <c r="F933" s="3">
        <v>5354.37</v>
      </c>
      <c r="G933" t="s">
        <v>20</v>
      </c>
      <c r="H933" t="str">
        <f>INDEX(product[Product Name],MATCH(A933,product[ProductID],0))</f>
        <v>Currus UM-02</v>
      </c>
      <c r="I933" t="str">
        <f>INDEX(product[Category],MATCH($A933,product[ProductID],0))</f>
        <v>Urban</v>
      </c>
      <c r="J933" t="str">
        <f>INDEX(product[Segment],MATCH($A933,product[ProductID],0))</f>
        <v>Moderation</v>
      </c>
      <c r="K933">
        <f>INDEX(product[ManufacturerID],MATCH($A933,product[ProductID],0))</f>
        <v>4</v>
      </c>
      <c r="L933" t="str">
        <f>INDEX(location[State],MATCH(D933,location[Zip],0))</f>
        <v>Ontario</v>
      </c>
      <c r="M933" t="str">
        <f>INDEX(manufacturer[Manufacturer Name],MATCH(K933,manufacturer[ManufacturerID],0))</f>
        <v>Currus</v>
      </c>
      <c r="N933">
        <f>1/COUNTIFS(tbl_sales[Manufacturer Name],tbl_sales[[#This Row],[Manufacturer Name]])</f>
        <v>1.1764705882352941E-2</v>
      </c>
    </row>
    <row r="934" spans="1:14" x14ac:dyDescent="0.25">
      <c r="A934">
        <v>1171</v>
      </c>
      <c r="B934" s="2">
        <v>42142</v>
      </c>
      <c r="C934" s="2" t="str">
        <f>TEXT(tbl_sales[[#This Row],[Date]],"mmmm")</f>
        <v>May</v>
      </c>
      <c r="D934" t="s">
        <v>969</v>
      </c>
      <c r="E934">
        <v>1</v>
      </c>
      <c r="F934" s="3">
        <v>4283.37</v>
      </c>
      <c r="G934" t="s">
        <v>20</v>
      </c>
      <c r="H934" t="str">
        <f>INDEX(product[Product Name],MATCH(A934,product[ProductID],0))</f>
        <v>Pirum UE-07</v>
      </c>
      <c r="I934" t="str">
        <f>INDEX(product[Category],MATCH($A934,product[ProductID],0))</f>
        <v>Urban</v>
      </c>
      <c r="J934" t="str">
        <f>INDEX(product[Segment],MATCH($A934,product[ProductID],0))</f>
        <v>Extreme</v>
      </c>
      <c r="K934">
        <f>INDEX(product[ManufacturerID],MATCH($A934,product[ProductID],0))</f>
        <v>10</v>
      </c>
      <c r="L934" t="str">
        <f>INDEX(location[State],MATCH(D934,location[Zip],0))</f>
        <v>Ontario</v>
      </c>
      <c r="M934" t="str">
        <f>INDEX(manufacturer[Manufacturer Name],MATCH(K934,manufacturer[ManufacturerID],0))</f>
        <v>Pirum</v>
      </c>
      <c r="N934">
        <f>1/COUNTIFS(tbl_sales[Manufacturer Name],tbl_sales[[#This Row],[Manufacturer Name]])</f>
        <v>3.8022813688212928E-3</v>
      </c>
    </row>
    <row r="935" spans="1:14" x14ac:dyDescent="0.25">
      <c r="A935">
        <v>556</v>
      </c>
      <c r="B935" s="2">
        <v>42110</v>
      </c>
      <c r="C935" s="2" t="str">
        <f>TEXT(tbl_sales[[#This Row],[Date]],"mmmm")</f>
        <v>April</v>
      </c>
      <c r="D935" t="s">
        <v>1219</v>
      </c>
      <c r="E935">
        <v>1</v>
      </c>
      <c r="F935" s="3">
        <v>10268.370000000001</v>
      </c>
      <c r="G935" t="s">
        <v>20</v>
      </c>
      <c r="H935" t="str">
        <f>INDEX(product[Product Name],MATCH(A935,product[ProductID],0))</f>
        <v>Maximus UC-21</v>
      </c>
      <c r="I935" t="str">
        <f>INDEX(product[Category],MATCH($A935,product[ProductID],0))</f>
        <v>Urban</v>
      </c>
      <c r="J935" t="str">
        <f>INDEX(product[Segment],MATCH($A935,product[ProductID],0))</f>
        <v>Convenience</v>
      </c>
      <c r="K935">
        <f>INDEX(product[ManufacturerID],MATCH($A935,product[ProductID],0))</f>
        <v>7</v>
      </c>
      <c r="L935" t="str">
        <f>INDEX(location[State],MATCH(D935,location[Zip],0))</f>
        <v>Manitoba</v>
      </c>
      <c r="M935" t="str">
        <f>INDEX(manufacturer[Manufacturer Name],MATCH(K935,manufacturer[ManufacturerID],0))</f>
        <v>VanArsdel</v>
      </c>
      <c r="N935">
        <f>1/COUNTIFS(tbl_sales[Manufacturer Name],tbl_sales[[#This Row],[Manufacturer Name]])</f>
        <v>2.4570024570024569E-3</v>
      </c>
    </row>
    <row r="936" spans="1:14" x14ac:dyDescent="0.25">
      <c r="A936">
        <v>578</v>
      </c>
      <c r="B936" s="2">
        <v>42110</v>
      </c>
      <c r="C936" s="2" t="str">
        <f>TEXT(tbl_sales[[#This Row],[Date]],"mmmm")</f>
        <v>April</v>
      </c>
      <c r="D936" t="s">
        <v>705</v>
      </c>
      <c r="E936">
        <v>1</v>
      </c>
      <c r="F936" s="3">
        <v>9449.3700000000008</v>
      </c>
      <c r="G936" t="s">
        <v>20</v>
      </c>
      <c r="H936" t="str">
        <f>INDEX(product[Product Name],MATCH(A936,product[ProductID],0))</f>
        <v>Maximus UC-43</v>
      </c>
      <c r="I936" t="str">
        <f>INDEX(product[Category],MATCH($A936,product[ProductID],0))</f>
        <v>Urban</v>
      </c>
      <c r="J936" t="str">
        <f>INDEX(product[Segment],MATCH($A936,product[ProductID],0))</f>
        <v>Convenience</v>
      </c>
      <c r="K936">
        <f>INDEX(product[ManufacturerID],MATCH($A936,product[ProductID],0))</f>
        <v>7</v>
      </c>
      <c r="L936" t="str">
        <f>INDEX(location[State],MATCH(D936,location[Zip],0))</f>
        <v>Ontario</v>
      </c>
      <c r="M936" t="str">
        <f>INDEX(manufacturer[Manufacturer Name],MATCH(K936,manufacturer[ManufacturerID],0))</f>
        <v>VanArsdel</v>
      </c>
      <c r="N936">
        <f>1/COUNTIFS(tbl_sales[Manufacturer Name],tbl_sales[[#This Row],[Manufacturer Name]])</f>
        <v>2.4570024570024569E-3</v>
      </c>
    </row>
    <row r="937" spans="1:14" x14ac:dyDescent="0.25">
      <c r="A937">
        <v>1212</v>
      </c>
      <c r="B937" s="2">
        <v>42110</v>
      </c>
      <c r="C937" s="2" t="str">
        <f>TEXT(tbl_sales[[#This Row],[Date]],"mmmm")</f>
        <v>April</v>
      </c>
      <c r="D937" t="s">
        <v>826</v>
      </c>
      <c r="E937">
        <v>1</v>
      </c>
      <c r="F937" s="3">
        <v>4850.37</v>
      </c>
      <c r="G937" t="s">
        <v>20</v>
      </c>
      <c r="H937" t="str">
        <f>INDEX(product[Product Name],MATCH(A937,product[ProductID],0))</f>
        <v>Pirum UC-14</v>
      </c>
      <c r="I937" t="str">
        <f>INDEX(product[Category],MATCH($A937,product[ProductID],0))</f>
        <v>Urban</v>
      </c>
      <c r="J937" t="str">
        <f>INDEX(product[Segment],MATCH($A937,product[ProductID],0))</f>
        <v>Convenience</v>
      </c>
      <c r="K937">
        <f>INDEX(product[ManufacturerID],MATCH($A937,product[ProductID],0))</f>
        <v>10</v>
      </c>
      <c r="L937" t="str">
        <f>INDEX(location[State],MATCH(D937,location[Zip],0))</f>
        <v>Ontario</v>
      </c>
      <c r="M937" t="str">
        <f>INDEX(manufacturer[Manufacturer Name],MATCH(K937,manufacturer[ManufacturerID],0))</f>
        <v>Pirum</v>
      </c>
      <c r="N937">
        <f>1/COUNTIFS(tbl_sales[Manufacturer Name],tbl_sales[[#This Row],[Manufacturer Name]])</f>
        <v>3.8022813688212928E-3</v>
      </c>
    </row>
    <row r="938" spans="1:14" x14ac:dyDescent="0.25">
      <c r="A938">
        <v>907</v>
      </c>
      <c r="B938" s="2">
        <v>42093</v>
      </c>
      <c r="C938" s="2" t="str">
        <f>TEXT(tbl_sales[[#This Row],[Date]],"mmmm")</f>
        <v>March</v>
      </c>
      <c r="D938" t="s">
        <v>962</v>
      </c>
      <c r="E938">
        <v>1</v>
      </c>
      <c r="F938" s="3">
        <v>7559.37</v>
      </c>
      <c r="G938" t="s">
        <v>20</v>
      </c>
      <c r="H938" t="str">
        <f>INDEX(product[Product Name],MATCH(A938,product[ProductID],0))</f>
        <v>Natura UE-16</v>
      </c>
      <c r="I938" t="str">
        <f>INDEX(product[Category],MATCH($A938,product[ProductID],0))</f>
        <v>Urban</v>
      </c>
      <c r="J938" t="str">
        <f>INDEX(product[Segment],MATCH($A938,product[ProductID],0))</f>
        <v>Extreme</v>
      </c>
      <c r="K938">
        <f>INDEX(product[ManufacturerID],MATCH($A938,product[ProductID],0))</f>
        <v>8</v>
      </c>
      <c r="L938" t="str">
        <f>INDEX(location[State],MATCH(D938,location[Zip],0))</f>
        <v>Ontario</v>
      </c>
      <c r="M938" t="str">
        <f>INDEX(manufacturer[Manufacturer Name],MATCH(K938,manufacturer[ManufacturerID],0))</f>
        <v>Natura</v>
      </c>
      <c r="N938">
        <f>1/COUNTIFS(tbl_sales[Manufacturer Name],tbl_sales[[#This Row],[Manufacturer Name]])</f>
        <v>3.952569169960474E-3</v>
      </c>
    </row>
    <row r="939" spans="1:14" x14ac:dyDescent="0.25">
      <c r="A939">
        <v>2275</v>
      </c>
      <c r="B939" s="2">
        <v>42093</v>
      </c>
      <c r="C939" s="2" t="str">
        <f>TEXT(tbl_sales[[#This Row],[Date]],"mmmm")</f>
        <v>March</v>
      </c>
      <c r="D939" t="s">
        <v>391</v>
      </c>
      <c r="E939">
        <v>1</v>
      </c>
      <c r="F939" s="3">
        <v>4472.37</v>
      </c>
      <c r="G939" t="s">
        <v>20</v>
      </c>
      <c r="H939" t="str">
        <f>INDEX(product[Product Name],MATCH(A939,product[ProductID],0))</f>
        <v>Aliqui RS-08</v>
      </c>
      <c r="I939" t="str">
        <f>INDEX(product[Category],MATCH($A939,product[ProductID],0))</f>
        <v>Rural</v>
      </c>
      <c r="J939" t="str">
        <f>INDEX(product[Segment],MATCH($A939,product[ProductID],0))</f>
        <v>Select</v>
      </c>
      <c r="K939">
        <f>INDEX(product[ManufacturerID],MATCH($A939,product[ProductID],0))</f>
        <v>2</v>
      </c>
      <c r="L939" t="str">
        <f>INDEX(location[State],MATCH(D939,location[Zip],0))</f>
        <v>Quebec</v>
      </c>
      <c r="M939" t="str">
        <f>INDEX(manufacturer[Manufacturer Name],MATCH(K939,manufacturer[ManufacturerID],0))</f>
        <v>Aliqui</v>
      </c>
      <c r="N939">
        <f>1/COUNTIFS(tbl_sales[Manufacturer Name],tbl_sales[[#This Row],[Manufacturer Name]])</f>
        <v>4.7169811320754715E-3</v>
      </c>
    </row>
    <row r="940" spans="1:14" x14ac:dyDescent="0.25">
      <c r="A940">
        <v>506</v>
      </c>
      <c r="B940" s="2">
        <v>42093</v>
      </c>
      <c r="C940" s="2" t="str">
        <f>TEXT(tbl_sales[[#This Row],[Date]],"mmmm")</f>
        <v>March</v>
      </c>
      <c r="D940" t="s">
        <v>983</v>
      </c>
      <c r="E940">
        <v>1</v>
      </c>
      <c r="F940" s="3">
        <v>15560.37</v>
      </c>
      <c r="G940" t="s">
        <v>20</v>
      </c>
      <c r="H940" t="str">
        <f>INDEX(product[Product Name],MATCH(A940,product[ProductID],0))</f>
        <v>Maximus UM-11</v>
      </c>
      <c r="I940" t="str">
        <f>INDEX(product[Category],MATCH($A940,product[ProductID],0))</f>
        <v>Urban</v>
      </c>
      <c r="J940" t="str">
        <f>INDEX(product[Segment],MATCH($A940,product[ProductID],0))</f>
        <v>Moderation</v>
      </c>
      <c r="K940">
        <f>INDEX(product[ManufacturerID],MATCH($A940,product[ProductID],0))</f>
        <v>7</v>
      </c>
      <c r="L940" t="str">
        <f>INDEX(location[State],MATCH(D940,location[Zip],0))</f>
        <v>Ontario</v>
      </c>
      <c r="M940" t="str">
        <f>INDEX(manufacturer[Manufacturer Name],MATCH(K940,manufacturer[ManufacturerID],0))</f>
        <v>VanArsdel</v>
      </c>
      <c r="N940">
        <f>1/COUNTIFS(tbl_sales[Manufacturer Name],tbl_sales[[#This Row],[Manufacturer Name]])</f>
        <v>2.4570024570024569E-3</v>
      </c>
    </row>
    <row r="941" spans="1:14" x14ac:dyDescent="0.25">
      <c r="A941">
        <v>676</v>
      </c>
      <c r="B941" s="2">
        <v>42045</v>
      </c>
      <c r="C941" s="2" t="str">
        <f>TEXT(tbl_sales[[#This Row],[Date]],"mmmm")</f>
        <v>February</v>
      </c>
      <c r="D941" t="s">
        <v>1559</v>
      </c>
      <c r="E941">
        <v>1</v>
      </c>
      <c r="F941" s="3">
        <v>9134.3700000000008</v>
      </c>
      <c r="G941" t="s">
        <v>20</v>
      </c>
      <c r="H941" t="str">
        <f>INDEX(product[Product Name],MATCH(A941,product[ProductID],0))</f>
        <v>Maximus UC-41</v>
      </c>
      <c r="I941" t="str">
        <f>INDEX(product[Category],MATCH($A941,product[ProductID],0))</f>
        <v>Urban</v>
      </c>
      <c r="J941" t="str">
        <f>INDEX(product[Segment],MATCH($A941,product[ProductID],0))</f>
        <v>Convenience</v>
      </c>
      <c r="K941">
        <f>INDEX(product[ManufacturerID],MATCH($A941,product[ProductID],0))</f>
        <v>7</v>
      </c>
      <c r="L941" t="str">
        <f>INDEX(location[State],MATCH(D941,location[Zip],0))</f>
        <v>British Columbia</v>
      </c>
      <c r="M941" t="str">
        <f>INDEX(manufacturer[Manufacturer Name],MATCH(K941,manufacturer[ManufacturerID],0))</f>
        <v>VanArsdel</v>
      </c>
      <c r="N941">
        <f>1/COUNTIFS(tbl_sales[Manufacturer Name],tbl_sales[[#This Row],[Manufacturer Name]])</f>
        <v>2.4570024570024569E-3</v>
      </c>
    </row>
    <row r="942" spans="1:14" x14ac:dyDescent="0.25">
      <c r="A942">
        <v>1175</v>
      </c>
      <c r="B942" s="2">
        <v>42046</v>
      </c>
      <c r="C942" s="2" t="str">
        <f>TEXT(tbl_sales[[#This Row],[Date]],"mmmm")</f>
        <v>February</v>
      </c>
      <c r="D942" t="s">
        <v>1573</v>
      </c>
      <c r="E942">
        <v>1</v>
      </c>
      <c r="F942" s="3">
        <v>7811.37</v>
      </c>
      <c r="G942" t="s">
        <v>20</v>
      </c>
      <c r="H942" t="str">
        <f>INDEX(product[Product Name],MATCH(A942,product[ProductID],0))</f>
        <v>Pirum UE-11</v>
      </c>
      <c r="I942" t="str">
        <f>INDEX(product[Category],MATCH($A942,product[ProductID],0))</f>
        <v>Urban</v>
      </c>
      <c r="J942" t="str">
        <f>INDEX(product[Segment],MATCH($A942,product[ProductID],0))</f>
        <v>Extreme</v>
      </c>
      <c r="K942">
        <f>INDEX(product[ManufacturerID],MATCH($A942,product[ProductID],0))</f>
        <v>10</v>
      </c>
      <c r="L942" t="str">
        <f>INDEX(location[State],MATCH(D942,location[Zip],0))</f>
        <v>British Columbia</v>
      </c>
      <c r="M942" t="str">
        <f>INDEX(manufacturer[Manufacturer Name],MATCH(K942,manufacturer[ManufacturerID],0))</f>
        <v>Pirum</v>
      </c>
      <c r="N942">
        <f>1/COUNTIFS(tbl_sales[Manufacturer Name],tbl_sales[[#This Row],[Manufacturer Name]])</f>
        <v>3.8022813688212928E-3</v>
      </c>
    </row>
    <row r="943" spans="1:14" x14ac:dyDescent="0.25">
      <c r="A943">
        <v>534</v>
      </c>
      <c r="B943" s="2">
        <v>42046</v>
      </c>
      <c r="C943" s="2" t="str">
        <f>TEXT(tbl_sales[[#This Row],[Date]],"mmmm")</f>
        <v>February</v>
      </c>
      <c r="D943" t="s">
        <v>1400</v>
      </c>
      <c r="E943">
        <v>1</v>
      </c>
      <c r="F943" s="3">
        <v>6296.85</v>
      </c>
      <c r="G943" t="s">
        <v>20</v>
      </c>
      <c r="H943" t="str">
        <f>INDEX(product[Product Name],MATCH(A943,product[ProductID],0))</f>
        <v>Maximus UE-22</v>
      </c>
      <c r="I943" t="str">
        <f>INDEX(product[Category],MATCH($A943,product[ProductID],0))</f>
        <v>Urban</v>
      </c>
      <c r="J943" t="str">
        <f>INDEX(product[Segment],MATCH($A943,product[ProductID],0))</f>
        <v>Extreme</v>
      </c>
      <c r="K943">
        <f>INDEX(product[ManufacturerID],MATCH($A943,product[ProductID],0))</f>
        <v>7</v>
      </c>
      <c r="L943" t="str">
        <f>INDEX(location[State],MATCH(D943,location[Zip],0))</f>
        <v>Alberta</v>
      </c>
      <c r="M943" t="str">
        <f>INDEX(manufacturer[Manufacturer Name],MATCH(K943,manufacturer[ManufacturerID],0))</f>
        <v>VanArsdel</v>
      </c>
      <c r="N943">
        <f>1/COUNTIFS(tbl_sales[Manufacturer Name],tbl_sales[[#This Row],[Manufacturer Name]])</f>
        <v>2.4570024570024569E-3</v>
      </c>
    </row>
    <row r="944" spans="1:14" x14ac:dyDescent="0.25">
      <c r="A944">
        <v>2218</v>
      </c>
      <c r="B944" s="2">
        <v>42046</v>
      </c>
      <c r="C944" s="2" t="str">
        <f>TEXT(tbl_sales[[#This Row],[Date]],"mmmm")</f>
        <v>February</v>
      </c>
      <c r="D944" t="s">
        <v>1411</v>
      </c>
      <c r="E944">
        <v>1</v>
      </c>
      <c r="F944" s="3">
        <v>1826.37</v>
      </c>
      <c r="G944" t="s">
        <v>20</v>
      </c>
      <c r="H944" t="str">
        <f>INDEX(product[Product Name],MATCH(A944,product[ProductID],0))</f>
        <v>Aliqui RP-15</v>
      </c>
      <c r="I944" t="str">
        <f>INDEX(product[Category],MATCH($A944,product[ProductID],0))</f>
        <v>Rural</v>
      </c>
      <c r="J944" t="str">
        <f>INDEX(product[Segment],MATCH($A944,product[ProductID],0))</f>
        <v>Productivity</v>
      </c>
      <c r="K944">
        <f>INDEX(product[ManufacturerID],MATCH($A944,product[ProductID],0))</f>
        <v>2</v>
      </c>
      <c r="L944" t="str">
        <f>INDEX(location[State],MATCH(D944,location[Zip],0))</f>
        <v>Alberta</v>
      </c>
      <c r="M944" t="str">
        <f>INDEX(manufacturer[Manufacturer Name],MATCH(K944,manufacturer[ManufacturerID],0))</f>
        <v>Aliqui</v>
      </c>
      <c r="N944">
        <f>1/COUNTIFS(tbl_sales[Manufacturer Name],tbl_sales[[#This Row],[Manufacturer Name]])</f>
        <v>4.7169811320754715E-3</v>
      </c>
    </row>
    <row r="945" spans="1:14" x14ac:dyDescent="0.25">
      <c r="A945">
        <v>2219</v>
      </c>
      <c r="B945" s="2">
        <v>42046</v>
      </c>
      <c r="C945" s="2" t="str">
        <f>TEXT(tbl_sales[[#This Row],[Date]],"mmmm")</f>
        <v>February</v>
      </c>
      <c r="D945" t="s">
        <v>1411</v>
      </c>
      <c r="E945">
        <v>1</v>
      </c>
      <c r="F945" s="3">
        <v>1826.37</v>
      </c>
      <c r="G945" t="s">
        <v>20</v>
      </c>
      <c r="H945" t="str">
        <f>INDEX(product[Product Name],MATCH(A945,product[ProductID],0))</f>
        <v>Aliqui RP-16</v>
      </c>
      <c r="I945" t="str">
        <f>INDEX(product[Category],MATCH($A945,product[ProductID],0))</f>
        <v>Rural</v>
      </c>
      <c r="J945" t="str">
        <f>INDEX(product[Segment],MATCH($A945,product[ProductID],0))</f>
        <v>Productivity</v>
      </c>
      <c r="K945">
        <f>INDEX(product[ManufacturerID],MATCH($A945,product[ProductID],0))</f>
        <v>2</v>
      </c>
      <c r="L945" t="str">
        <f>INDEX(location[State],MATCH(D945,location[Zip],0))</f>
        <v>Alberta</v>
      </c>
      <c r="M945" t="str">
        <f>INDEX(manufacturer[Manufacturer Name],MATCH(K945,manufacturer[ManufacturerID],0))</f>
        <v>Aliqui</v>
      </c>
      <c r="N945">
        <f>1/COUNTIFS(tbl_sales[Manufacturer Name],tbl_sales[[#This Row],[Manufacturer Name]])</f>
        <v>4.7169811320754715E-3</v>
      </c>
    </row>
    <row r="946" spans="1:14" x14ac:dyDescent="0.25">
      <c r="A946">
        <v>440</v>
      </c>
      <c r="B946" s="2">
        <v>42046</v>
      </c>
      <c r="C946" s="2" t="str">
        <f>TEXT(tbl_sales[[#This Row],[Date]],"mmmm")</f>
        <v>February</v>
      </c>
      <c r="D946" t="s">
        <v>1577</v>
      </c>
      <c r="E946">
        <v>1</v>
      </c>
      <c r="F946" s="3">
        <v>19529.37</v>
      </c>
      <c r="G946" t="s">
        <v>20</v>
      </c>
      <c r="H946" t="str">
        <f>INDEX(product[Product Name],MATCH(A946,product[ProductID],0))</f>
        <v>Maximus UM-45</v>
      </c>
      <c r="I946" t="str">
        <f>INDEX(product[Category],MATCH($A946,product[ProductID],0))</f>
        <v>Urban</v>
      </c>
      <c r="J946" t="str">
        <f>INDEX(product[Segment],MATCH($A946,product[ProductID],0))</f>
        <v>Moderation</v>
      </c>
      <c r="K946">
        <f>INDEX(product[ManufacturerID],MATCH($A946,product[ProductID],0))</f>
        <v>7</v>
      </c>
      <c r="L946" t="str">
        <f>INDEX(location[State],MATCH(D946,location[Zip],0))</f>
        <v>British Columbia</v>
      </c>
      <c r="M946" t="str">
        <f>INDEX(manufacturer[Manufacturer Name],MATCH(K946,manufacturer[ManufacturerID],0))</f>
        <v>VanArsdel</v>
      </c>
      <c r="N946">
        <f>1/COUNTIFS(tbl_sales[Manufacturer Name],tbl_sales[[#This Row],[Manufacturer Name]])</f>
        <v>2.4570024570024569E-3</v>
      </c>
    </row>
    <row r="947" spans="1:14" x14ac:dyDescent="0.25">
      <c r="A947">
        <v>2084</v>
      </c>
      <c r="B947" s="2">
        <v>42135</v>
      </c>
      <c r="C947" s="2" t="str">
        <f>TEXT(tbl_sales[[#This Row],[Date]],"mmmm")</f>
        <v>May</v>
      </c>
      <c r="D947" t="s">
        <v>1583</v>
      </c>
      <c r="E947">
        <v>1</v>
      </c>
      <c r="F947" s="3">
        <v>8252.3700000000008</v>
      </c>
      <c r="G947" t="s">
        <v>20</v>
      </c>
      <c r="H947" t="str">
        <f>INDEX(product[Product Name],MATCH(A947,product[ProductID],0))</f>
        <v>Currus UC-19</v>
      </c>
      <c r="I947" t="str">
        <f>INDEX(product[Category],MATCH($A947,product[ProductID],0))</f>
        <v>Urban</v>
      </c>
      <c r="J947" t="str">
        <f>INDEX(product[Segment],MATCH($A947,product[ProductID],0))</f>
        <v>Convenience</v>
      </c>
      <c r="K947">
        <f>INDEX(product[ManufacturerID],MATCH($A947,product[ProductID],0))</f>
        <v>4</v>
      </c>
      <c r="L947" t="str">
        <f>INDEX(location[State],MATCH(D947,location[Zip],0))</f>
        <v>British Columbia</v>
      </c>
      <c r="M947" t="str">
        <f>INDEX(manufacturer[Manufacturer Name],MATCH(K947,manufacturer[ManufacturerID],0))</f>
        <v>Currus</v>
      </c>
      <c r="N947">
        <f>1/COUNTIFS(tbl_sales[Manufacturer Name],tbl_sales[[#This Row],[Manufacturer Name]])</f>
        <v>1.1764705882352941E-2</v>
      </c>
    </row>
    <row r="948" spans="1:14" x14ac:dyDescent="0.25">
      <c r="A948">
        <v>1182</v>
      </c>
      <c r="B948" s="2">
        <v>42135</v>
      </c>
      <c r="C948" s="2" t="str">
        <f>TEXT(tbl_sales[[#This Row],[Date]],"mmmm")</f>
        <v>May</v>
      </c>
      <c r="D948" t="s">
        <v>1559</v>
      </c>
      <c r="E948">
        <v>1</v>
      </c>
      <c r="F948" s="3">
        <v>2519.37</v>
      </c>
      <c r="G948" t="s">
        <v>20</v>
      </c>
      <c r="H948" t="str">
        <f>INDEX(product[Product Name],MATCH(A948,product[ProductID],0))</f>
        <v>Pirum UE-18</v>
      </c>
      <c r="I948" t="str">
        <f>INDEX(product[Category],MATCH($A948,product[ProductID],0))</f>
        <v>Urban</v>
      </c>
      <c r="J948" t="str">
        <f>INDEX(product[Segment],MATCH($A948,product[ProductID],0))</f>
        <v>Extreme</v>
      </c>
      <c r="K948">
        <f>INDEX(product[ManufacturerID],MATCH($A948,product[ProductID],0))</f>
        <v>10</v>
      </c>
      <c r="L948" t="str">
        <f>INDEX(location[State],MATCH(D948,location[Zip],0))</f>
        <v>British Columbia</v>
      </c>
      <c r="M948" t="str">
        <f>INDEX(manufacturer[Manufacturer Name],MATCH(K948,manufacturer[ManufacturerID],0))</f>
        <v>Pirum</v>
      </c>
      <c r="N948">
        <f>1/COUNTIFS(tbl_sales[Manufacturer Name],tbl_sales[[#This Row],[Manufacturer Name]])</f>
        <v>3.8022813688212928E-3</v>
      </c>
    </row>
    <row r="949" spans="1:14" x14ac:dyDescent="0.25">
      <c r="A949">
        <v>2355</v>
      </c>
      <c r="B949" s="2">
        <v>42135</v>
      </c>
      <c r="C949" s="2" t="str">
        <f>TEXT(tbl_sales[[#This Row],[Date]],"mmmm")</f>
        <v>May</v>
      </c>
      <c r="D949" t="s">
        <v>1583</v>
      </c>
      <c r="E949">
        <v>1</v>
      </c>
      <c r="F949" s="3">
        <v>7496.37</v>
      </c>
      <c r="G949" t="s">
        <v>20</v>
      </c>
      <c r="H949" t="str">
        <f>INDEX(product[Product Name],MATCH(A949,product[ProductID],0))</f>
        <v>Aliqui UC-03</v>
      </c>
      <c r="I949" t="str">
        <f>INDEX(product[Category],MATCH($A949,product[ProductID],0))</f>
        <v>Urban</v>
      </c>
      <c r="J949" t="str">
        <f>INDEX(product[Segment],MATCH($A949,product[ProductID],0))</f>
        <v>Convenience</v>
      </c>
      <c r="K949">
        <f>INDEX(product[ManufacturerID],MATCH($A949,product[ProductID],0))</f>
        <v>2</v>
      </c>
      <c r="L949" t="str">
        <f>INDEX(location[State],MATCH(D949,location[Zip],0))</f>
        <v>British Columbia</v>
      </c>
      <c r="M949" t="str">
        <f>INDEX(manufacturer[Manufacturer Name],MATCH(K949,manufacturer[ManufacturerID],0))</f>
        <v>Aliqui</v>
      </c>
      <c r="N949">
        <f>1/COUNTIFS(tbl_sales[Manufacturer Name],tbl_sales[[#This Row],[Manufacturer Name]])</f>
        <v>4.7169811320754715E-3</v>
      </c>
    </row>
    <row r="950" spans="1:14" x14ac:dyDescent="0.25">
      <c r="A950">
        <v>478</v>
      </c>
      <c r="B950" s="2">
        <v>42135</v>
      </c>
      <c r="C950" s="2" t="str">
        <f>TEXT(tbl_sales[[#This Row],[Date]],"mmmm")</f>
        <v>May</v>
      </c>
      <c r="D950" t="s">
        <v>1327</v>
      </c>
      <c r="E950">
        <v>1</v>
      </c>
      <c r="F950" s="3">
        <v>17009.37</v>
      </c>
      <c r="G950" t="s">
        <v>20</v>
      </c>
      <c r="H950" t="str">
        <f>INDEX(product[Product Name],MATCH(A950,product[ProductID],0))</f>
        <v>Maximus UM-83</v>
      </c>
      <c r="I950" t="str">
        <f>INDEX(product[Category],MATCH($A950,product[ProductID],0))</f>
        <v>Urban</v>
      </c>
      <c r="J950" t="str">
        <f>INDEX(product[Segment],MATCH($A950,product[ProductID],0))</f>
        <v>Moderation</v>
      </c>
      <c r="K950">
        <f>INDEX(product[ManufacturerID],MATCH($A950,product[ProductID],0))</f>
        <v>7</v>
      </c>
      <c r="L950" t="str">
        <f>INDEX(location[State],MATCH(D950,location[Zip],0))</f>
        <v>Alberta</v>
      </c>
      <c r="M950" t="str">
        <f>INDEX(manufacturer[Manufacturer Name],MATCH(K950,manufacturer[ManufacturerID],0))</f>
        <v>VanArsdel</v>
      </c>
      <c r="N950">
        <f>1/COUNTIFS(tbl_sales[Manufacturer Name],tbl_sales[[#This Row],[Manufacturer Name]])</f>
        <v>2.4570024570024569E-3</v>
      </c>
    </row>
    <row r="951" spans="1:14" x14ac:dyDescent="0.25">
      <c r="A951">
        <v>2224</v>
      </c>
      <c r="B951" s="2">
        <v>42135</v>
      </c>
      <c r="C951" s="2" t="str">
        <f>TEXT(tbl_sales[[#This Row],[Date]],"mmmm")</f>
        <v>May</v>
      </c>
      <c r="D951" t="s">
        <v>1583</v>
      </c>
      <c r="E951">
        <v>1</v>
      </c>
      <c r="F951" s="3">
        <v>755.37</v>
      </c>
      <c r="G951" t="s">
        <v>20</v>
      </c>
      <c r="H951" t="str">
        <f>INDEX(product[Product Name],MATCH(A951,product[ProductID],0))</f>
        <v>Aliqui RP-21</v>
      </c>
      <c r="I951" t="str">
        <f>INDEX(product[Category],MATCH($A951,product[ProductID],0))</f>
        <v>Rural</v>
      </c>
      <c r="J951" t="str">
        <f>INDEX(product[Segment],MATCH($A951,product[ProductID],0))</f>
        <v>Productivity</v>
      </c>
      <c r="K951">
        <f>INDEX(product[ManufacturerID],MATCH($A951,product[ProductID],0))</f>
        <v>2</v>
      </c>
      <c r="L951" t="str">
        <f>INDEX(location[State],MATCH(D951,location[Zip],0))</f>
        <v>British Columbia</v>
      </c>
      <c r="M951" t="str">
        <f>INDEX(manufacturer[Manufacturer Name],MATCH(K951,manufacturer[ManufacturerID],0))</f>
        <v>Aliqui</v>
      </c>
      <c r="N951">
        <f>1/COUNTIFS(tbl_sales[Manufacturer Name],tbl_sales[[#This Row],[Manufacturer Name]])</f>
        <v>4.7169811320754715E-3</v>
      </c>
    </row>
    <row r="952" spans="1:14" x14ac:dyDescent="0.25">
      <c r="A952">
        <v>1182</v>
      </c>
      <c r="B952" s="2">
        <v>42136</v>
      </c>
      <c r="C952" s="2" t="str">
        <f>TEXT(tbl_sales[[#This Row],[Date]],"mmmm")</f>
        <v>May</v>
      </c>
      <c r="D952" t="s">
        <v>1330</v>
      </c>
      <c r="E952">
        <v>1</v>
      </c>
      <c r="F952" s="3">
        <v>2582.37</v>
      </c>
      <c r="G952" t="s">
        <v>20</v>
      </c>
      <c r="H952" t="str">
        <f>INDEX(product[Product Name],MATCH(A952,product[ProductID],0))</f>
        <v>Pirum UE-18</v>
      </c>
      <c r="I952" t="str">
        <f>INDEX(product[Category],MATCH($A952,product[ProductID],0))</f>
        <v>Urban</v>
      </c>
      <c r="J952" t="str">
        <f>INDEX(product[Segment],MATCH($A952,product[ProductID],0))</f>
        <v>Extreme</v>
      </c>
      <c r="K952">
        <f>INDEX(product[ManufacturerID],MATCH($A952,product[ProductID],0))</f>
        <v>10</v>
      </c>
      <c r="L952" t="str">
        <f>INDEX(location[State],MATCH(D952,location[Zip],0))</f>
        <v>Alberta</v>
      </c>
      <c r="M952" t="str">
        <f>INDEX(manufacturer[Manufacturer Name],MATCH(K952,manufacturer[ManufacturerID],0))</f>
        <v>Pirum</v>
      </c>
      <c r="N952">
        <f>1/COUNTIFS(tbl_sales[Manufacturer Name],tbl_sales[[#This Row],[Manufacturer Name]])</f>
        <v>3.8022813688212928E-3</v>
      </c>
    </row>
    <row r="953" spans="1:14" x14ac:dyDescent="0.25">
      <c r="A953">
        <v>1145</v>
      </c>
      <c r="B953" s="2">
        <v>42136</v>
      </c>
      <c r="C953" s="2" t="str">
        <f>TEXT(tbl_sales[[#This Row],[Date]],"mmmm")</f>
        <v>May</v>
      </c>
      <c r="D953" t="s">
        <v>1352</v>
      </c>
      <c r="E953">
        <v>1</v>
      </c>
      <c r="F953" s="3">
        <v>4031.37</v>
      </c>
      <c r="G953" t="s">
        <v>20</v>
      </c>
      <c r="H953" t="str">
        <f>INDEX(product[Product Name],MATCH(A953,product[ProductID],0))</f>
        <v>Pirum UR-02</v>
      </c>
      <c r="I953" t="str">
        <f>INDEX(product[Category],MATCH($A953,product[ProductID],0))</f>
        <v>Urban</v>
      </c>
      <c r="J953" t="str">
        <f>INDEX(product[Segment],MATCH($A953,product[ProductID],0))</f>
        <v>Regular</v>
      </c>
      <c r="K953">
        <f>INDEX(product[ManufacturerID],MATCH($A953,product[ProductID],0))</f>
        <v>10</v>
      </c>
      <c r="L953" t="str">
        <f>INDEX(location[State],MATCH(D953,location[Zip],0))</f>
        <v>Alberta</v>
      </c>
      <c r="M953" t="str">
        <f>INDEX(manufacturer[Manufacturer Name],MATCH(K953,manufacturer[ManufacturerID],0))</f>
        <v>Pirum</v>
      </c>
      <c r="N953">
        <f>1/COUNTIFS(tbl_sales[Manufacturer Name],tbl_sales[[#This Row],[Manufacturer Name]])</f>
        <v>3.8022813688212928E-3</v>
      </c>
    </row>
    <row r="954" spans="1:14" x14ac:dyDescent="0.25">
      <c r="A954">
        <v>183</v>
      </c>
      <c r="B954" s="2">
        <v>42136</v>
      </c>
      <c r="C954" s="2" t="str">
        <f>TEXT(tbl_sales[[#This Row],[Date]],"mmmm")</f>
        <v>May</v>
      </c>
      <c r="D954" t="s">
        <v>1345</v>
      </c>
      <c r="E954">
        <v>1</v>
      </c>
      <c r="F954" s="3">
        <v>8694</v>
      </c>
      <c r="G954" t="s">
        <v>20</v>
      </c>
      <c r="H954" t="str">
        <f>INDEX(product[Product Name],MATCH(A954,product[ProductID],0))</f>
        <v>Abbas UE-11</v>
      </c>
      <c r="I954" t="str">
        <f>INDEX(product[Category],MATCH($A954,product[ProductID],0))</f>
        <v>Urban</v>
      </c>
      <c r="J954" t="str">
        <f>INDEX(product[Segment],MATCH($A954,product[ProductID],0))</f>
        <v>Extreme</v>
      </c>
      <c r="K954">
        <f>INDEX(product[ManufacturerID],MATCH($A954,product[ProductID],0))</f>
        <v>1</v>
      </c>
      <c r="L954" t="str">
        <f>INDEX(location[State],MATCH(D954,location[Zip],0))</f>
        <v>Alberta</v>
      </c>
      <c r="M954" t="str">
        <f>INDEX(manufacturer[Manufacturer Name],MATCH(K954,manufacturer[ManufacturerID],0))</f>
        <v>Abbas</v>
      </c>
      <c r="N954">
        <f>1/COUNTIFS(tbl_sales[Manufacturer Name],tbl_sales[[#This Row],[Manufacturer Name]])</f>
        <v>0.04</v>
      </c>
    </row>
    <row r="955" spans="1:14" x14ac:dyDescent="0.25">
      <c r="A955">
        <v>945</v>
      </c>
      <c r="B955" s="2">
        <v>42136</v>
      </c>
      <c r="C955" s="2" t="str">
        <f>TEXT(tbl_sales[[#This Row],[Date]],"mmmm")</f>
        <v>May</v>
      </c>
      <c r="D955" t="s">
        <v>1577</v>
      </c>
      <c r="E955">
        <v>1</v>
      </c>
      <c r="F955" s="3">
        <v>8189.37</v>
      </c>
      <c r="G955" t="s">
        <v>20</v>
      </c>
      <c r="H955" t="str">
        <f>INDEX(product[Product Name],MATCH(A955,product[ProductID],0))</f>
        <v>Natura UC-08</v>
      </c>
      <c r="I955" t="str">
        <f>INDEX(product[Category],MATCH($A955,product[ProductID],0))</f>
        <v>Urban</v>
      </c>
      <c r="J955" t="str">
        <f>INDEX(product[Segment],MATCH($A955,product[ProductID],0))</f>
        <v>Convenience</v>
      </c>
      <c r="K955">
        <f>INDEX(product[ManufacturerID],MATCH($A955,product[ProductID],0))</f>
        <v>8</v>
      </c>
      <c r="L955" t="str">
        <f>INDEX(location[State],MATCH(D955,location[Zip],0))</f>
        <v>British Columbia</v>
      </c>
      <c r="M955" t="str">
        <f>INDEX(manufacturer[Manufacturer Name],MATCH(K955,manufacturer[ManufacturerID],0))</f>
        <v>Natura</v>
      </c>
      <c r="N955">
        <f>1/COUNTIFS(tbl_sales[Manufacturer Name],tbl_sales[[#This Row],[Manufacturer Name]])</f>
        <v>3.952569169960474E-3</v>
      </c>
    </row>
    <row r="956" spans="1:14" x14ac:dyDescent="0.25">
      <c r="A956">
        <v>1001</v>
      </c>
      <c r="B956" s="2">
        <v>42136</v>
      </c>
      <c r="C956" s="2" t="str">
        <f>TEXT(tbl_sales[[#This Row],[Date]],"mmmm")</f>
        <v>May</v>
      </c>
      <c r="D956" t="s">
        <v>1576</v>
      </c>
      <c r="E956">
        <v>1</v>
      </c>
      <c r="F956" s="3">
        <v>5165.37</v>
      </c>
      <c r="G956" t="s">
        <v>20</v>
      </c>
      <c r="H956" t="str">
        <f>INDEX(product[Product Name],MATCH(A956,product[ProductID],0))</f>
        <v>Natura YY-02</v>
      </c>
      <c r="I956" t="str">
        <f>INDEX(product[Category],MATCH($A956,product[ProductID],0))</f>
        <v>Youth</v>
      </c>
      <c r="J956" t="str">
        <f>INDEX(product[Segment],MATCH($A956,product[ProductID],0))</f>
        <v>Youth</v>
      </c>
      <c r="K956">
        <f>INDEX(product[ManufacturerID],MATCH($A956,product[ProductID],0))</f>
        <v>8</v>
      </c>
      <c r="L956" t="str">
        <f>INDEX(location[State],MATCH(D956,location[Zip],0))</f>
        <v>British Columbia</v>
      </c>
      <c r="M956" t="str">
        <f>INDEX(manufacturer[Manufacturer Name],MATCH(K956,manufacturer[ManufacturerID],0))</f>
        <v>Natura</v>
      </c>
      <c r="N956">
        <f>1/COUNTIFS(tbl_sales[Manufacturer Name],tbl_sales[[#This Row],[Manufacturer Name]])</f>
        <v>3.952569169960474E-3</v>
      </c>
    </row>
    <row r="957" spans="1:14" x14ac:dyDescent="0.25">
      <c r="A957">
        <v>1000</v>
      </c>
      <c r="B957" s="2">
        <v>42137</v>
      </c>
      <c r="C957" s="2" t="str">
        <f>TEXT(tbl_sales[[#This Row],[Date]],"mmmm")</f>
        <v>May</v>
      </c>
      <c r="D957" t="s">
        <v>1563</v>
      </c>
      <c r="E957">
        <v>1</v>
      </c>
      <c r="F957" s="3">
        <v>1353.87</v>
      </c>
      <c r="G957" t="s">
        <v>20</v>
      </c>
      <c r="H957" t="str">
        <f>INDEX(product[Product Name],MATCH(A957,product[ProductID],0))</f>
        <v>Natura YY-01</v>
      </c>
      <c r="I957" t="str">
        <f>INDEX(product[Category],MATCH($A957,product[ProductID],0))</f>
        <v>Youth</v>
      </c>
      <c r="J957" t="str">
        <f>INDEX(product[Segment],MATCH($A957,product[ProductID],0))</f>
        <v>Youth</v>
      </c>
      <c r="K957">
        <f>INDEX(product[ManufacturerID],MATCH($A957,product[ProductID],0))</f>
        <v>8</v>
      </c>
      <c r="L957" t="str">
        <f>INDEX(location[State],MATCH(D957,location[Zip],0))</f>
        <v>British Columbia</v>
      </c>
      <c r="M957" t="str">
        <f>INDEX(manufacturer[Manufacturer Name],MATCH(K957,manufacturer[ManufacturerID],0))</f>
        <v>Natura</v>
      </c>
      <c r="N957">
        <f>1/COUNTIFS(tbl_sales[Manufacturer Name],tbl_sales[[#This Row],[Manufacturer Name]])</f>
        <v>3.952569169960474E-3</v>
      </c>
    </row>
    <row r="958" spans="1:14" x14ac:dyDescent="0.25">
      <c r="A958">
        <v>1705</v>
      </c>
      <c r="B958" s="2">
        <v>42137</v>
      </c>
      <c r="C958" s="2" t="str">
        <f>TEXT(tbl_sales[[#This Row],[Date]],"mmmm")</f>
        <v>May</v>
      </c>
      <c r="D958" t="s">
        <v>1554</v>
      </c>
      <c r="E958">
        <v>1</v>
      </c>
      <c r="F958" s="3">
        <v>1763.37</v>
      </c>
      <c r="G958" t="s">
        <v>20</v>
      </c>
      <c r="H958" t="str">
        <f>INDEX(product[Product Name],MATCH(A958,product[ProductID],0))</f>
        <v>Salvus YY-16</v>
      </c>
      <c r="I958" t="str">
        <f>INDEX(product[Category],MATCH($A958,product[ProductID],0))</f>
        <v>Youth</v>
      </c>
      <c r="J958" t="str">
        <f>INDEX(product[Segment],MATCH($A958,product[ProductID],0))</f>
        <v>Youth</v>
      </c>
      <c r="K958">
        <f>INDEX(product[ManufacturerID],MATCH($A958,product[ProductID],0))</f>
        <v>13</v>
      </c>
      <c r="L958" t="str">
        <f>INDEX(location[State],MATCH(D958,location[Zip],0))</f>
        <v>British Columbia</v>
      </c>
      <c r="M958" t="str">
        <f>INDEX(manufacturer[Manufacturer Name],MATCH(K958,manufacturer[ManufacturerID],0))</f>
        <v>Salvus</v>
      </c>
      <c r="N958">
        <f>1/COUNTIFS(tbl_sales[Manufacturer Name],tbl_sales[[#This Row],[Manufacturer Name]])</f>
        <v>4.3478260869565216E-2</v>
      </c>
    </row>
    <row r="959" spans="1:14" x14ac:dyDescent="0.25">
      <c r="A959">
        <v>2090</v>
      </c>
      <c r="B959" s="2">
        <v>42137</v>
      </c>
      <c r="C959" s="2" t="str">
        <f>TEXT(tbl_sales[[#This Row],[Date]],"mmmm")</f>
        <v>May</v>
      </c>
      <c r="D959" t="s">
        <v>1330</v>
      </c>
      <c r="E959">
        <v>1</v>
      </c>
      <c r="F959" s="3">
        <v>4283.37</v>
      </c>
      <c r="G959" t="s">
        <v>20</v>
      </c>
      <c r="H959" t="str">
        <f>INDEX(product[Product Name],MATCH(A959,product[ProductID],0))</f>
        <v>Currus UC-25</v>
      </c>
      <c r="I959" t="str">
        <f>INDEX(product[Category],MATCH($A959,product[ProductID],0))</f>
        <v>Urban</v>
      </c>
      <c r="J959" t="str">
        <f>INDEX(product[Segment],MATCH($A959,product[ProductID],0))</f>
        <v>Convenience</v>
      </c>
      <c r="K959">
        <f>INDEX(product[ManufacturerID],MATCH($A959,product[ProductID],0))</f>
        <v>4</v>
      </c>
      <c r="L959" t="str">
        <f>INDEX(location[State],MATCH(D959,location[Zip],0))</f>
        <v>Alberta</v>
      </c>
      <c r="M959" t="str">
        <f>INDEX(manufacturer[Manufacturer Name],MATCH(K959,manufacturer[ManufacturerID],0))</f>
        <v>Currus</v>
      </c>
      <c r="N959">
        <f>1/COUNTIFS(tbl_sales[Manufacturer Name],tbl_sales[[#This Row],[Manufacturer Name]])</f>
        <v>1.1764705882352941E-2</v>
      </c>
    </row>
    <row r="960" spans="1:14" x14ac:dyDescent="0.25">
      <c r="A960">
        <v>2354</v>
      </c>
      <c r="B960" s="2">
        <v>42137</v>
      </c>
      <c r="C960" s="2" t="str">
        <f>TEXT(tbl_sales[[#This Row],[Date]],"mmmm")</f>
        <v>May</v>
      </c>
      <c r="D960" t="s">
        <v>1328</v>
      </c>
      <c r="E960">
        <v>1</v>
      </c>
      <c r="F960" s="3">
        <v>4661.37</v>
      </c>
      <c r="G960" t="s">
        <v>20</v>
      </c>
      <c r="H960" t="str">
        <f>INDEX(product[Product Name],MATCH(A960,product[ProductID],0))</f>
        <v>Aliqui UC-02</v>
      </c>
      <c r="I960" t="str">
        <f>INDEX(product[Category],MATCH($A960,product[ProductID],0))</f>
        <v>Urban</v>
      </c>
      <c r="J960" t="str">
        <f>INDEX(product[Segment],MATCH($A960,product[ProductID],0))</f>
        <v>Convenience</v>
      </c>
      <c r="K960">
        <f>INDEX(product[ManufacturerID],MATCH($A960,product[ProductID],0))</f>
        <v>2</v>
      </c>
      <c r="L960" t="str">
        <f>INDEX(location[State],MATCH(D960,location[Zip],0))</f>
        <v>Alberta</v>
      </c>
      <c r="M960" t="str">
        <f>INDEX(manufacturer[Manufacturer Name],MATCH(K960,manufacturer[ManufacturerID],0))</f>
        <v>Aliqui</v>
      </c>
      <c r="N960">
        <f>1/COUNTIFS(tbl_sales[Manufacturer Name],tbl_sales[[#This Row],[Manufacturer Name]])</f>
        <v>4.7169811320754715E-3</v>
      </c>
    </row>
    <row r="961" spans="1:14" x14ac:dyDescent="0.25">
      <c r="A961">
        <v>690</v>
      </c>
      <c r="B961" s="2">
        <v>42138</v>
      </c>
      <c r="C961" s="2" t="str">
        <f>TEXT(tbl_sales[[#This Row],[Date]],"mmmm")</f>
        <v>May</v>
      </c>
      <c r="D961" t="s">
        <v>1593</v>
      </c>
      <c r="E961">
        <v>1</v>
      </c>
      <c r="F961" s="3">
        <v>4409.37</v>
      </c>
      <c r="G961" t="s">
        <v>20</v>
      </c>
      <c r="H961" t="str">
        <f>INDEX(product[Product Name],MATCH(A961,product[ProductID],0))</f>
        <v>Maximus UC-55</v>
      </c>
      <c r="I961" t="str">
        <f>INDEX(product[Category],MATCH($A961,product[ProductID],0))</f>
        <v>Urban</v>
      </c>
      <c r="J961" t="str">
        <f>INDEX(product[Segment],MATCH($A961,product[ProductID],0))</f>
        <v>Convenience</v>
      </c>
      <c r="K961">
        <f>INDEX(product[ManufacturerID],MATCH($A961,product[ProductID],0))</f>
        <v>7</v>
      </c>
      <c r="L961" t="str">
        <f>INDEX(location[State],MATCH(D961,location[Zip],0))</f>
        <v>British Columbia</v>
      </c>
      <c r="M961" t="str">
        <f>INDEX(manufacturer[Manufacturer Name],MATCH(K961,manufacturer[ManufacturerID],0))</f>
        <v>VanArsdel</v>
      </c>
      <c r="N961">
        <f>1/COUNTIFS(tbl_sales[Manufacturer Name],tbl_sales[[#This Row],[Manufacturer Name]])</f>
        <v>2.4570024570024569E-3</v>
      </c>
    </row>
    <row r="962" spans="1:14" x14ac:dyDescent="0.25">
      <c r="A962">
        <v>1180</v>
      </c>
      <c r="B962" s="2">
        <v>42138</v>
      </c>
      <c r="C962" s="2" t="str">
        <f>TEXT(tbl_sales[[#This Row],[Date]],"mmmm")</f>
        <v>May</v>
      </c>
      <c r="D962" t="s">
        <v>1352</v>
      </c>
      <c r="E962">
        <v>1</v>
      </c>
      <c r="F962" s="3">
        <v>6299.37</v>
      </c>
      <c r="G962" t="s">
        <v>20</v>
      </c>
      <c r="H962" t="str">
        <f>INDEX(product[Product Name],MATCH(A962,product[ProductID],0))</f>
        <v>Pirum UE-16</v>
      </c>
      <c r="I962" t="str">
        <f>INDEX(product[Category],MATCH($A962,product[ProductID],0))</f>
        <v>Urban</v>
      </c>
      <c r="J962" t="str">
        <f>INDEX(product[Segment],MATCH($A962,product[ProductID],0))</f>
        <v>Extreme</v>
      </c>
      <c r="K962">
        <f>INDEX(product[ManufacturerID],MATCH($A962,product[ProductID],0))</f>
        <v>10</v>
      </c>
      <c r="L962" t="str">
        <f>INDEX(location[State],MATCH(D962,location[Zip],0))</f>
        <v>Alberta</v>
      </c>
      <c r="M962" t="str">
        <f>INDEX(manufacturer[Manufacturer Name],MATCH(K962,manufacturer[ManufacturerID],0))</f>
        <v>Pirum</v>
      </c>
      <c r="N962">
        <f>1/COUNTIFS(tbl_sales[Manufacturer Name],tbl_sales[[#This Row],[Manufacturer Name]])</f>
        <v>3.8022813688212928E-3</v>
      </c>
    </row>
    <row r="963" spans="1:14" x14ac:dyDescent="0.25">
      <c r="A963">
        <v>457</v>
      </c>
      <c r="B963" s="2">
        <v>42138</v>
      </c>
      <c r="C963" s="2" t="str">
        <f>TEXT(tbl_sales[[#This Row],[Date]],"mmmm")</f>
        <v>May</v>
      </c>
      <c r="D963" t="s">
        <v>1592</v>
      </c>
      <c r="E963">
        <v>1</v>
      </c>
      <c r="F963" s="3">
        <v>11969.37</v>
      </c>
      <c r="G963" t="s">
        <v>20</v>
      </c>
      <c r="H963" t="str">
        <f>INDEX(product[Product Name],MATCH(A963,product[ProductID],0))</f>
        <v>Maximus UM-62</v>
      </c>
      <c r="I963" t="str">
        <f>INDEX(product[Category],MATCH($A963,product[ProductID],0))</f>
        <v>Urban</v>
      </c>
      <c r="J963" t="str">
        <f>INDEX(product[Segment],MATCH($A963,product[ProductID],0))</f>
        <v>Moderation</v>
      </c>
      <c r="K963">
        <f>INDEX(product[ManufacturerID],MATCH($A963,product[ProductID],0))</f>
        <v>7</v>
      </c>
      <c r="L963" t="str">
        <f>INDEX(location[State],MATCH(D963,location[Zip],0))</f>
        <v>British Columbia</v>
      </c>
      <c r="M963" t="str">
        <f>INDEX(manufacturer[Manufacturer Name],MATCH(K963,manufacturer[ManufacturerID],0))</f>
        <v>VanArsdel</v>
      </c>
      <c r="N963">
        <f>1/COUNTIFS(tbl_sales[Manufacturer Name],tbl_sales[[#This Row],[Manufacturer Name]])</f>
        <v>2.4570024570024569E-3</v>
      </c>
    </row>
    <row r="964" spans="1:14" x14ac:dyDescent="0.25">
      <c r="A964">
        <v>1212</v>
      </c>
      <c r="B964" s="2">
        <v>42138</v>
      </c>
      <c r="C964" s="2" t="str">
        <f>TEXT(tbl_sales[[#This Row],[Date]],"mmmm")</f>
        <v>May</v>
      </c>
      <c r="D964" t="s">
        <v>1412</v>
      </c>
      <c r="E964">
        <v>1</v>
      </c>
      <c r="F964" s="3">
        <v>5102.37</v>
      </c>
      <c r="G964" t="s">
        <v>20</v>
      </c>
      <c r="H964" t="str">
        <f>INDEX(product[Product Name],MATCH(A964,product[ProductID],0))</f>
        <v>Pirum UC-14</v>
      </c>
      <c r="I964" t="str">
        <f>INDEX(product[Category],MATCH($A964,product[ProductID],0))</f>
        <v>Urban</v>
      </c>
      <c r="J964" t="str">
        <f>INDEX(product[Segment],MATCH($A964,product[ProductID],0))</f>
        <v>Convenience</v>
      </c>
      <c r="K964">
        <f>INDEX(product[ManufacturerID],MATCH($A964,product[ProductID],0))</f>
        <v>10</v>
      </c>
      <c r="L964" t="str">
        <f>INDEX(location[State],MATCH(D964,location[Zip],0))</f>
        <v>Alberta</v>
      </c>
      <c r="M964" t="str">
        <f>INDEX(manufacturer[Manufacturer Name],MATCH(K964,manufacturer[ManufacturerID],0))</f>
        <v>Pirum</v>
      </c>
      <c r="N964">
        <f>1/COUNTIFS(tbl_sales[Manufacturer Name],tbl_sales[[#This Row],[Manufacturer Name]])</f>
        <v>3.8022813688212928E-3</v>
      </c>
    </row>
    <row r="965" spans="1:14" x14ac:dyDescent="0.25">
      <c r="A965">
        <v>1180</v>
      </c>
      <c r="B965" s="2">
        <v>42144</v>
      </c>
      <c r="C965" s="2" t="str">
        <f>TEXT(tbl_sales[[#This Row],[Date]],"mmmm")</f>
        <v>May</v>
      </c>
      <c r="D965" t="s">
        <v>1202</v>
      </c>
      <c r="E965">
        <v>1</v>
      </c>
      <c r="F965" s="3">
        <v>6173.37</v>
      </c>
      <c r="G965" t="s">
        <v>20</v>
      </c>
      <c r="H965" t="str">
        <f>INDEX(product[Product Name],MATCH(A965,product[ProductID],0))</f>
        <v>Pirum UE-16</v>
      </c>
      <c r="I965" t="str">
        <f>INDEX(product[Category],MATCH($A965,product[ProductID],0))</f>
        <v>Urban</v>
      </c>
      <c r="J965" t="str">
        <f>INDEX(product[Segment],MATCH($A965,product[ProductID],0))</f>
        <v>Extreme</v>
      </c>
      <c r="K965">
        <f>INDEX(product[ManufacturerID],MATCH($A965,product[ProductID],0))</f>
        <v>10</v>
      </c>
      <c r="L965" t="str">
        <f>INDEX(location[State],MATCH(D965,location[Zip],0))</f>
        <v>Manitoba</v>
      </c>
      <c r="M965" t="str">
        <f>INDEX(manufacturer[Manufacturer Name],MATCH(K965,manufacturer[ManufacturerID],0))</f>
        <v>Pirum</v>
      </c>
      <c r="N965">
        <f>1/COUNTIFS(tbl_sales[Manufacturer Name],tbl_sales[[#This Row],[Manufacturer Name]])</f>
        <v>3.8022813688212928E-3</v>
      </c>
    </row>
    <row r="966" spans="1:14" x14ac:dyDescent="0.25">
      <c r="A966">
        <v>1697</v>
      </c>
      <c r="B966" s="2">
        <v>42145</v>
      </c>
      <c r="C966" s="2" t="str">
        <f>TEXT(tbl_sales[[#This Row],[Date]],"mmmm")</f>
        <v>May</v>
      </c>
      <c r="D966" t="s">
        <v>1382</v>
      </c>
      <c r="E966">
        <v>1</v>
      </c>
      <c r="F966" s="3">
        <v>2834.37</v>
      </c>
      <c r="G966" t="s">
        <v>20</v>
      </c>
      <c r="H966" t="str">
        <f>INDEX(product[Product Name],MATCH(A966,product[ProductID],0))</f>
        <v>Salvus YY-08</v>
      </c>
      <c r="I966" t="str">
        <f>INDEX(product[Category],MATCH($A966,product[ProductID],0))</f>
        <v>Youth</v>
      </c>
      <c r="J966" t="str">
        <f>INDEX(product[Segment],MATCH($A966,product[ProductID],0))</f>
        <v>Youth</v>
      </c>
      <c r="K966">
        <f>INDEX(product[ManufacturerID],MATCH($A966,product[ProductID],0))</f>
        <v>13</v>
      </c>
      <c r="L966" t="str">
        <f>INDEX(location[State],MATCH(D966,location[Zip],0))</f>
        <v>Alberta</v>
      </c>
      <c r="M966" t="str">
        <f>INDEX(manufacturer[Manufacturer Name],MATCH(K966,manufacturer[ManufacturerID],0))</f>
        <v>Salvus</v>
      </c>
      <c r="N966">
        <f>1/COUNTIFS(tbl_sales[Manufacturer Name],tbl_sales[[#This Row],[Manufacturer Name]])</f>
        <v>4.3478260869565216E-2</v>
      </c>
    </row>
    <row r="967" spans="1:14" x14ac:dyDescent="0.25">
      <c r="A967">
        <v>1706</v>
      </c>
      <c r="B967" s="2">
        <v>42145</v>
      </c>
      <c r="C967" s="2" t="str">
        <f>TEXT(tbl_sales[[#This Row],[Date]],"mmmm")</f>
        <v>May</v>
      </c>
      <c r="D967" t="s">
        <v>1382</v>
      </c>
      <c r="E967">
        <v>1</v>
      </c>
      <c r="F967" s="3">
        <v>2834.37</v>
      </c>
      <c r="G967" t="s">
        <v>20</v>
      </c>
      <c r="H967" t="str">
        <f>INDEX(product[Product Name],MATCH(A967,product[ProductID],0))</f>
        <v>Salvus YY-17</v>
      </c>
      <c r="I967" t="str">
        <f>INDEX(product[Category],MATCH($A967,product[ProductID],0))</f>
        <v>Youth</v>
      </c>
      <c r="J967" t="str">
        <f>INDEX(product[Segment],MATCH($A967,product[ProductID],0))</f>
        <v>Youth</v>
      </c>
      <c r="K967">
        <f>INDEX(product[ManufacturerID],MATCH($A967,product[ProductID],0))</f>
        <v>13</v>
      </c>
      <c r="L967" t="str">
        <f>INDEX(location[State],MATCH(D967,location[Zip],0))</f>
        <v>Alberta</v>
      </c>
      <c r="M967" t="str">
        <f>INDEX(manufacturer[Manufacturer Name],MATCH(K967,manufacturer[ManufacturerID],0))</f>
        <v>Salvus</v>
      </c>
      <c r="N967">
        <f>1/COUNTIFS(tbl_sales[Manufacturer Name],tbl_sales[[#This Row],[Manufacturer Name]])</f>
        <v>4.3478260869565216E-2</v>
      </c>
    </row>
    <row r="968" spans="1:14" x14ac:dyDescent="0.25">
      <c r="A968">
        <v>1875</v>
      </c>
      <c r="B968" s="2">
        <v>42145</v>
      </c>
      <c r="C968" s="2" t="str">
        <f>TEXT(tbl_sales[[#This Row],[Date]],"mmmm")</f>
        <v>May</v>
      </c>
      <c r="D968" t="s">
        <v>1410</v>
      </c>
      <c r="E968">
        <v>1</v>
      </c>
      <c r="F968" s="3">
        <v>12914.37</v>
      </c>
      <c r="G968" t="s">
        <v>20</v>
      </c>
      <c r="H968" t="str">
        <f>INDEX(product[Product Name],MATCH(A968,product[ProductID],0))</f>
        <v>Leo UM-13</v>
      </c>
      <c r="I968" t="str">
        <f>INDEX(product[Category],MATCH($A968,product[ProductID],0))</f>
        <v>Urban</v>
      </c>
      <c r="J968" t="str">
        <f>INDEX(product[Segment],MATCH($A968,product[ProductID],0))</f>
        <v>Moderation</v>
      </c>
      <c r="K968">
        <f>INDEX(product[ManufacturerID],MATCH($A968,product[ProductID],0))</f>
        <v>6</v>
      </c>
      <c r="L968" t="str">
        <f>INDEX(location[State],MATCH(D968,location[Zip],0))</f>
        <v>Alberta</v>
      </c>
      <c r="M968" t="str">
        <f>INDEX(manufacturer[Manufacturer Name],MATCH(K968,manufacturer[ManufacturerID],0))</f>
        <v>Leo</v>
      </c>
      <c r="N968">
        <f>1/COUNTIFS(tbl_sales[Manufacturer Name],tbl_sales[[#This Row],[Manufacturer Name]])</f>
        <v>8.3333333333333329E-2</v>
      </c>
    </row>
    <row r="969" spans="1:14" x14ac:dyDescent="0.25">
      <c r="A969">
        <v>659</v>
      </c>
      <c r="B969" s="2">
        <v>42145</v>
      </c>
      <c r="C969" s="2" t="str">
        <f>TEXT(tbl_sales[[#This Row],[Date]],"mmmm")</f>
        <v>May</v>
      </c>
      <c r="D969" t="s">
        <v>1561</v>
      </c>
      <c r="E969">
        <v>1</v>
      </c>
      <c r="F969" s="3">
        <v>17639.37</v>
      </c>
      <c r="G969" t="s">
        <v>20</v>
      </c>
      <c r="H969" t="str">
        <f>INDEX(product[Product Name],MATCH(A969,product[ProductID],0))</f>
        <v>Maximus UC-24</v>
      </c>
      <c r="I969" t="str">
        <f>INDEX(product[Category],MATCH($A969,product[ProductID],0))</f>
        <v>Urban</v>
      </c>
      <c r="J969" t="str">
        <f>INDEX(product[Segment],MATCH($A969,product[ProductID],0))</f>
        <v>Convenience</v>
      </c>
      <c r="K969">
        <f>INDEX(product[ManufacturerID],MATCH($A969,product[ProductID],0))</f>
        <v>7</v>
      </c>
      <c r="L969" t="str">
        <f>INDEX(location[State],MATCH(D969,location[Zip],0))</f>
        <v>British Columbia</v>
      </c>
      <c r="M969" t="str">
        <f>INDEX(manufacturer[Manufacturer Name],MATCH(K969,manufacturer[ManufacturerID],0))</f>
        <v>VanArsdel</v>
      </c>
      <c r="N969">
        <f>1/COUNTIFS(tbl_sales[Manufacturer Name],tbl_sales[[#This Row],[Manufacturer Name]])</f>
        <v>2.4570024570024569E-3</v>
      </c>
    </row>
    <row r="970" spans="1:14" x14ac:dyDescent="0.25">
      <c r="A970">
        <v>905</v>
      </c>
      <c r="B970" s="2">
        <v>42145</v>
      </c>
      <c r="C970" s="2" t="str">
        <f>TEXT(tbl_sales[[#This Row],[Date]],"mmmm")</f>
        <v>May</v>
      </c>
      <c r="D970" t="s">
        <v>1578</v>
      </c>
      <c r="E970">
        <v>1</v>
      </c>
      <c r="F970" s="3">
        <v>7244.37</v>
      </c>
      <c r="G970" t="s">
        <v>20</v>
      </c>
      <c r="H970" t="str">
        <f>INDEX(product[Product Name],MATCH(A970,product[ProductID],0))</f>
        <v>Natura UE-14</v>
      </c>
      <c r="I970" t="str">
        <f>INDEX(product[Category],MATCH($A970,product[ProductID],0))</f>
        <v>Urban</v>
      </c>
      <c r="J970" t="str">
        <f>INDEX(product[Segment],MATCH($A970,product[ProductID],0))</f>
        <v>Extreme</v>
      </c>
      <c r="K970">
        <f>INDEX(product[ManufacturerID],MATCH($A970,product[ProductID],0))</f>
        <v>8</v>
      </c>
      <c r="L970" t="str">
        <f>INDEX(location[State],MATCH(D970,location[Zip],0))</f>
        <v>British Columbia</v>
      </c>
      <c r="M970" t="str">
        <f>INDEX(manufacturer[Manufacturer Name],MATCH(K970,manufacturer[ManufacturerID],0))</f>
        <v>Natura</v>
      </c>
      <c r="N970">
        <f>1/COUNTIFS(tbl_sales[Manufacturer Name],tbl_sales[[#This Row],[Manufacturer Name]])</f>
        <v>3.952569169960474E-3</v>
      </c>
    </row>
    <row r="971" spans="1:14" x14ac:dyDescent="0.25">
      <c r="A971">
        <v>1182</v>
      </c>
      <c r="B971" s="2">
        <v>42145</v>
      </c>
      <c r="C971" s="2" t="str">
        <f>TEXT(tbl_sales[[#This Row],[Date]],"mmmm")</f>
        <v>May</v>
      </c>
      <c r="D971" t="s">
        <v>1561</v>
      </c>
      <c r="E971">
        <v>1</v>
      </c>
      <c r="F971" s="3">
        <v>2834.37</v>
      </c>
      <c r="G971" t="s">
        <v>20</v>
      </c>
      <c r="H971" t="str">
        <f>INDEX(product[Product Name],MATCH(A971,product[ProductID],0))</f>
        <v>Pirum UE-18</v>
      </c>
      <c r="I971" t="str">
        <f>INDEX(product[Category],MATCH($A971,product[ProductID],0))</f>
        <v>Urban</v>
      </c>
      <c r="J971" t="str">
        <f>INDEX(product[Segment],MATCH($A971,product[ProductID],0))</f>
        <v>Extreme</v>
      </c>
      <c r="K971">
        <f>INDEX(product[ManufacturerID],MATCH($A971,product[ProductID],0))</f>
        <v>10</v>
      </c>
      <c r="L971" t="str">
        <f>INDEX(location[State],MATCH(D971,location[Zip],0))</f>
        <v>British Columbia</v>
      </c>
      <c r="M971" t="str">
        <f>INDEX(manufacturer[Manufacturer Name],MATCH(K971,manufacturer[ManufacturerID],0))</f>
        <v>Pirum</v>
      </c>
      <c r="N971">
        <f>1/COUNTIFS(tbl_sales[Manufacturer Name],tbl_sales[[#This Row],[Manufacturer Name]])</f>
        <v>3.8022813688212928E-3</v>
      </c>
    </row>
    <row r="972" spans="1:14" x14ac:dyDescent="0.25">
      <c r="A972">
        <v>487</v>
      </c>
      <c r="B972" s="2">
        <v>42145</v>
      </c>
      <c r="C972" s="2" t="str">
        <f>TEXT(tbl_sales[[#This Row],[Date]],"mmmm")</f>
        <v>May</v>
      </c>
      <c r="D972" t="s">
        <v>1330</v>
      </c>
      <c r="E972">
        <v>1</v>
      </c>
      <c r="F972" s="3">
        <v>13229.37</v>
      </c>
      <c r="G972" t="s">
        <v>20</v>
      </c>
      <c r="H972" t="str">
        <f>INDEX(product[Product Name],MATCH(A972,product[ProductID],0))</f>
        <v>Maximus UM-92</v>
      </c>
      <c r="I972" t="str">
        <f>INDEX(product[Category],MATCH($A972,product[ProductID],0))</f>
        <v>Urban</v>
      </c>
      <c r="J972" t="str">
        <f>INDEX(product[Segment],MATCH($A972,product[ProductID],0))</f>
        <v>Moderation</v>
      </c>
      <c r="K972">
        <f>INDEX(product[ManufacturerID],MATCH($A972,product[ProductID],0))</f>
        <v>7</v>
      </c>
      <c r="L972" t="str">
        <f>INDEX(location[State],MATCH(D972,location[Zip],0))</f>
        <v>Alberta</v>
      </c>
      <c r="M972" t="str">
        <f>INDEX(manufacturer[Manufacturer Name],MATCH(K972,manufacturer[ManufacturerID],0))</f>
        <v>VanArsdel</v>
      </c>
      <c r="N972">
        <f>1/COUNTIFS(tbl_sales[Manufacturer Name],tbl_sales[[#This Row],[Manufacturer Name]])</f>
        <v>2.4570024570024569E-3</v>
      </c>
    </row>
    <row r="973" spans="1:14" x14ac:dyDescent="0.25">
      <c r="A973">
        <v>1180</v>
      </c>
      <c r="B973" s="2">
        <v>42145</v>
      </c>
      <c r="C973" s="2" t="str">
        <f>TEXT(tbl_sales[[#This Row],[Date]],"mmmm")</f>
        <v>May</v>
      </c>
      <c r="D973" t="s">
        <v>1352</v>
      </c>
      <c r="E973">
        <v>1</v>
      </c>
      <c r="F973" s="3">
        <v>6173.37</v>
      </c>
      <c r="G973" t="s">
        <v>20</v>
      </c>
      <c r="H973" t="str">
        <f>INDEX(product[Product Name],MATCH(A973,product[ProductID],0))</f>
        <v>Pirum UE-16</v>
      </c>
      <c r="I973" t="str">
        <f>INDEX(product[Category],MATCH($A973,product[ProductID],0))</f>
        <v>Urban</v>
      </c>
      <c r="J973" t="str">
        <f>INDEX(product[Segment],MATCH($A973,product[ProductID],0))</f>
        <v>Extreme</v>
      </c>
      <c r="K973">
        <f>INDEX(product[ManufacturerID],MATCH($A973,product[ProductID],0))</f>
        <v>10</v>
      </c>
      <c r="L973" t="str">
        <f>INDEX(location[State],MATCH(D973,location[Zip],0))</f>
        <v>Alberta</v>
      </c>
      <c r="M973" t="str">
        <f>INDEX(manufacturer[Manufacturer Name],MATCH(K973,manufacturer[ManufacturerID],0))</f>
        <v>Pirum</v>
      </c>
      <c r="N973">
        <f>1/COUNTIFS(tbl_sales[Manufacturer Name],tbl_sales[[#This Row],[Manufacturer Name]])</f>
        <v>3.8022813688212928E-3</v>
      </c>
    </row>
    <row r="974" spans="1:14" x14ac:dyDescent="0.25">
      <c r="A974">
        <v>1212</v>
      </c>
      <c r="B974" s="2">
        <v>42145</v>
      </c>
      <c r="C974" s="2" t="str">
        <f>TEXT(tbl_sales[[#This Row],[Date]],"mmmm")</f>
        <v>May</v>
      </c>
      <c r="D974" t="s">
        <v>1352</v>
      </c>
      <c r="E974">
        <v>1</v>
      </c>
      <c r="F974" s="3">
        <v>4661.37</v>
      </c>
      <c r="G974" t="s">
        <v>20</v>
      </c>
      <c r="H974" t="str">
        <f>INDEX(product[Product Name],MATCH(A974,product[ProductID],0))</f>
        <v>Pirum UC-14</v>
      </c>
      <c r="I974" t="str">
        <f>INDEX(product[Category],MATCH($A974,product[ProductID],0))</f>
        <v>Urban</v>
      </c>
      <c r="J974" t="str">
        <f>INDEX(product[Segment],MATCH($A974,product[ProductID],0))</f>
        <v>Convenience</v>
      </c>
      <c r="K974">
        <f>INDEX(product[ManufacturerID],MATCH($A974,product[ProductID],0))</f>
        <v>10</v>
      </c>
      <c r="L974" t="str">
        <f>INDEX(location[State],MATCH(D974,location[Zip],0))</f>
        <v>Alberta</v>
      </c>
      <c r="M974" t="str">
        <f>INDEX(manufacturer[Manufacturer Name],MATCH(K974,manufacturer[ManufacturerID],0))</f>
        <v>Pirum</v>
      </c>
      <c r="N974">
        <f>1/COUNTIFS(tbl_sales[Manufacturer Name],tbl_sales[[#This Row],[Manufacturer Name]])</f>
        <v>3.8022813688212928E-3</v>
      </c>
    </row>
    <row r="975" spans="1:14" x14ac:dyDescent="0.25">
      <c r="A975">
        <v>1722</v>
      </c>
      <c r="B975" s="2">
        <v>42145</v>
      </c>
      <c r="C975" s="2" t="str">
        <f>TEXT(tbl_sales[[#This Row],[Date]],"mmmm")</f>
        <v>May</v>
      </c>
      <c r="D975" t="s">
        <v>1350</v>
      </c>
      <c r="E975">
        <v>1</v>
      </c>
      <c r="F975" s="3">
        <v>1038.8699999999999</v>
      </c>
      <c r="G975" t="s">
        <v>20</v>
      </c>
      <c r="H975" t="str">
        <f>INDEX(product[Product Name],MATCH(A975,product[ProductID],0))</f>
        <v>Salvus YY-33</v>
      </c>
      <c r="I975" t="str">
        <f>INDEX(product[Category],MATCH($A975,product[ProductID],0))</f>
        <v>Youth</v>
      </c>
      <c r="J975" t="str">
        <f>INDEX(product[Segment],MATCH($A975,product[ProductID],0))</f>
        <v>Youth</v>
      </c>
      <c r="K975">
        <f>INDEX(product[ManufacturerID],MATCH($A975,product[ProductID],0))</f>
        <v>13</v>
      </c>
      <c r="L975" t="str">
        <f>INDEX(location[State],MATCH(D975,location[Zip],0))</f>
        <v>Alberta</v>
      </c>
      <c r="M975" t="str">
        <f>INDEX(manufacturer[Manufacturer Name],MATCH(K975,manufacturer[ManufacturerID],0))</f>
        <v>Salvus</v>
      </c>
      <c r="N975">
        <f>1/COUNTIFS(tbl_sales[Manufacturer Name],tbl_sales[[#This Row],[Manufacturer Name]])</f>
        <v>4.3478260869565216E-2</v>
      </c>
    </row>
    <row r="976" spans="1:14" x14ac:dyDescent="0.25">
      <c r="A976">
        <v>1129</v>
      </c>
      <c r="B976" s="2">
        <v>42145</v>
      </c>
      <c r="C976" s="2" t="str">
        <f>TEXT(tbl_sales[[#This Row],[Date]],"mmmm")</f>
        <v>May</v>
      </c>
      <c r="D976" t="s">
        <v>1330</v>
      </c>
      <c r="E976">
        <v>1</v>
      </c>
      <c r="F976" s="3">
        <v>5543.37</v>
      </c>
      <c r="G976" t="s">
        <v>20</v>
      </c>
      <c r="H976" t="str">
        <f>INDEX(product[Product Name],MATCH(A976,product[ProductID],0))</f>
        <v>Pirum UM-06</v>
      </c>
      <c r="I976" t="str">
        <f>INDEX(product[Category],MATCH($A976,product[ProductID],0))</f>
        <v>Urban</v>
      </c>
      <c r="J976" t="str">
        <f>INDEX(product[Segment],MATCH($A976,product[ProductID],0))</f>
        <v>Moderation</v>
      </c>
      <c r="K976">
        <f>INDEX(product[ManufacturerID],MATCH($A976,product[ProductID],0))</f>
        <v>10</v>
      </c>
      <c r="L976" t="str">
        <f>INDEX(location[State],MATCH(D976,location[Zip],0))</f>
        <v>Alberta</v>
      </c>
      <c r="M976" t="str">
        <f>INDEX(manufacturer[Manufacturer Name],MATCH(K976,manufacturer[ManufacturerID],0))</f>
        <v>Pirum</v>
      </c>
      <c r="N976">
        <f>1/COUNTIFS(tbl_sales[Manufacturer Name],tbl_sales[[#This Row],[Manufacturer Name]])</f>
        <v>3.8022813688212928E-3</v>
      </c>
    </row>
    <row r="977" spans="1:14" x14ac:dyDescent="0.25">
      <c r="A977">
        <v>819</v>
      </c>
      <c r="B977" s="2">
        <v>42146</v>
      </c>
      <c r="C977" s="2" t="str">
        <f>TEXT(tbl_sales[[#This Row],[Date]],"mmmm")</f>
        <v>May</v>
      </c>
      <c r="D977" t="s">
        <v>1564</v>
      </c>
      <c r="E977">
        <v>1</v>
      </c>
      <c r="F977" s="3">
        <v>16757.37</v>
      </c>
      <c r="G977" t="s">
        <v>20</v>
      </c>
      <c r="H977" t="str">
        <f>INDEX(product[Product Name],MATCH(A977,product[ProductID],0))</f>
        <v>Natura UM-03</v>
      </c>
      <c r="I977" t="str">
        <f>INDEX(product[Category],MATCH($A977,product[ProductID],0))</f>
        <v>Urban</v>
      </c>
      <c r="J977" t="str">
        <f>INDEX(product[Segment],MATCH($A977,product[ProductID],0))</f>
        <v>Moderation</v>
      </c>
      <c r="K977">
        <f>INDEX(product[ManufacturerID],MATCH($A977,product[ProductID],0))</f>
        <v>8</v>
      </c>
      <c r="L977" t="str">
        <f>INDEX(location[State],MATCH(D977,location[Zip],0))</f>
        <v>British Columbia</v>
      </c>
      <c r="M977" t="str">
        <f>INDEX(manufacturer[Manufacturer Name],MATCH(K977,manufacturer[ManufacturerID],0))</f>
        <v>Natura</v>
      </c>
      <c r="N977">
        <f>1/COUNTIFS(tbl_sales[Manufacturer Name],tbl_sales[[#This Row],[Manufacturer Name]])</f>
        <v>3.952569169960474E-3</v>
      </c>
    </row>
    <row r="978" spans="1:14" x14ac:dyDescent="0.25">
      <c r="A978">
        <v>506</v>
      </c>
      <c r="B978" s="2">
        <v>42148</v>
      </c>
      <c r="C978" s="2" t="str">
        <f>TEXT(tbl_sales[[#This Row],[Date]],"mmmm")</f>
        <v>May</v>
      </c>
      <c r="D978" t="s">
        <v>1591</v>
      </c>
      <c r="E978">
        <v>1</v>
      </c>
      <c r="F978" s="3">
        <v>15560.37</v>
      </c>
      <c r="G978" t="s">
        <v>20</v>
      </c>
      <c r="H978" t="str">
        <f>INDEX(product[Product Name],MATCH(A978,product[ProductID],0))</f>
        <v>Maximus UM-11</v>
      </c>
      <c r="I978" t="str">
        <f>INDEX(product[Category],MATCH($A978,product[ProductID],0))</f>
        <v>Urban</v>
      </c>
      <c r="J978" t="str">
        <f>INDEX(product[Segment],MATCH($A978,product[ProductID],0))</f>
        <v>Moderation</v>
      </c>
      <c r="K978">
        <f>INDEX(product[ManufacturerID],MATCH($A978,product[ProductID],0))</f>
        <v>7</v>
      </c>
      <c r="L978" t="str">
        <f>INDEX(location[State],MATCH(D978,location[Zip],0))</f>
        <v>British Columbia</v>
      </c>
      <c r="M978" t="str">
        <f>INDEX(manufacturer[Manufacturer Name],MATCH(K978,manufacturer[ManufacturerID],0))</f>
        <v>VanArsdel</v>
      </c>
      <c r="N978">
        <f>1/COUNTIFS(tbl_sales[Manufacturer Name],tbl_sales[[#This Row],[Manufacturer Name]])</f>
        <v>2.4570024570024569E-3</v>
      </c>
    </row>
    <row r="979" spans="1:14" x14ac:dyDescent="0.25">
      <c r="A979">
        <v>1137</v>
      </c>
      <c r="B979" s="2">
        <v>42166</v>
      </c>
      <c r="C979" s="2" t="str">
        <f>TEXT(tbl_sales[[#This Row],[Date]],"mmmm")</f>
        <v>June</v>
      </c>
      <c r="D979" t="s">
        <v>1334</v>
      </c>
      <c r="E979">
        <v>1</v>
      </c>
      <c r="F979" s="3">
        <v>8945.3700000000008</v>
      </c>
      <c r="G979" t="s">
        <v>20</v>
      </c>
      <c r="H979" t="str">
        <f>INDEX(product[Product Name],MATCH(A979,product[ProductID],0))</f>
        <v>Pirum UM-14</v>
      </c>
      <c r="I979" t="str">
        <f>INDEX(product[Category],MATCH($A979,product[ProductID],0))</f>
        <v>Urban</v>
      </c>
      <c r="J979" t="str">
        <f>INDEX(product[Segment],MATCH($A979,product[ProductID],0))</f>
        <v>Moderation</v>
      </c>
      <c r="K979">
        <f>INDEX(product[ManufacturerID],MATCH($A979,product[ProductID],0))</f>
        <v>10</v>
      </c>
      <c r="L979" t="str">
        <f>INDEX(location[State],MATCH(D979,location[Zip],0))</f>
        <v>Alberta</v>
      </c>
      <c r="M979" t="str">
        <f>INDEX(manufacturer[Manufacturer Name],MATCH(K979,manufacturer[ManufacturerID],0))</f>
        <v>Pirum</v>
      </c>
      <c r="N979">
        <f>1/COUNTIFS(tbl_sales[Manufacturer Name],tbl_sales[[#This Row],[Manufacturer Name]])</f>
        <v>3.8022813688212928E-3</v>
      </c>
    </row>
    <row r="980" spans="1:14" x14ac:dyDescent="0.25">
      <c r="A980">
        <v>2379</v>
      </c>
      <c r="B980" s="2">
        <v>42167</v>
      </c>
      <c r="C980" s="2" t="str">
        <f>TEXT(tbl_sales[[#This Row],[Date]],"mmmm")</f>
        <v>June</v>
      </c>
      <c r="D980" t="s">
        <v>1379</v>
      </c>
      <c r="E980">
        <v>1</v>
      </c>
      <c r="F980" s="3">
        <v>2513.6999999999998</v>
      </c>
      <c r="G980" t="s">
        <v>20</v>
      </c>
      <c r="H980" t="str">
        <f>INDEX(product[Product Name],MATCH(A980,product[ProductID],0))</f>
        <v>Aliqui UC-27</v>
      </c>
      <c r="I980" t="str">
        <f>INDEX(product[Category],MATCH($A980,product[ProductID],0))</f>
        <v>Urban</v>
      </c>
      <c r="J980" t="str">
        <f>INDEX(product[Segment],MATCH($A980,product[ProductID],0))</f>
        <v>Convenience</v>
      </c>
      <c r="K980">
        <f>INDEX(product[ManufacturerID],MATCH($A980,product[ProductID],0))</f>
        <v>2</v>
      </c>
      <c r="L980" t="str">
        <f>INDEX(location[State],MATCH(D980,location[Zip],0))</f>
        <v>Alberta</v>
      </c>
      <c r="M980" t="str">
        <f>INDEX(manufacturer[Manufacturer Name],MATCH(K980,manufacturer[ManufacturerID],0))</f>
        <v>Aliqui</v>
      </c>
      <c r="N980">
        <f>1/COUNTIFS(tbl_sales[Manufacturer Name],tbl_sales[[#This Row],[Manufacturer Name]])</f>
        <v>4.7169811320754715E-3</v>
      </c>
    </row>
    <row r="981" spans="1:14" x14ac:dyDescent="0.25">
      <c r="A981">
        <v>2368</v>
      </c>
      <c r="B981" s="2">
        <v>42167</v>
      </c>
      <c r="C981" s="2" t="str">
        <f>TEXT(tbl_sales[[#This Row],[Date]],"mmmm")</f>
        <v>June</v>
      </c>
      <c r="D981" t="s">
        <v>1345</v>
      </c>
      <c r="E981">
        <v>1</v>
      </c>
      <c r="F981" s="3">
        <v>8813.7000000000007</v>
      </c>
      <c r="G981" t="s">
        <v>20</v>
      </c>
      <c r="H981" t="str">
        <f>INDEX(product[Product Name],MATCH(A981,product[ProductID],0))</f>
        <v>Aliqui UC-16</v>
      </c>
      <c r="I981" t="str">
        <f>INDEX(product[Category],MATCH($A981,product[ProductID],0))</f>
        <v>Urban</v>
      </c>
      <c r="J981" t="str">
        <f>INDEX(product[Segment],MATCH($A981,product[ProductID],0))</f>
        <v>Convenience</v>
      </c>
      <c r="K981">
        <f>INDEX(product[ManufacturerID],MATCH($A981,product[ProductID],0))</f>
        <v>2</v>
      </c>
      <c r="L981" t="str">
        <f>INDEX(location[State],MATCH(D981,location[Zip],0))</f>
        <v>Alberta</v>
      </c>
      <c r="M981" t="str">
        <f>INDEX(manufacturer[Manufacturer Name],MATCH(K981,manufacturer[ManufacturerID],0))</f>
        <v>Aliqui</v>
      </c>
      <c r="N981">
        <f>1/COUNTIFS(tbl_sales[Manufacturer Name],tbl_sales[[#This Row],[Manufacturer Name]])</f>
        <v>4.7169811320754715E-3</v>
      </c>
    </row>
    <row r="982" spans="1:14" x14ac:dyDescent="0.25">
      <c r="A982">
        <v>487</v>
      </c>
      <c r="B982" s="2">
        <v>42167</v>
      </c>
      <c r="C982" s="2" t="str">
        <f>TEXT(tbl_sales[[#This Row],[Date]],"mmmm")</f>
        <v>June</v>
      </c>
      <c r="D982" t="s">
        <v>1410</v>
      </c>
      <c r="E982">
        <v>1</v>
      </c>
      <c r="F982" s="3">
        <v>13229.37</v>
      </c>
      <c r="G982" t="s">
        <v>20</v>
      </c>
      <c r="H982" t="str">
        <f>INDEX(product[Product Name],MATCH(A982,product[ProductID],0))</f>
        <v>Maximus UM-92</v>
      </c>
      <c r="I982" t="str">
        <f>INDEX(product[Category],MATCH($A982,product[ProductID],0))</f>
        <v>Urban</v>
      </c>
      <c r="J982" t="str">
        <f>INDEX(product[Segment],MATCH($A982,product[ProductID],0))</f>
        <v>Moderation</v>
      </c>
      <c r="K982">
        <f>INDEX(product[ManufacturerID],MATCH($A982,product[ProductID],0))</f>
        <v>7</v>
      </c>
      <c r="L982" t="str">
        <f>INDEX(location[State],MATCH(D982,location[Zip],0))</f>
        <v>Alberta</v>
      </c>
      <c r="M982" t="str">
        <f>INDEX(manufacturer[Manufacturer Name],MATCH(K982,manufacturer[ManufacturerID],0))</f>
        <v>VanArsdel</v>
      </c>
      <c r="N982">
        <f>1/COUNTIFS(tbl_sales[Manufacturer Name],tbl_sales[[#This Row],[Manufacturer Name]])</f>
        <v>2.4570024570024569E-3</v>
      </c>
    </row>
    <row r="983" spans="1:14" x14ac:dyDescent="0.25">
      <c r="A983">
        <v>995</v>
      </c>
      <c r="B983" s="2">
        <v>42172</v>
      </c>
      <c r="C983" s="2" t="str">
        <f>TEXT(tbl_sales[[#This Row],[Date]],"mmmm")</f>
        <v>June</v>
      </c>
      <c r="D983" t="s">
        <v>1346</v>
      </c>
      <c r="E983">
        <v>1</v>
      </c>
      <c r="F983" s="3">
        <v>7118.37</v>
      </c>
      <c r="G983" t="s">
        <v>20</v>
      </c>
      <c r="H983" t="str">
        <f>INDEX(product[Product Name],MATCH(A983,product[ProductID],0))</f>
        <v>Natura UC-58</v>
      </c>
      <c r="I983" t="str">
        <f>INDEX(product[Category],MATCH($A983,product[ProductID],0))</f>
        <v>Urban</v>
      </c>
      <c r="J983" t="str">
        <f>INDEX(product[Segment],MATCH($A983,product[ProductID],0))</f>
        <v>Convenience</v>
      </c>
      <c r="K983">
        <f>INDEX(product[ManufacturerID],MATCH($A983,product[ProductID],0))</f>
        <v>8</v>
      </c>
      <c r="L983" t="str">
        <f>INDEX(location[State],MATCH(D983,location[Zip],0))</f>
        <v>Alberta</v>
      </c>
      <c r="M983" t="str">
        <f>INDEX(manufacturer[Manufacturer Name],MATCH(K983,manufacturer[ManufacturerID],0))</f>
        <v>Natura</v>
      </c>
      <c r="N983">
        <f>1/COUNTIFS(tbl_sales[Manufacturer Name],tbl_sales[[#This Row],[Manufacturer Name]])</f>
        <v>3.952569169960474E-3</v>
      </c>
    </row>
    <row r="984" spans="1:14" x14ac:dyDescent="0.25">
      <c r="A984">
        <v>2350</v>
      </c>
      <c r="B984" s="2">
        <v>42172</v>
      </c>
      <c r="C984" s="2" t="str">
        <f>TEXT(tbl_sales[[#This Row],[Date]],"mmmm")</f>
        <v>June</v>
      </c>
      <c r="D984" t="s">
        <v>1384</v>
      </c>
      <c r="E984">
        <v>1</v>
      </c>
      <c r="F984" s="3">
        <v>4466.7</v>
      </c>
      <c r="G984" t="s">
        <v>20</v>
      </c>
      <c r="H984" t="str">
        <f>INDEX(product[Product Name],MATCH(A984,product[ProductID],0))</f>
        <v>Aliqui UE-24</v>
      </c>
      <c r="I984" t="str">
        <f>INDEX(product[Category],MATCH($A984,product[ProductID],0))</f>
        <v>Urban</v>
      </c>
      <c r="J984" t="str">
        <f>INDEX(product[Segment],MATCH($A984,product[ProductID],0))</f>
        <v>Extreme</v>
      </c>
      <c r="K984">
        <f>INDEX(product[ManufacturerID],MATCH($A984,product[ProductID],0))</f>
        <v>2</v>
      </c>
      <c r="L984" t="str">
        <f>INDEX(location[State],MATCH(D984,location[Zip],0))</f>
        <v>Alberta</v>
      </c>
      <c r="M984" t="str">
        <f>INDEX(manufacturer[Manufacturer Name],MATCH(K984,manufacturer[ManufacturerID],0))</f>
        <v>Aliqui</v>
      </c>
      <c r="N984">
        <f>1/COUNTIFS(tbl_sales[Manufacturer Name],tbl_sales[[#This Row],[Manufacturer Name]])</f>
        <v>4.7169811320754715E-3</v>
      </c>
    </row>
    <row r="985" spans="1:14" x14ac:dyDescent="0.25">
      <c r="A985">
        <v>1134</v>
      </c>
      <c r="B985" s="2">
        <v>42172</v>
      </c>
      <c r="C985" s="2" t="str">
        <f>TEXT(tbl_sales[[#This Row],[Date]],"mmmm")</f>
        <v>June</v>
      </c>
      <c r="D985" t="s">
        <v>1330</v>
      </c>
      <c r="E985">
        <v>1</v>
      </c>
      <c r="F985" s="3">
        <v>10898.37</v>
      </c>
      <c r="G985" t="s">
        <v>20</v>
      </c>
      <c r="H985" t="str">
        <f>INDEX(product[Product Name],MATCH(A985,product[ProductID],0))</f>
        <v>Pirum UM-11</v>
      </c>
      <c r="I985" t="str">
        <f>INDEX(product[Category],MATCH($A985,product[ProductID],0))</f>
        <v>Urban</v>
      </c>
      <c r="J985" t="str">
        <f>INDEX(product[Segment],MATCH($A985,product[ProductID],0))</f>
        <v>Moderation</v>
      </c>
      <c r="K985">
        <f>INDEX(product[ManufacturerID],MATCH($A985,product[ProductID],0))</f>
        <v>10</v>
      </c>
      <c r="L985" t="str">
        <f>INDEX(location[State],MATCH(D985,location[Zip],0))</f>
        <v>Alberta</v>
      </c>
      <c r="M985" t="str">
        <f>INDEX(manufacturer[Manufacturer Name],MATCH(K985,manufacturer[ManufacturerID],0))</f>
        <v>Pirum</v>
      </c>
      <c r="N985">
        <f>1/COUNTIFS(tbl_sales[Manufacturer Name],tbl_sales[[#This Row],[Manufacturer Name]])</f>
        <v>3.8022813688212928E-3</v>
      </c>
    </row>
    <row r="986" spans="1:14" x14ac:dyDescent="0.25">
      <c r="A986">
        <v>1714</v>
      </c>
      <c r="B986" s="2">
        <v>42172</v>
      </c>
      <c r="C986" s="2" t="str">
        <f>TEXT(tbl_sales[[#This Row],[Date]],"mmmm")</f>
        <v>June</v>
      </c>
      <c r="D986" t="s">
        <v>1352</v>
      </c>
      <c r="E986">
        <v>1</v>
      </c>
      <c r="F986" s="3">
        <v>1259.3699999999999</v>
      </c>
      <c r="G986" t="s">
        <v>20</v>
      </c>
      <c r="H986" t="str">
        <f>INDEX(product[Product Name],MATCH(A986,product[ProductID],0))</f>
        <v>Salvus YY-25</v>
      </c>
      <c r="I986" t="str">
        <f>INDEX(product[Category],MATCH($A986,product[ProductID],0))</f>
        <v>Youth</v>
      </c>
      <c r="J986" t="str">
        <f>INDEX(product[Segment],MATCH($A986,product[ProductID],0))</f>
        <v>Youth</v>
      </c>
      <c r="K986">
        <f>INDEX(product[ManufacturerID],MATCH($A986,product[ProductID],0))</f>
        <v>13</v>
      </c>
      <c r="L986" t="str">
        <f>INDEX(location[State],MATCH(D986,location[Zip],0))</f>
        <v>Alberta</v>
      </c>
      <c r="M986" t="str">
        <f>INDEX(manufacturer[Manufacturer Name],MATCH(K986,manufacturer[ManufacturerID],0))</f>
        <v>Salvus</v>
      </c>
      <c r="N986">
        <f>1/COUNTIFS(tbl_sales[Manufacturer Name],tbl_sales[[#This Row],[Manufacturer Name]])</f>
        <v>4.3478260869565216E-2</v>
      </c>
    </row>
    <row r="987" spans="1:14" x14ac:dyDescent="0.25">
      <c r="A987">
        <v>578</v>
      </c>
      <c r="B987" s="2">
        <v>42172</v>
      </c>
      <c r="C987" s="2" t="str">
        <f>TEXT(tbl_sales[[#This Row],[Date]],"mmmm")</f>
        <v>June</v>
      </c>
      <c r="D987" t="s">
        <v>1401</v>
      </c>
      <c r="E987">
        <v>1</v>
      </c>
      <c r="F987" s="3">
        <v>9449.3700000000008</v>
      </c>
      <c r="G987" t="s">
        <v>20</v>
      </c>
      <c r="H987" t="str">
        <f>INDEX(product[Product Name],MATCH(A987,product[ProductID],0))</f>
        <v>Maximus UC-43</v>
      </c>
      <c r="I987" t="str">
        <f>INDEX(product[Category],MATCH($A987,product[ProductID],0))</f>
        <v>Urban</v>
      </c>
      <c r="J987" t="str">
        <f>INDEX(product[Segment],MATCH($A987,product[ProductID],0))</f>
        <v>Convenience</v>
      </c>
      <c r="K987">
        <f>INDEX(product[ManufacturerID],MATCH($A987,product[ProductID],0))</f>
        <v>7</v>
      </c>
      <c r="L987" t="str">
        <f>INDEX(location[State],MATCH(D987,location[Zip],0))</f>
        <v>Alberta</v>
      </c>
      <c r="M987" t="str">
        <f>INDEX(manufacturer[Manufacturer Name],MATCH(K987,manufacturer[ManufacturerID],0))</f>
        <v>VanArsdel</v>
      </c>
      <c r="N987">
        <f>1/COUNTIFS(tbl_sales[Manufacturer Name],tbl_sales[[#This Row],[Manufacturer Name]])</f>
        <v>2.4570024570024569E-3</v>
      </c>
    </row>
    <row r="988" spans="1:14" x14ac:dyDescent="0.25">
      <c r="A988">
        <v>115</v>
      </c>
      <c r="B988" s="2">
        <v>42151</v>
      </c>
      <c r="C988" s="2" t="str">
        <f>TEXT(tbl_sales[[#This Row],[Date]],"mmmm")</f>
        <v>May</v>
      </c>
      <c r="D988" t="s">
        <v>1395</v>
      </c>
      <c r="E988">
        <v>1</v>
      </c>
      <c r="F988" s="3">
        <v>10710</v>
      </c>
      <c r="G988" t="s">
        <v>20</v>
      </c>
      <c r="H988" t="str">
        <f>INDEX(product[Product Name],MATCH(A988,product[ProductID],0))</f>
        <v>Abbas UM-42</v>
      </c>
      <c r="I988" t="str">
        <f>INDEX(product[Category],MATCH($A988,product[ProductID],0))</f>
        <v>Urban</v>
      </c>
      <c r="J988" t="str">
        <f>INDEX(product[Segment],MATCH($A988,product[ProductID],0))</f>
        <v>Moderation</v>
      </c>
      <c r="K988">
        <f>INDEX(product[ManufacturerID],MATCH($A988,product[ProductID],0))</f>
        <v>1</v>
      </c>
      <c r="L988" t="str">
        <f>INDEX(location[State],MATCH(D988,location[Zip],0))</f>
        <v>Alberta</v>
      </c>
      <c r="M988" t="str">
        <f>INDEX(manufacturer[Manufacturer Name],MATCH(K988,manufacturer[ManufacturerID],0))</f>
        <v>Abbas</v>
      </c>
      <c r="N988">
        <f>1/COUNTIFS(tbl_sales[Manufacturer Name],tbl_sales[[#This Row],[Manufacturer Name]])</f>
        <v>0.04</v>
      </c>
    </row>
    <row r="989" spans="1:14" x14ac:dyDescent="0.25">
      <c r="A989">
        <v>1145</v>
      </c>
      <c r="B989" s="2">
        <v>42142</v>
      </c>
      <c r="C989" s="2" t="str">
        <f>TEXT(tbl_sales[[#This Row],[Date]],"mmmm")</f>
        <v>May</v>
      </c>
      <c r="D989" t="s">
        <v>1404</v>
      </c>
      <c r="E989">
        <v>1</v>
      </c>
      <c r="F989" s="3">
        <v>4031.37</v>
      </c>
      <c r="G989" t="s">
        <v>20</v>
      </c>
      <c r="H989" t="str">
        <f>INDEX(product[Product Name],MATCH(A989,product[ProductID],0))</f>
        <v>Pirum UR-02</v>
      </c>
      <c r="I989" t="str">
        <f>INDEX(product[Category],MATCH($A989,product[ProductID],0))</f>
        <v>Urban</v>
      </c>
      <c r="J989" t="str">
        <f>INDEX(product[Segment],MATCH($A989,product[ProductID],0))</f>
        <v>Regular</v>
      </c>
      <c r="K989">
        <f>INDEX(product[ManufacturerID],MATCH($A989,product[ProductID],0))</f>
        <v>10</v>
      </c>
      <c r="L989" t="str">
        <f>INDEX(location[State],MATCH(D989,location[Zip],0))</f>
        <v>Alberta</v>
      </c>
      <c r="M989" t="str">
        <f>INDEX(manufacturer[Manufacturer Name],MATCH(K989,manufacturer[ManufacturerID],0))</f>
        <v>Pirum</v>
      </c>
      <c r="N989">
        <f>1/COUNTIFS(tbl_sales[Manufacturer Name],tbl_sales[[#This Row],[Manufacturer Name]])</f>
        <v>3.8022813688212928E-3</v>
      </c>
    </row>
    <row r="990" spans="1:14" x14ac:dyDescent="0.25">
      <c r="A990">
        <v>585</v>
      </c>
      <c r="B990" s="2">
        <v>42142</v>
      </c>
      <c r="C990" s="2" t="str">
        <f>TEXT(tbl_sales[[#This Row],[Date]],"mmmm")</f>
        <v>May</v>
      </c>
      <c r="D990" t="s">
        <v>1401</v>
      </c>
      <c r="E990">
        <v>1</v>
      </c>
      <c r="F990" s="3">
        <v>5039.37</v>
      </c>
      <c r="G990" t="s">
        <v>20</v>
      </c>
      <c r="H990" t="str">
        <f>INDEX(product[Product Name],MATCH(A990,product[ProductID],0))</f>
        <v>Maximus UC-50</v>
      </c>
      <c r="I990" t="str">
        <f>INDEX(product[Category],MATCH($A990,product[ProductID],0))</f>
        <v>Urban</v>
      </c>
      <c r="J990" t="str">
        <f>INDEX(product[Segment],MATCH($A990,product[ProductID],0))</f>
        <v>Convenience</v>
      </c>
      <c r="K990">
        <f>INDEX(product[ManufacturerID],MATCH($A990,product[ProductID],0))</f>
        <v>7</v>
      </c>
      <c r="L990" t="str">
        <f>INDEX(location[State],MATCH(D990,location[Zip],0))</f>
        <v>Alberta</v>
      </c>
      <c r="M990" t="str">
        <f>INDEX(manufacturer[Manufacturer Name],MATCH(K990,manufacturer[ManufacturerID],0))</f>
        <v>VanArsdel</v>
      </c>
      <c r="N990">
        <f>1/COUNTIFS(tbl_sales[Manufacturer Name],tbl_sales[[#This Row],[Manufacturer Name]])</f>
        <v>2.4570024570024569E-3</v>
      </c>
    </row>
    <row r="991" spans="1:14" x14ac:dyDescent="0.25">
      <c r="A991">
        <v>927</v>
      </c>
      <c r="B991" s="2">
        <v>42142</v>
      </c>
      <c r="C991" s="2" t="str">
        <f>TEXT(tbl_sales[[#This Row],[Date]],"mmmm")</f>
        <v>May</v>
      </c>
      <c r="D991" t="s">
        <v>1411</v>
      </c>
      <c r="E991">
        <v>1</v>
      </c>
      <c r="F991" s="3">
        <v>6173.37</v>
      </c>
      <c r="G991" t="s">
        <v>20</v>
      </c>
      <c r="H991" t="str">
        <f>INDEX(product[Product Name],MATCH(A991,product[ProductID],0))</f>
        <v>Natura UE-36</v>
      </c>
      <c r="I991" t="str">
        <f>INDEX(product[Category],MATCH($A991,product[ProductID],0))</f>
        <v>Urban</v>
      </c>
      <c r="J991" t="str">
        <f>INDEX(product[Segment],MATCH($A991,product[ProductID],0))</f>
        <v>Extreme</v>
      </c>
      <c r="K991">
        <f>INDEX(product[ManufacturerID],MATCH($A991,product[ProductID],0))</f>
        <v>8</v>
      </c>
      <c r="L991" t="str">
        <f>INDEX(location[State],MATCH(D991,location[Zip],0))</f>
        <v>Alberta</v>
      </c>
      <c r="M991" t="str">
        <f>INDEX(manufacturer[Manufacturer Name],MATCH(K991,manufacturer[ManufacturerID],0))</f>
        <v>Natura</v>
      </c>
      <c r="N991">
        <f>1/COUNTIFS(tbl_sales[Manufacturer Name],tbl_sales[[#This Row],[Manufacturer Name]])</f>
        <v>3.952569169960474E-3</v>
      </c>
    </row>
    <row r="992" spans="1:14" x14ac:dyDescent="0.25">
      <c r="A992">
        <v>585</v>
      </c>
      <c r="B992" s="2">
        <v>42143</v>
      </c>
      <c r="C992" s="2" t="str">
        <f>TEXT(tbl_sales[[#This Row],[Date]],"mmmm")</f>
        <v>May</v>
      </c>
      <c r="D992" t="s">
        <v>1392</v>
      </c>
      <c r="E992">
        <v>1</v>
      </c>
      <c r="F992" s="3">
        <v>5039.37</v>
      </c>
      <c r="G992" t="s">
        <v>20</v>
      </c>
      <c r="H992" t="str">
        <f>INDEX(product[Product Name],MATCH(A992,product[ProductID],0))</f>
        <v>Maximus UC-50</v>
      </c>
      <c r="I992" t="str">
        <f>INDEX(product[Category],MATCH($A992,product[ProductID],0))</f>
        <v>Urban</v>
      </c>
      <c r="J992" t="str">
        <f>INDEX(product[Segment],MATCH($A992,product[ProductID],0))</f>
        <v>Convenience</v>
      </c>
      <c r="K992">
        <f>INDEX(product[ManufacturerID],MATCH($A992,product[ProductID],0))</f>
        <v>7</v>
      </c>
      <c r="L992" t="str">
        <f>INDEX(location[State],MATCH(D992,location[Zip],0))</f>
        <v>Alberta</v>
      </c>
      <c r="M992" t="str">
        <f>INDEX(manufacturer[Manufacturer Name],MATCH(K992,manufacturer[ManufacturerID],0))</f>
        <v>VanArsdel</v>
      </c>
      <c r="N992">
        <f>1/COUNTIFS(tbl_sales[Manufacturer Name],tbl_sales[[#This Row],[Manufacturer Name]])</f>
        <v>2.4570024570024569E-3</v>
      </c>
    </row>
    <row r="993" spans="1:14" x14ac:dyDescent="0.25">
      <c r="A993">
        <v>2388</v>
      </c>
      <c r="B993" s="2">
        <v>42170</v>
      </c>
      <c r="C993" s="2" t="str">
        <f>TEXT(tbl_sales[[#This Row],[Date]],"mmmm")</f>
        <v>June</v>
      </c>
      <c r="D993" t="s">
        <v>1568</v>
      </c>
      <c r="E993">
        <v>1</v>
      </c>
      <c r="F993" s="3">
        <v>4031.37</v>
      </c>
      <c r="G993" t="s">
        <v>20</v>
      </c>
      <c r="H993" t="str">
        <f>INDEX(product[Product Name],MATCH(A993,product[ProductID],0))</f>
        <v>Aliqui UC-36</v>
      </c>
      <c r="I993" t="str">
        <f>INDEX(product[Category],MATCH($A993,product[ProductID],0))</f>
        <v>Urban</v>
      </c>
      <c r="J993" t="str">
        <f>INDEX(product[Segment],MATCH($A993,product[ProductID],0))</f>
        <v>Convenience</v>
      </c>
      <c r="K993">
        <f>INDEX(product[ManufacturerID],MATCH($A993,product[ProductID],0))</f>
        <v>2</v>
      </c>
      <c r="L993" t="str">
        <f>INDEX(location[State],MATCH(D993,location[Zip],0))</f>
        <v>British Columbia</v>
      </c>
      <c r="M993" t="str">
        <f>INDEX(manufacturer[Manufacturer Name],MATCH(K993,manufacturer[ManufacturerID],0))</f>
        <v>Aliqui</v>
      </c>
      <c r="N993">
        <f>1/COUNTIFS(tbl_sales[Manufacturer Name],tbl_sales[[#This Row],[Manufacturer Name]])</f>
        <v>4.7169811320754715E-3</v>
      </c>
    </row>
    <row r="994" spans="1:14" x14ac:dyDescent="0.25">
      <c r="A994">
        <v>496</v>
      </c>
      <c r="B994" s="2">
        <v>42114</v>
      </c>
      <c r="C994" s="2" t="str">
        <f>TEXT(tbl_sales[[#This Row],[Date]],"mmmm")</f>
        <v>April</v>
      </c>
      <c r="D994" t="s">
        <v>1576</v>
      </c>
      <c r="E994">
        <v>1</v>
      </c>
      <c r="F994" s="3">
        <v>11339.37</v>
      </c>
      <c r="G994" t="s">
        <v>20</v>
      </c>
      <c r="H994" t="str">
        <f>INDEX(product[Product Name],MATCH(A994,product[ProductID],0))</f>
        <v>Maximus UM-01</v>
      </c>
      <c r="I994" t="str">
        <f>INDEX(product[Category],MATCH($A994,product[ProductID],0))</f>
        <v>Urban</v>
      </c>
      <c r="J994" t="str">
        <f>INDEX(product[Segment],MATCH($A994,product[ProductID],0))</f>
        <v>Moderation</v>
      </c>
      <c r="K994">
        <f>INDEX(product[ManufacturerID],MATCH($A994,product[ProductID],0))</f>
        <v>7</v>
      </c>
      <c r="L994" t="str">
        <f>INDEX(location[State],MATCH(D994,location[Zip],0))</f>
        <v>British Columbia</v>
      </c>
      <c r="M994" t="str">
        <f>INDEX(manufacturer[Manufacturer Name],MATCH(K994,manufacturer[ManufacturerID],0))</f>
        <v>VanArsdel</v>
      </c>
      <c r="N994">
        <f>1/COUNTIFS(tbl_sales[Manufacturer Name],tbl_sales[[#This Row],[Manufacturer Name]])</f>
        <v>2.4570024570024569E-3</v>
      </c>
    </row>
    <row r="995" spans="1:14" x14ac:dyDescent="0.25">
      <c r="A995">
        <v>777</v>
      </c>
      <c r="B995" s="2">
        <v>42114</v>
      </c>
      <c r="C995" s="2" t="str">
        <f>TEXT(tbl_sales[[#This Row],[Date]],"mmmm")</f>
        <v>April</v>
      </c>
      <c r="D995" t="s">
        <v>1400</v>
      </c>
      <c r="E995">
        <v>1</v>
      </c>
      <c r="F995" s="3">
        <v>1542.87</v>
      </c>
      <c r="G995" t="s">
        <v>20</v>
      </c>
      <c r="H995" t="str">
        <f>INDEX(product[Product Name],MATCH(A995,product[ProductID],0))</f>
        <v>Natura RP-65</v>
      </c>
      <c r="I995" t="str">
        <f>INDEX(product[Category],MATCH($A995,product[ProductID],0))</f>
        <v>Rural</v>
      </c>
      <c r="J995" t="str">
        <f>INDEX(product[Segment],MATCH($A995,product[ProductID],0))</f>
        <v>Productivity</v>
      </c>
      <c r="K995">
        <f>INDEX(product[ManufacturerID],MATCH($A995,product[ProductID],0))</f>
        <v>8</v>
      </c>
      <c r="L995" t="str">
        <f>INDEX(location[State],MATCH(D995,location[Zip],0))</f>
        <v>Alberta</v>
      </c>
      <c r="M995" t="str">
        <f>INDEX(manufacturer[Manufacturer Name],MATCH(K995,manufacturer[ManufacturerID],0))</f>
        <v>Natura</v>
      </c>
      <c r="N995">
        <f>1/COUNTIFS(tbl_sales[Manufacturer Name],tbl_sales[[#This Row],[Manufacturer Name]])</f>
        <v>3.952569169960474E-3</v>
      </c>
    </row>
    <row r="996" spans="1:14" x14ac:dyDescent="0.25">
      <c r="A996">
        <v>1495</v>
      </c>
      <c r="B996" s="2">
        <v>42114</v>
      </c>
      <c r="C996" s="2" t="str">
        <f>TEXT(tbl_sales[[#This Row],[Date]],"mmmm")</f>
        <v>April</v>
      </c>
      <c r="D996" t="s">
        <v>1569</v>
      </c>
      <c r="E996">
        <v>1</v>
      </c>
      <c r="F996" s="3">
        <v>5038.74</v>
      </c>
      <c r="G996" t="s">
        <v>20</v>
      </c>
      <c r="H996" t="str">
        <f>INDEX(product[Product Name],MATCH(A996,product[ProductID],0))</f>
        <v>Quibus RP-87</v>
      </c>
      <c r="I996" t="str">
        <f>INDEX(product[Category],MATCH($A996,product[ProductID],0))</f>
        <v>Rural</v>
      </c>
      <c r="J996" t="str">
        <f>INDEX(product[Segment],MATCH($A996,product[ProductID],0))</f>
        <v>Productivity</v>
      </c>
      <c r="K996">
        <f>INDEX(product[ManufacturerID],MATCH($A996,product[ProductID],0))</f>
        <v>12</v>
      </c>
      <c r="L996" t="str">
        <f>INDEX(location[State],MATCH(D996,location[Zip],0))</f>
        <v>British Columbia</v>
      </c>
      <c r="M996" t="str">
        <f>INDEX(manufacturer[Manufacturer Name],MATCH(K996,manufacturer[ManufacturerID],0))</f>
        <v>Quibus</v>
      </c>
      <c r="N996">
        <f>1/COUNTIFS(tbl_sales[Manufacturer Name],tbl_sales[[#This Row],[Manufacturer Name]])</f>
        <v>1.3333333333333334E-2</v>
      </c>
    </row>
    <row r="997" spans="1:14" x14ac:dyDescent="0.25">
      <c r="A997">
        <v>650</v>
      </c>
      <c r="B997" s="2">
        <v>42114</v>
      </c>
      <c r="C997" s="2" t="str">
        <f>TEXT(tbl_sales[[#This Row],[Date]],"mmmm")</f>
        <v>April</v>
      </c>
      <c r="D997" t="s">
        <v>1558</v>
      </c>
      <c r="E997">
        <v>1</v>
      </c>
      <c r="F997" s="3">
        <v>6173.37</v>
      </c>
      <c r="G997" t="s">
        <v>20</v>
      </c>
      <c r="H997" t="str">
        <f>INDEX(product[Product Name],MATCH(A997,product[ProductID],0))</f>
        <v>Maximus UC-15</v>
      </c>
      <c r="I997" t="str">
        <f>INDEX(product[Category],MATCH($A997,product[ProductID],0))</f>
        <v>Urban</v>
      </c>
      <c r="J997" t="str">
        <f>INDEX(product[Segment],MATCH($A997,product[ProductID],0))</f>
        <v>Convenience</v>
      </c>
      <c r="K997">
        <f>INDEX(product[ManufacturerID],MATCH($A997,product[ProductID],0))</f>
        <v>7</v>
      </c>
      <c r="L997" t="str">
        <f>INDEX(location[State],MATCH(D997,location[Zip],0))</f>
        <v>British Columbia</v>
      </c>
      <c r="M997" t="str">
        <f>INDEX(manufacturer[Manufacturer Name],MATCH(K997,manufacturer[ManufacturerID],0))</f>
        <v>VanArsdel</v>
      </c>
      <c r="N997">
        <f>1/COUNTIFS(tbl_sales[Manufacturer Name],tbl_sales[[#This Row],[Manufacturer Name]])</f>
        <v>2.4570024570024569E-3</v>
      </c>
    </row>
    <row r="998" spans="1:14" x14ac:dyDescent="0.25">
      <c r="A998">
        <v>2367</v>
      </c>
      <c r="B998" s="2">
        <v>42114</v>
      </c>
      <c r="C998" s="2" t="str">
        <f>TEXT(tbl_sales[[#This Row],[Date]],"mmmm")</f>
        <v>April</v>
      </c>
      <c r="D998" t="s">
        <v>1554</v>
      </c>
      <c r="E998">
        <v>1</v>
      </c>
      <c r="F998" s="3">
        <v>5915.7</v>
      </c>
      <c r="G998" t="s">
        <v>20</v>
      </c>
      <c r="H998" t="str">
        <f>INDEX(product[Product Name],MATCH(A998,product[ProductID],0))</f>
        <v>Aliqui UC-15</v>
      </c>
      <c r="I998" t="str">
        <f>INDEX(product[Category],MATCH($A998,product[ProductID],0))</f>
        <v>Urban</v>
      </c>
      <c r="J998" t="str">
        <f>INDEX(product[Segment],MATCH($A998,product[ProductID],0))</f>
        <v>Convenience</v>
      </c>
      <c r="K998">
        <f>INDEX(product[ManufacturerID],MATCH($A998,product[ProductID],0))</f>
        <v>2</v>
      </c>
      <c r="L998" t="str">
        <f>INDEX(location[State],MATCH(D998,location[Zip],0))</f>
        <v>British Columbia</v>
      </c>
      <c r="M998" t="str">
        <f>INDEX(manufacturer[Manufacturer Name],MATCH(K998,manufacturer[ManufacturerID],0))</f>
        <v>Aliqui</v>
      </c>
      <c r="N998">
        <f>1/COUNTIFS(tbl_sales[Manufacturer Name],tbl_sales[[#This Row],[Manufacturer Name]])</f>
        <v>4.7169811320754715E-3</v>
      </c>
    </row>
    <row r="999" spans="1:14" x14ac:dyDescent="0.25">
      <c r="A999">
        <v>1000</v>
      </c>
      <c r="B999" s="2">
        <v>42114</v>
      </c>
      <c r="C999" s="2" t="str">
        <f>TEXT(tbl_sales[[#This Row],[Date]],"mmmm")</f>
        <v>April</v>
      </c>
      <c r="D999" t="s">
        <v>1400</v>
      </c>
      <c r="E999">
        <v>1</v>
      </c>
      <c r="F999" s="3">
        <v>1290.8699999999999</v>
      </c>
      <c r="G999" t="s">
        <v>20</v>
      </c>
      <c r="H999" t="str">
        <f>INDEX(product[Product Name],MATCH(A999,product[ProductID],0))</f>
        <v>Natura YY-01</v>
      </c>
      <c r="I999" t="str">
        <f>INDEX(product[Category],MATCH($A999,product[ProductID],0))</f>
        <v>Youth</v>
      </c>
      <c r="J999" t="str">
        <f>INDEX(product[Segment],MATCH($A999,product[ProductID],0))</f>
        <v>Youth</v>
      </c>
      <c r="K999">
        <f>INDEX(product[ManufacturerID],MATCH($A999,product[ProductID],0))</f>
        <v>8</v>
      </c>
      <c r="L999" t="str">
        <f>INDEX(location[State],MATCH(D999,location[Zip],0))</f>
        <v>Alberta</v>
      </c>
      <c r="M999" t="str">
        <f>INDEX(manufacturer[Manufacturer Name],MATCH(K999,manufacturer[ManufacturerID],0))</f>
        <v>Natura</v>
      </c>
      <c r="N999">
        <f>1/COUNTIFS(tbl_sales[Manufacturer Name],tbl_sales[[#This Row],[Manufacturer Name]])</f>
        <v>3.952569169960474E-3</v>
      </c>
    </row>
    <row r="1000" spans="1:14" x14ac:dyDescent="0.25">
      <c r="A1000">
        <v>1085</v>
      </c>
      <c r="B1000" s="2">
        <v>42114</v>
      </c>
      <c r="C1000" s="2" t="str">
        <f>TEXT(tbl_sales[[#This Row],[Date]],"mmmm")</f>
        <v>April</v>
      </c>
      <c r="D1000" t="s">
        <v>1401</v>
      </c>
      <c r="E1000">
        <v>1</v>
      </c>
      <c r="F1000" s="3">
        <v>1322.37</v>
      </c>
      <c r="G1000" t="s">
        <v>20</v>
      </c>
      <c r="H1000" t="str">
        <f>INDEX(product[Product Name],MATCH(A1000,product[ProductID],0))</f>
        <v>Pirum RP-31</v>
      </c>
      <c r="I1000" t="str">
        <f>INDEX(product[Category],MATCH($A1000,product[ProductID],0))</f>
        <v>Rural</v>
      </c>
      <c r="J1000" t="str">
        <f>INDEX(product[Segment],MATCH($A1000,product[ProductID],0))</f>
        <v>Productivity</v>
      </c>
      <c r="K1000">
        <f>INDEX(product[ManufacturerID],MATCH($A1000,product[ProductID],0))</f>
        <v>10</v>
      </c>
      <c r="L1000" t="str">
        <f>INDEX(location[State],MATCH(D1000,location[Zip],0))</f>
        <v>Alberta</v>
      </c>
      <c r="M1000" t="str">
        <f>INDEX(manufacturer[Manufacturer Name],MATCH(K1000,manufacturer[ManufacturerID],0))</f>
        <v>Pirum</v>
      </c>
      <c r="N1000">
        <f>1/COUNTIFS(tbl_sales[Manufacturer Name],tbl_sales[[#This Row],[Manufacturer Name]])</f>
        <v>3.8022813688212928E-3</v>
      </c>
    </row>
    <row r="1001" spans="1:14" x14ac:dyDescent="0.25">
      <c r="A1001">
        <v>478</v>
      </c>
      <c r="B1001" s="2">
        <v>42115</v>
      </c>
      <c r="C1001" s="2" t="str">
        <f>TEXT(tbl_sales[[#This Row],[Date]],"mmmm")</f>
        <v>April</v>
      </c>
      <c r="D1001" t="s">
        <v>1593</v>
      </c>
      <c r="E1001">
        <v>1</v>
      </c>
      <c r="F1001" s="3">
        <v>17009.37</v>
      </c>
      <c r="G1001" t="s">
        <v>20</v>
      </c>
      <c r="H1001" t="str">
        <f>INDEX(product[Product Name],MATCH(A1001,product[ProductID],0))</f>
        <v>Maximus UM-83</v>
      </c>
      <c r="I1001" t="str">
        <f>INDEX(product[Category],MATCH($A1001,product[ProductID],0))</f>
        <v>Urban</v>
      </c>
      <c r="J1001" t="str">
        <f>INDEX(product[Segment],MATCH($A1001,product[ProductID],0))</f>
        <v>Moderation</v>
      </c>
      <c r="K1001">
        <f>INDEX(product[ManufacturerID],MATCH($A1001,product[ProductID],0))</f>
        <v>7</v>
      </c>
      <c r="L1001" t="str">
        <f>INDEX(location[State],MATCH(D1001,location[Zip],0))</f>
        <v>British Columbia</v>
      </c>
      <c r="M1001" t="str">
        <f>INDEX(manufacturer[Manufacturer Name],MATCH(K1001,manufacturer[ManufacturerID],0))</f>
        <v>VanArsdel</v>
      </c>
      <c r="N1001">
        <f>1/COUNTIFS(tbl_sales[Manufacturer Name],tbl_sales[[#This Row],[Manufacturer Name]])</f>
        <v>2.4570024570024569E-3</v>
      </c>
    </row>
    <row r="1002" spans="1:14" x14ac:dyDescent="0.25">
      <c r="A1002">
        <v>1182</v>
      </c>
      <c r="B1002" s="2">
        <v>42117</v>
      </c>
      <c r="C1002" s="2" t="str">
        <f>TEXT(tbl_sales[[#This Row],[Date]],"mmmm")</f>
        <v>April</v>
      </c>
      <c r="D1002" t="s">
        <v>1401</v>
      </c>
      <c r="E1002">
        <v>1</v>
      </c>
      <c r="F1002" s="3">
        <v>2708.37</v>
      </c>
      <c r="G1002" t="s">
        <v>20</v>
      </c>
      <c r="H1002" t="str">
        <f>INDEX(product[Product Name],MATCH(A1002,product[ProductID],0))</f>
        <v>Pirum UE-18</v>
      </c>
      <c r="I1002" t="str">
        <f>INDEX(product[Category],MATCH($A1002,product[ProductID],0))</f>
        <v>Urban</v>
      </c>
      <c r="J1002" t="str">
        <f>INDEX(product[Segment],MATCH($A1002,product[ProductID],0))</f>
        <v>Extreme</v>
      </c>
      <c r="K1002">
        <f>INDEX(product[ManufacturerID],MATCH($A1002,product[ProductID],0))</f>
        <v>10</v>
      </c>
      <c r="L1002" t="str">
        <f>INDEX(location[State],MATCH(D1002,location[Zip],0))</f>
        <v>Alberta</v>
      </c>
      <c r="M1002" t="str">
        <f>INDEX(manufacturer[Manufacturer Name],MATCH(K1002,manufacturer[ManufacturerID],0))</f>
        <v>Pirum</v>
      </c>
      <c r="N1002">
        <f>1/COUNTIFS(tbl_sales[Manufacturer Name],tbl_sales[[#This Row],[Manufacturer Name]])</f>
        <v>3.8022813688212928E-3</v>
      </c>
    </row>
    <row r="1003" spans="1:14" x14ac:dyDescent="0.25">
      <c r="A1003">
        <v>1223</v>
      </c>
      <c r="B1003" s="2">
        <v>42117</v>
      </c>
      <c r="C1003" s="2" t="str">
        <f>TEXT(tbl_sales[[#This Row],[Date]],"mmmm")</f>
        <v>April</v>
      </c>
      <c r="D1003" t="s">
        <v>1403</v>
      </c>
      <c r="E1003">
        <v>1</v>
      </c>
      <c r="F1003" s="3">
        <v>4787.37</v>
      </c>
      <c r="G1003" t="s">
        <v>20</v>
      </c>
      <c r="H1003" t="str">
        <f>INDEX(product[Product Name],MATCH(A1003,product[ProductID],0))</f>
        <v>Pirum UC-25</v>
      </c>
      <c r="I1003" t="str">
        <f>INDEX(product[Category],MATCH($A1003,product[ProductID],0))</f>
        <v>Urban</v>
      </c>
      <c r="J1003" t="str">
        <f>INDEX(product[Segment],MATCH($A1003,product[ProductID],0))</f>
        <v>Convenience</v>
      </c>
      <c r="K1003">
        <f>INDEX(product[ManufacturerID],MATCH($A1003,product[ProductID],0))</f>
        <v>10</v>
      </c>
      <c r="L1003" t="str">
        <f>INDEX(location[State],MATCH(D1003,location[Zip],0))</f>
        <v>Alberta</v>
      </c>
      <c r="M1003" t="str">
        <f>INDEX(manufacturer[Manufacturer Name],MATCH(K1003,manufacturer[ManufacturerID],0))</f>
        <v>Pirum</v>
      </c>
      <c r="N1003">
        <f>1/COUNTIFS(tbl_sales[Manufacturer Name],tbl_sales[[#This Row],[Manufacturer Name]])</f>
        <v>3.8022813688212928E-3</v>
      </c>
    </row>
    <row r="1004" spans="1:14" x14ac:dyDescent="0.25">
      <c r="A1004">
        <v>999</v>
      </c>
      <c r="B1004" s="2">
        <v>42123</v>
      </c>
      <c r="C1004" s="2" t="str">
        <f>TEXT(tbl_sales[[#This Row],[Date]],"mmmm")</f>
        <v>April</v>
      </c>
      <c r="D1004" t="s">
        <v>1577</v>
      </c>
      <c r="E1004">
        <v>1</v>
      </c>
      <c r="F1004" s="3">
        <v>9386.3700000000008</v>
      </c>
      <c r="G1004" t="s">
        <v>20</v>
      </c>
      <c r="H1004" t="str">
        <f>INDEX(product[Product Name],MATCH(A1004,product[ProductID],0))</f>
        <v>Natura UC-62</v>
      </c>
      <c r="I1004" t="str">
        <f>INDEX(product[Category],MATCH($A1004,product[ProductID],0))</f>
        <v>Urban</v>
      </c>
      <c r="J1004" t="str">
        <f>INDEX(product[Segment],MATCH($A1004,product[ProductID],0))</f>
        <v>Convenience</v>
      </c>
      <c r="K1004">
        <f>INDEX(product[ManufacturerID],MATCH($A1004,product[ProductID],0))</f>
        <v>8</v>
      </c>
      <c r="L1004" t="str">
        <f>INDEX(location[State],MATCH(D1004,location[Zip],0))</f>
        <v>British Columbia</v>
      </c>
      <c r="M1004" t="str">
        <f>INDEX(manufacturer[Manufacturer Name],MATCH(K1004,manufacturer[ManufacturerID],0))</f>
        <v>Natura</v>
      </c>
      <c r="N1004">
        <f>1/COUNTIFS(tbl_sales[Manufacturer Name],tbl_sales[[#This Row],[Manufacturer Name]])</f>
        <v>3.952569169960474E-3</v>
      </c>
    </row>
    <row r="1005" spans="1:14" x14ac:dyDescent="0.25">
      <c r="A1005">
        <v>927</v>
      </c>
      <c r="B1005" s="2">
        <v>42124</v>
      </c>
      <c r="C1005" s="2" t="str">
        <f>TEXT(tbl_sales[[#This Row],[Date]],"mmmm")</f>
        <v>April</v>
      </c>
      <c r="D1005" t="s">
        <v>1382</v>
      </c>
      <c r="E1005">
        <v>1</v>
      </c>
      <c r="F1005" s="3">
        <v>6173.37</v>
      </c>
      <c r="G1005" t="s">
        <v>20</v>
      </c>
      <c r="H1005" t="str">
        <f>INDEX(product[Product Name],MATCH(A1005,product[ProductID],0))</f>
        <v>Natura UE-36</v>
      </c>
      <c r="I1005" t="str">
        <f>INDEX(product[Category],MATCH($A1005,product[ProductID],0))</f>
        <v>Urban</v>
      </c>
      <c r="J1005" t="str">
        <f>INDEX(product[Segment],MATCH($A1005,product[ProductID],0))</f>
        <v>Extreme</v>
      </c>
      <c r="K1005">
        <f>INDEX(product[ManufacturerID],MATCH($A1005,product[ProductID],0))</f>
        <v>8</v>
      </c>
      <c r="L1005" t="str">
        <f>INDEX(location[State],MATCH(D1005,location[Zip],0))</f>
        <v>Alberta</v>
      </c>
      <c r="M1005" t="str">
        <f>INDEX(manufacturer[Manufacturer Name],MATCH(K1005,manufacturer[ManufacturerID],0))</f>
        <v>Natura</v>
      </c>
      <c r="N1005">
        <f>1/COUNTIFS(tbl_sales[Manufacturer Name],tbl_sales[[#This Row],[Manufacturer Name]])</f>
        <v>3.952569169960474E-3</v>
      </c>
    </row>
    <row r="1006" spans="1:14" x14ac:dyDescent="0.25">
      <c r="A1006">
        <v>1049</v>
      </c>
      <c r="B1006" s="2">
        <v>42124</v>
      </c>
      <c r="C1006" s="2" t="str">
        <f>TEXT(tbl_sales[[#This Row],[Date]],"mmmm")</f>
        <v>April</v>
      </c>
      <c r="D1006" t="s">
        <v>1327</v>
      </c>
      <c r="E1006">
        <v>1</v>
      </c>
      <c r="F1006" s="3">
        <v>3086.37</v>
      </c>
      <c r="G1006" t="s">
        <v>20</v>
      </c>
      <c r="H1006" t="str">
        <f>INDEX(product[Product Name],MATCH(A1006,product[ProductID],0))</f>
        <v>Pirum MA-07</v>
      </c>
      <c r="I1006" t="str">
        <f>INDEX(product[Category],MATCH($A1006,product[ProductID],0))</f>
        <v>Mix</v>
      </c>
      <c r="J1006" t="str">
        <f>INDEX(product[Segment],MATCH($A1006,product[ProductID],0))</f>
        <v>All Season</v>
      </c>
      <c r="K1006">
        <f>INDEX(product[ManufacturerID],MATCH($A1006,product[ProductID],0))</f>
        <v>10</v>
      </c>
      <c r="L1006" t="str">
        <f>INDEX(location[State],MATCH(D1006,location[Zip],0))</f>
        <v>Alberta</v>
      </c>
      <c r="M1006" t="str">
        <f>INDEX(manufacturer[Manufacturer Name],MATCH(K1006,manufacturer[ManufacturerID],0))</f>
        <v>Pirum</v>
      </c>
      <c r="N1006">
        <f>1/COUNTIFS(tbl_sales[Manufacturer Name],tbl_sales[[#This Row],[Manufacturer Name]])</f>
        <v>3.8022813688212928E-3</v>
      </c>
    </row>
    <row r="1007" spans="1:14" x14ac:dyDescent="0.25">
      <c r="A1007">
        <v>1995</v>
      </c>
      <c r="B1007" s="2">
        <v>42124</v>
      </c>
      <c r="C1007" s="2" t="str">
        <f>TEXT(tbl_sales[[#This Row],[Date]],"mmmm")</f>
        <v>April</v>
      </c>
      <c r="D1007" t="s">
        <v>1401</v>
      </c>
      <c r="E1007">
        <v>1</v>
      </c>
      <c r="F1007" s="3">
        <v>5354.37</v>
      </c>
      <c r="G1007" t="s">
        <v>20</v>
      </c>
      <c r="H1007" t="str">
        <f>INDEX(product[Product Name],MATCH(A1007,product[ProductID],0))</f>
        <v>Currus UM-02</v>
      </c>
      <c r="I1007" t="str">
        <f>INDEX(product[Category],MATCH($A1007,product[ProductID],0))</f>
        <v>Urban</v>
      </c>
      <c r="J1007" t="str">
        <f>INDEX(product[Segment],MATCH($A1007,product[ProductID],0))</f>
        <v>Moderation</v>
      </c>
      <c r="K1007">
        <f>INDEX(product[ManufacturerID],MATCH($A1007,product[ProductID],0))</f>
        <v>4</v>
      </c>
      <c r="L1007" t="str">
        <f>INDEX(location[State],MATCH(D1007,location[Zip],0))</f>
        <v>Alberta</v>
      </c>
      <c r="M1007" t="str">
        <f>INDEX(manufacturer[Manufacturer Name],MATCH(K1007,manufacturer[ManufacturerID],0))</f>
        <v>Currus</v>
      </c>
      <c r="N1007">
        <f>1/COUNTIFS(tbl_sales[Manufacturer Name],tbl_sales[[#This Row],[Manufacturer Name]])</f>
        <v>1.1764705882352941E-2</v>
      </c>
    </row>
    <row r="1008" spans="1:14" x14ac:dyDescent="0.25">
      <c r="A1008">
        <v>2395</v>
      </c>
      <c r="B1008" s="2">
        <v>42124</v>
      </c>
      <c r="C1008" s="2" t="str">
        <f>TEXT(tbl_sales[[#This Row],[Date]],"mmmm")</f>
        <v>April</v>
      </c>
      <c r="D1008" t="s">
        <v>1384</v>
      </c>
      <c r="E1008">
        <v>1</v>
      </c>
      <c r="F1008" s="3">
        <v>2009.7</v>
      </c>
      <c r="G1008" t="s">
        <v>20</v>
      </c>
      <c r="H1008" t="str">
        <f>INDEX(product[Product Name],MATCH(A1008,product[ProductID],0))</f>
        <v>Aliqui YY-04</v>
      </c>
      <c r="I1008" t="str">
        <f>INDEX(product[Category],MATCH($A1008,product[ProductID],0))</f>
        <v>Youth</v>
      </c>
      <c r="J1008" t="str">
        <f>INDEX(product[Segment],MATCH($A1008,product[ProductID],0))</f>
        <v>Youth</v>
      </c>
      <c r="K1008">
        <f>INDEX(product[ManufacturerID],MATCH($A1008,product[ProductID],0))</f>
        <v>2</v>
      </c>
      <c r="L1008" t="str">
        <f>INDEX(location[State],MATCH(D1008,location[Zip],0))</f>
        <v>Alberta</v>
      </c>
      <c r="M1008" t="str">
        <f>INDEX(manufacturer[Manufacturer Name],MATCH(K1008,manufacturer[ManufacturerID],0))</f>
        <v>Aliqui</v>
      </c>
      <c r="N1008">
        <f>1/COUNTIFS(tbl_sales[Manufacturer Name],tbl_sales[[#This Row],[Manufacturer Name]])</f>
        <v>4.7169811320754715E-3</v>
      </c>
    </row>
    <row r="1009" spans="1:14" x14ac:dyDescent="0.25">
      <c r="A1009">
        <v>1229</v>
      </c>
      <c r="B1009" s="2">
        <v>42152</v>
      </c>
      <c r="C1009" s="2" t="str">
        <f>TEXT(tbl_sales[[#This Row],[Date]],"mmmm")</f>
        <v>May</v>
      </c>
      <c r="D1009" t="s">
        <v>1561</v>
      </c>
      <c r="E1009">
        <v>1</v>
      </c>
      <c r="F1009" s="3">
        <v>3464.37</v>
      </c>
      <c r="G1009" t="s">
        <v>20</v>
      </c>
      <c r="H1009" t="str">
        <f>INDEX(product[Product Name],MATCH(A1009,product[ProductID],0))</f>
        <v>Pirum UC-31</v>
      </c>
      <c r="I1009" t="str">
        <f>INDEX(product[Category],MATCH($A1009,product[ProductID],0))</f>
        <v>Urban</v>
      </c>
      <c r="J1009" t="str">
        <f>INDEX(product[Segment],MATCH($A1009,product[ProductID],0))</f>
        <v>Convenience</v>
      </c>
      <c r="K1009">
        <f>INDEX(product[ManufacturerID],MATCH($A1009,product[ProductID],0))</f>
        <v>10</v>
      </c>
      <c r="L1009" t="str">
        <f>INDEX(location[State],MATCH(D1009,location[Zip],0))</f>
        <v>British Columbia</v>
      </c>
      <c r="M1009" t="str">
        <f>INDEX(manufacturer[Manufacturer Name],MATCH(K1009,manufacturer[ManufacturerID],0))</f>
        <v>Pirum</v>
      </c>
      <c r="N1009">
        <f>1/COUNTIFS(tbl_sales[Manufacturer Name],tbl_sales[[#This Row],[Manufacturer Name]])</f>
        <v>3.8022813688212928E-3</v>
      </c>
    </row>
    <row r="1010" spans="1:14" x14ac:dyDescent="0.25">
      <c r="A1010">
        <v>2015</v>
      </c>
      <c r="B1010" s="2">
        <v>42152</v>
      </c>
      <c r="C1010" s="2" t="str">
        <f>TEXT(tbl_sales[[#This Row],[Date]],"mmmm")</f>
        <v>May</v>
      </c>
      <c r="D1010" t="s">
        <v>1398</v>
      </c>
      <c r="E1010">
        <v>1</v>
      </c>
      <c r="F1010" s="3">
        <v>4094.37</v>
      </c>
      <c r="G1010" t="s">
        <v>20</v>
      </c>
      <c r="H1010" t="str">
        <f>INDEX(product[Product Name],MATCH(A1010,product[ProductID],0))</f>
        <v>Currus UR-18</v>
      </c>
      <c r="I1010" t="str">
        <f>INDEX(product[Category],MATCH($A1010,product[ProductID],0))</f>
        <v>Urban</v>
      </c>
      <c r="J1010" t="str">
        <f>INDEX(product[Segment],MATCH($A1010,product[ProductID],0))</f>
        <v>Regular</v>
      </c>
      <c r="K1010">
        <f>INDEX(product[ManufacturerID],MATCH($A1010,product[ProductID],0))</f>
        <v>4</v>
      </c>
      <c r="L1010" t="str">
        <f>INDEX(location[State],MATCH(D1010,location[Zip],0))</f>
        <v>Alberta</v>
      </c>
      <c r="M1010" t="str">
        <f>INDEX(manufacturer[Manufacturer Name],MATCH(K1010,manufacturer[ManufacturerID],0))</f>
        <v>Currus</v>
      </c>
      <c r="N1010">
        <f>1/COUNTIFS(tbl_sales[Manufacturer Name],tbl_sales[[#This Row],[Manufacturer Name]])</f>
        <v>1.1764705882352941E-2</v>
      </c>
    </row>
    <row r="1011" spans="1:14" x14ac:dyDescent="0.25">
      <c r="A1011">
        <v>2400</v>
      </c>
      <c r="B1011" s="2">
        <v>42152</v>
      </c>
      <c r="C1011" s="2" t="str">
        <f>TEXT(tbl_sales[[#This Row],[Date]],"mmmm")</f>
        <v>May</v>
      </c>
      <c r="D1011" t="s">
        <v>1404</v>
      </c>
      <c r="E1011">
        <v>1</v>
      </c>
      <c r="F1011" s="3">
        <v>1070.3699999999999</v>
      </c>
      <c r="G1011" t="s">
        <v>20</v>
      </c>
      <c r="H1011" t="str">
        <f>INDEX(product[Product Name],MATCH(A1011,product[ProductID],0))</f>
        <v>Aliqui YY-09</v>
      </c>
      <c r="I1011" t="str">
        <f>INDEX(product[Category],MATCH($A1011,product[ProductID],0))</f>
        <v>Youth</v>
      </c>
      <c r="J1011" t="str">
        <f>INDEX(product[Segment],MATCH($A1011,product[ProductID],0))</f>
        <v>Youth</v>
      </c>
      <c r="K1011">
        <f>INDEX(product[ManufacturerID],MATCH($A1011,product[ProductID],0))</f>
        <v>2</v>
      </c>
      <c r="L1011" t="str">
        <f>INDEX(location[State],MATCH(D1011,location[Zip],0))</f>
        <v>Alberta</v>
      </c>
      <c r="M1011" t="str">
        <f>INDEX(manufacturer[Manufacturer Name],MATCH(K1011,manufacturer[ManufacturerID],0))</f>
        <v>Aliqui</v>
      </c>
      <c r="N1011">
        <f>1/COUNTIFS(tbl_sales[Manufacturer Name],tbl_sales[[#This Row],[Manufacturer Name]])</f>
        <v>4.7169811320754715E-3</v>
      </c>
    </row>
    <row r="1012" spans="1:14" x14ac:dyDescent="0.25">
      <c r="A1012">
        <v>487</v>
      </c>
      <c r="B1012" s="2">
        <v>42152</v>
      </c>
      <c r="C1012" s="2" t="str">
        <f>TEXT(tbl_sales[[#This Row],[Date]],"mmmm")</f>
        <v>May</v>
      </c>
      <c r="D1012" t="s">
        <v>1573</v>
      </c>
      <c r="E1012">
        <v>1</v>
      </c>
      <c r="F1012" s="3">
        <v>13229.37</v>
      </c>
      <c r="G1012" t="s">
        <v>20</v>
      </c>
      <c r="H1012" t="str">
        <f>INDEX(product[Product Name],MATCH(A1012,product[ProductID],0))</f>
        <v>Maximus UM-92</v>
      </c>
      <c r="I1012" t="str">
        <f>INDEX(product[Category],MATCH($A1012,product[ProductID],0))</f>
        <v>Urban</v>
      </c>
      <c r="J1012" t="str">
        <f>INDEX(product[Segment],MATCH($A1012,product[ProductID],0))</f>
        <v>Moderation</v>
      </c>
      <c r="K1012">
        <f>INDEX(product[ManufacturerID],MATCH($A1012,product[ProductID],0))</f>
        <v>7</v>
      </c>
      <c r="L1012" t="str">
        <f>INDEX(location[State],MATCH(D1012,location[Zip],0))</f>
        <v>British Columbia</v>
      </c>
      <c r="M1012" t="str">
        <f>INDEX(manufacturer[Manufacturer Name],MATCH(K1012,manufacturer[ManufacturerID],0))</f>
        <v>VanArsdel</v>
      </c>
      <c r="N1012">
        <f>1/COUNTIFS(tbl_sales[Manufacturer Name],tbl_sales[[#This Row],[Manufacturer Name]])</f>
        <v>2.4570024570024569E-3</v>
      </c>
    </row>
    <row r="1013" spans="1:14" x14ac:dyDescent="0.25">
      <c r="A1013">
        <v>491</v>
      </c>
      <c r="B1013" s="2">
        <v>42152</v>
      </c>
      <c r="C1013" s="2" t="str">
        <f>TEXT(tbl_sales[[#This Row],[Date]],"mmmm")</f>
        <v>May</v>
      </c>
      <c r="D1013" t="s">
        <v>1577</v>
      </c>
      <c r="E1013">
        <v>1</v>
      </c>
      <c r="F1013" s="3">
        <v>10709.37</v>
      </c>
      <c r="G1013" t="s">
        <v>20</v>
      </c>
      <c r="H1013" t="str">
        <f>INDEX(product[Product Name],MATCH(A1013,product[ProductID],0))</f>
        <v>Maximus UM-96</v>
      </c>
      <c r="I1013" t="str">
        <f>INDEX(product[Category],MATCH($A1013,product[ProductID],0))</f>
        <v>Urban</v>
      </c>
      <c r="J1013" t="str">
        <f>INDEX(product[Segment],MATCH($A1013,product[ProductID],0))</f>
        <v>Moderation</v>
      </c>
      <c r="K1013">
        <f>INDEX(product[ManufacturerID],MATCH($A1013,product[ProductID],0))</f>
        <v>7</v>
      </c>
      <c r="L1013" t="str">
        <f>INDEX(location[State],MATCH(D1013,location[Zip],0))</f>
        <v>British Columbia</v>
      </c>
      <c r="M1013" t="str">
        <f>INDEX(manufacturer[Manufacturer Name],MATCH(K1013,manufacturer[ManufacturerID],0))</f>
        <v>VanArsdel</v>
      </c>
      <c r="N1013">
        <f>1/COUNTIFS(tbl_sales[Manufacturer Name],tbl_sales[[#This Row],[Manufacturer Name]])</f>
        <v>2.4570024570024569E-3</v>
      </c>
    </row>
    <row r="1014" spans="1:14" x14ac:dyDescent="0.25">
      <c r="A1014">
        <v>927</v>
      </c>
      <c r="B1014" s="2">
        <v>42152</v>
      </c>
      <c r="C1014" s="2" t="str">
        <f>TEXT(tbl_sales[[#This Row],[Date]],"mmmm")</f>
        <v>May</v>
      </c>
      <c r="D1014" t="s">
        <v>1401</v>
      </c>
      <c r="E1014">
        <v>1</v>
      </c>
      <c r="F1014" s="3">
        <v>5417.37</v>
      </c>
      <c r="G1014" t="s">
        <v>20</v>
      </c>
      <c r="H1014" t="str">
        <f>INDEX(product[Product Name],MATCH(A1014,product[ProductID],0))</f>
        <v>Natura UE-36</v>
      </c>
      <c r="I1014" t="str">
        <f>INDEX(product[Category],MATCH($A1014,product[ProductID],0))</f>
        <v>Urban</v>
      </c>
      <c r="J1014" t="str">
        <f>INDEX(product[Segment],MATCH($A1014,product[ProductID],0))</f>
        <v>Extreme</v>
      </c>
      <c r="K1014">
        <f>INDEX(product[ManufacturerID],MATCH($A1014,product[ProductID],0))</f>
        <v>8</v>
      </c>
      <c r="L1014" t="str">
        <f>INDEX(location[State],MATCH(D1014,location[Zip],0))</f>
        <v>Alberta</v>
      </c>
      <c r="M1014" t="str">
        <f>INDEX(manufacturer[Manufacturer Name],MATCH(K1014,manufacturer[ManufacturerID],0))</f>
        <v>Natura</v>
      </c>
      <c r="N1014">
        <f>1/COUNTIFS(tbl_sales[Manufacturer Name],tbl_sales[[#This Row],[Manufacturer Name]])</f>
        <v>3.952569169960474E-3</v>
      </c>
    </row>
    <row r="1015" spans="1:14" x14ac:dyDescent="0.25">
      <c r="A1015">
        <v>2136</v>
      </c>
      <c r="B1015" s="2">
        <v>42115</v>
      </c>
      <c r="C1015" s="2" t="str">
        <f>TEXT(tbl_sales[[#This Row],[Date]],"mmmm")</f>
        <v>April</v>
      </c>
      <c r="D1015" t="s">
        <v>1553</v>
      </c>
      <c r="E1015">
        <v>1</v>
      </c>
      <c r="F1015" s="3">
        <v>5417.37</v>
      </c>
      <c r="G1015" t="s">
        <v>20</v>
      </c>
      <c r="H1015" t="str">
        <f>INDEX(product[Product Name],MATCH(A1015,product[ProductID],0))</f>
        <v>Victoria UR-12</v>
      </c>
      <c r="I1015" t="str">
        <f>INDEX(product[Category],MATCH($A1015,product[ProductID],0))</f>
        <v>Urban</v>
      </c>
      <c r="J1015" t="str">
        <f>INDEX(product[Segment],MATCH($A1015,product[ProductID],0))</f>
        <v>Regular</v>
      </c>
      <c r="K1015">
        <f>INDEX(product[ManufacturerID],MATCH($A1015,product[ProductID],0))</f>
        <v>14</v>
      </c>
      <c r="L1015" t="str">
        <f>INDEX(location[State],MATCH(D1015,location[Zip],0))</f>
        <v>British Columbia</v>
      </c>
      <c r="M1015" t="str">
        <f>INDEX(manufacturer[Manufacturer Name],MATCH(K1015,manufacturer[ManufacturerID],0))</f>
        <v>Victoria</v>
      </c>
      <c r="N1015">
        <f>1/COUNTIFS(tbl_sales[Manufacturer Name],tbl_sales[[#This Row],[Manufacturer Name]])</f>
        <v>6.25E-2</v>
      </c>
    </row>
    <row r="1016" spans="1:14" x14ac:dyDescent="0.25">
      <c r="A1016">
        <v>438</v>
      </c>
      <c r="B1016" s="2">
        <v>42115</v>
      </c>
      <c r="C1016" s="2" t="str">
        <f>TEXT(tbl_sales[[#This Row],[Date]],"mmmm")</f>
        <v>April</v>
      </c>
      <c r="D1016" t="s">
        <v>1583</v>
      </c>
      <c r="E1016">
        <v>1</v>
      </c>
      <c r="F1016" s="3">
        <v>11969.37</v>
      </c>
      <c r="G1016" t="s">
        <v>20</v>
      </c>
      <c r="H1016" t="str">
        <f>INDEX(product[Product Name],MATCH(A1016,product[ProductID],0))</f>
        <v>Maximus UM-43</v>
      </c>
      <c r="I1016" t="str">
        <f>INDEX(product[Category],MATCH($A1016,product[ProductID],0))</f>
        <v>Urban</v>
      </c>
      <c r="J1016" t="str">
        <f>INDEX(product[Segment],MATCH($A1016,product[ProductID],0))</f>
        <v>Moderation</v>
      </c>
      <c r="K1016">
        <f>INDEX(product[ManufacturerID],MATCH($A1016,product[ProductID],0))</f>
        <v>7</v>
      </c>
      <c r="L1016" t="str">
        <f>INDEX(location[State],MATCH(D1016,location[Zip],0))</f>
        <v>British Columbia</v>
      </c>
      <c r="M1016" t="str">
        <f>INDEX(manufacturer[Manufacturer Name],MATCH(K1016,manufacturer[ManufacturerID],0))</f>
        <v>VanArsdel</v>
      </c>
      <c r="N1016">
        <f>1/COUNTIFS(tbl_sales[Manufacturer Name],tbl_sales[[#This Row],[Manufacturer Name]])</f>
        <v>2.4570024570024569E-3</v>
      </c>
    </row>
    <row r="1017" spans="1:14" x14ac:dyDescent="0.25">
      <c r="A1017">
        <v>2199</v>
      </c>
      <c r="B1017" s="2">
        <v>42124</v>
      </c>
      <c r="C1017" s="2" t="str">
        <f>TEXT(tbl_sales[[#This Row],[Date]],"mmmm")</f>
        <v>April</v>
      </c>
      <c r="D1017" t="s">
        <v>1554</v>
      </c>
      <c r="E1017">
        <v>1</v>
      </c>
      <c r="F1017" s="3">
        <v>2456.37</v>
      </c>
      <c r="G1017" t="s">
        <v>20</v>
      </c>
      <c r="H1017" t="str">
        <f>INDEX(product[Product Name],MATCH(A1017,product[ProductID],0))</f>
        <v>Aliqui MA-13</v>
      </c>
      <c r="I1017" t="str">
        <f>INDEX(product[Category],MATCH($A1017,product[ProductID],0))</f>
        <v>Mix</v>
      </c>
      <c r="J1017" t="str">
        <f>INDEX(product[Segment],MATCH($A1017,product[ProductID],0))</f>
        <v>All Season</v>
      </c>
      <c r="K1017">
        <f>INDEX(product[ManufacturerID],MATCH($A1017,product[ProductID],0))</f>
        <v>2</v>
      </c>
      <c r="L1017" t="str">
        <f>INDEX(location[State],MATCH(D1017,location[Zip],0))</f>
        <v>British Columbia</v>
      </c>
      <c r="M1017" t="str">
        <f>INDEX(manufacturer[Manufacturer Name],MATCH(K1017,manufacturer[ManufacturerID],0))</f>
        <v>Aliqui</v>
      </c>
      <c r="N1017">
        <f>1/COUNTIFS(tbl_sales[Manufacturer Name],tbl_sales[[#This Row],[Manufacturer Name]])</f>
        <v>4.7169811320754715E-3</v>
      </c>
    </row>
    <row r="1018" spans="1:14" x14ac:dyDescent="0.25">
      <c r="A1018">
        <v>506</v>
      </c>
      <c r="B1018" s="2">
        <v>42124</v>
      </c>
      <c r="C1018" s="2" t="str">
        <f>TEXT(tbl_sales[[#This Row],[Date]],"mmmm")</f>
        <v>April</v>
      </c>
      <c r="D1018" t="s">
        <v>1413</v>
      </c>
      <c r="E1018">
        <v>1</v>
      </c>
      <c r="F1018" s="3">
        <v>15560.37</v>
      </c>
      <c r="G1018" t="s">
        <v>20</v>
      </c>
      <c r="H1018" t="str">
        <f>INDEX(product[Product Name],MATCH(A1018,product[ProductID],0))</f>
        <v>Maximus UM-11</v>
      </c>
      <c r="I1018" t="str">
        <f>INDEX(product[Category],MATCH($A1018,product[ProductID],0))</f>
        <v>Urban</v>
      </c>
      <c r="J1018" t="str">
        <f>INDEX(product[Segment],MATCH($A1018,product[ProductID],0))</f>
        <v>Moderation</v>
      </c>
      <c r="K1018">
        <f>INDEX(product[ManufacturerID],MATCH($A1018,product[ProductID],0))</f>
        <v>7</v>
      </c>
      <c r="L1018" t="str">
        <f>INDEX(location[State],MATCH(D1018,location[Zip],0))</f>
        <v>Alberta</v>
      </c>
      <c r="M1018" t="str">
        <f>INDEX(manufacturer[Manufacturer Name],MATCH(K1018,manufacturer[ManufacturerID],0))</f>
        <v>VanArsdel</v>
      </c>
      <c r="N1018">
        <f>1/COUNTIFS(tbl_sales[Manufacturer Name],tbl_sales[[#This Row],[Manufacturer Name]])</f>
        <v>2.4570024570024569E-3</v>
      </c>
    </row>
    <row r="1019" spans="1:14" x14ac:dyDescent="0.25">
      <c r="A1019">
        <v>927</v>
      </c>
      <c r="B1019" s="2">
        <v>42153</v>
      </c>
      <c r="C1019" s="2" t="str">
        <f>TEXT(tbl_sales[[#This Row],[Date]],"mmmm")</f>
        <v>May</v>
      </c>
      <c r="D1019" t="s">
        <v>1593</v>
      </c>
      <c r="E1019">
        <v>1</v>
      </c>
      <c r="F1019" s="3">
        <v>6173.37</v>
      </c>
      <c r="G1019" t="s">
        <v>20</v>
      </c>
      <c r="H1019" t="str">
        <f>INDEX(product[Product Name],MATCH(A1019,product[ProductID],0))</f>
        <v>Natura UE-36</v>
      </c>
      <c r="I1019" t="str">
        <f>INDEX(product[Category],MATCH($A1019,product[ProductID],0))</f>
        <v>Urban</v>
      </c>
      <c r="J1019" t="str">
        <f>INDEX(product[Segment],MATCH($A1019,product[ProductID],0))</f>
        <v>Extreme</v>
      </c>
      <c r="K1019">
        <f>INDEX(product[ManufacturerID],MATCH($A1019,product[ProductID],0))</f>
        <v>8</v>
      </c>
      <c r="L1019" t="str">
        <f>INDEX(location[State],MATCH(D1019,location[Zip],0))</f>
        <v>British Columbia</v>
      </c>
      <c r="M1019" t="str">
        <f>INDEX(manufacturer[Manufacturer Name],MATCH(K1019,manufacturer[ManufacturerID],0))</f>
        <v>Natura</v>
      </c>
      <c r="N1019">
        <f>1/COUNTIFS(tbl_sales[Manufacturer Name],tbl_sales[[#This Row],[Manufacturer Name]])</f>
        <v>3.952569169960474E-3</v>
      </c>
    </row>
    <row r="1020" spans="1:14" x14ac:dyDescent="0.25">
      <c r="A1020">
        <v>1022</v>
      </c>
      <c r="B1020" s="2">
        <v>42143</v>
      </c>
      <c r="C1020" s="2" t="str">
        <f>TEXT(tbl_sales[[#This Row],[Date]],"mmmm")</f>
        <v>May</v>
      </c>
      <c r="D1020" t="s">
        <v>1563</v>
      </c>
      <c r="E1020">
        <v>1</v>
      </c>
      <c r="F1020" s="3">
        <v>1889.37</v>
      </c>
      <c r="G1020" t="s">
        <v>20</v>
      </c>
      <c r="H1020" t="str">
        <f>INDEX(product[Product Name],MATCH(A1020,product[ProductID],0))</f>
        <v>Natura YY-23</v>
      </c>
      <c r="I1020" t="str">
        <f>INDEX(product[Category],MATCH($A1020,product[ProductID],0))</f>
        <v>Youth</v>
      </c>
      <c r="J1020" t="str">
        <f>INDEX(product[Segment],MATCH($A1020,product[ProductID],0))</f>
        <v>Youth</v>
      </c>
      <c r="K1020">
        <f>INDEX(product[ManufacturerID],MATCH($A1020,product[ProductID],0))</f>
        <v>8</v>
      </c>
      <c r="L1020" t="str">
        <f>INDEX(location[State],MATCH(D1020,location[Zip],0))</f>
        <v>British Columbia</v>
      </c>
      <c r="M1020" t="str">
        <f>INDEX(manufacturer[Manufacturer Name],MATCH(K1020,manufacturer[ManufacturerID],0))</f>
        <v>Natura</v>
      </c>
      <c r="N1020">
        <f>1/COUNTIFS(tbl_sales[Manufacturer Name],tbl_sales[[#This Row],[Manufacturer Name]])</f>
        <v>3.952569169960474E-3</v>
      </c>
    </row>
    <row r="1021" spans="1:14" x14ac:dyDescent="0.25">
      <c r="A1021">
        <v>1085</v>
      </c>
      <c r="B1021" s="2">
        <v>42143</v>
      </c>
      <c r="C1021" s="2" t="str">
        <f>TEXT(tbl_sales[[#This Row],[Date]],"mmmm")</f>
        <v>May</v>
      </c>
      <c r="D1021" t="s">
        <v>1400</v>
      </c>
      <c r="E1021">
        <v>1</v>
      </c>
      <c r="F1021" s="3">
        <v>1416.87</v>
      </c>
      <c r="G1021" t="s">
        <v>20</v>
      </c>
      <c r="H1021" t="str">
        <f>INDEX(product[Product Name],MATCH(A1021,product[ProductID],0))</f>
        <v>Pirum RP-31</v>
      </c>
      <c r="I1021" t="str">
        <f>INDEX(product[Category],MATCH($A1021,product[ProductID],0))</f>
        <v>Rural</v>
      </c>
      <c r="J1021" t="str">
        <f>INDEX(product[Segment],MATCH($A1021,product[ProductID],0))</f>
        <v>Productivity</v>
      </c>
      <c r="K1021">
        <f>INDEX(product[ManufacturerID],MATCH($A1021,product[ProductID],0))</f>
        <v>10</v>
      </c>
      <c r="L1021" t="str">
        <f>INDEX(location[State],MATCH(D1021,location[Zip],0))</f>
        <v>Alberta</v>
      </c>
      <c r="M1021" t="str">
        <f>INDEX(manufacturer[Manufacturer Name],MATCH(K1021,manufacturer[ManufacturerID],0))</f>
        <v>Pirum</v>
      </c>
      <c r="N1021">
        <f>1/COUNTIFS(tbl_sales[Manufacturer Name],tbl_sales[[#This Row],[Manufacturer Name]])</f>
        <v>3.8022813688212928E-3</v>
      </c>
    </row>
    <row r="1022" spans="1:14" x14ac:dyDescent="0.25">
      <c r="A1022">
        <v>165</v>
      </c>
      <c r="B1022" s="2">
        <v>42143</v>
      </c>
      <c r="C1022" s="2" t="str">
        <f>TEXT(tbl_sales[[#This Row],[Date]],"mmmm")</f>
        <v>May</v>
      </c>
      <c r="D1022" t="s">
        <v>1330</v>
      </c>
      <c r="E1022">
        <v>1</v>
      </c>
      <c r="F1022" s="3">
        <v>8060.85</v>
      </c>
      <c r="G1022" t="s">
        <v>20</v>
      </c>
      <c r="H1022" t="str">
        <f>INDEX(product[Product Name],MATCH(A1022,product[ProductID],0))</f>
        <v>Abbas UR-36</v>
      </c>
      <c r="I1022" t="str">
        <f>INDEX(product[Category],MATCH($A1022,product[ProductID],0))</f>
        <v>Urban</v>
      </c>
      <c r="J1022" t="str">
        <f>INDEX(product[Segment],MATCH($A1022,product[ProductID],0))</f>
        <v>Regular</v>
      </c>
      <c r="K1022">
        <f>INDEX(product[ManufacturerID],MATCH($A1022,product[ProductID],0))</f>
        <v>1</v>
      </c>
      <c r="L1022" t="str">
        <f>INDEX(location[State],MATCH(D1022,location[Zip],0))</f>
        <v>Alberta</v>
      </c>
      <c r="M1022" t="str">
        <f>INDEX(manufacturer[Manufacturer Name],MATCH(K1022,manufacturer[ManufacturerID],0))</f>
        <v>Abbas</v>
      </c>
      <c r="N1022">
        <f>1/COUNTIFS(tbl_sales[Manufacturer Name],tbl_sales[[#This Row],[Manufacturer Name]])</f>
        <v>0.04</v>
      </c>
    </row>
    <row r="1023" spans="1:14" x14ac:dyDescent="0.25">
      <c r="A1023">
        <v>2224</v>
      </c>
      <c r="B1023" s="2">
        <v>42143</v>
      </c>
      <c r="C1023" s="2" t="str">
        <f>TEXT(tbl_sales[[#This Row],[Date]],"mmmm")</f>
        <v>May</v>
      </c>
      <c r="D1023" t="s">
        <v>1400</v>
      </c>
      <c r="E1023">
        <v>1</v>
      </c>
      <c r="F1023" s="3">
        <v>818.37</v>
      </c>
      <c r="G1023" t="s">
        <v>20</v>
      </c>
      <c r="H1023" t="str">
        <f>INDEX(product[Product Name],MATCH(A1023,product[ProductID],0))</f>
        <v>Aliqui RP-21</v>
      </c>
      <c r="I1023" t="str">
        <f>INDEX(product[Category],MATCH($A1023,product[ProductID],0))</f>
        <v>Rural</v>
      </c>
      <c r="J1023" t="str">
        <f>INDEX(product[Segment],MATCH($A1023,product[ProductID],0))</f>
        <v>Productivity</v>
      </c>
      <c r="K1023">
        <f>INDEX(product[ManufacturerID],MATCH($A1023,product[ProductID],0))</f>
        <v>2</v>
      </c>
      <c r="L1023" t="str">
        <f>INDEX(location[State],MATCH(D1023,location[Zip],0))</f>
        <v>Alberta</v>
      </c>
      <c r="M1023" t="str">
        <f>INDEX(manufacturer[Manufacturer Name],MATCH(K1023,manufacturer[ManufacturerID],0))</f>
        <v>Aliqui</v>
      </c>
      <c r="N1023">
        <f>1/COUNTIFS(tbl_sales[Manufacturer Name],tbl_sales[[#This Row],[Manufacturer Name]])</f>
        <v>4.7169811320754715E-3</v>
      </c>
    </row>
    <row r="1024" spans="1:14" x14ac:dyDescent="0.25">
      <c r="A1024">
        <v>457</v>
      </c>
      <c r="B1024" s="2">
        <v>42143</v>
      </c>
      <c r="C1024" s="2" t="str">
        <f>TEXT(tbl_sales[[#This Row],[Date]],"mmmm")</f>
        <v>May</v>
      </c>
      <c r="D1024" t="s">
        <v>1410</v>
      </c>
      <c r="E1024">
        <v>1</v>
      </c>
      <c r="F1024" s="3">
        <v>11969.37</v>
      </c>
      <c r="G1024" t="s">
        <v>20</v>
      </c>
      <c r="H1024" t="str">
        <f>INDEX(product[Product Name],MATCH(A1024,product[ProductID],0))</f>
        <v>Maximus UM-62</v>
      </c>
      <c r="I1024" t="str">
        <f>INDEX(product[Category],MATCH($A1024,product[ProductID],0))</f>
        <v>Urban</v>
      </c>
      <c r="J1024" t="str">
        <f>INDEX(product[Segment],MATCH($A1024,product[ProductID],0))</f>
        <v>Moderation</v>
      </c>
      <c r="K1024">
        <f>INDEX(product[ManufacturerID],MATCH($A1024,product[ProductID],0))</f>
        <v>7</v>
      </c>
      <c r="L1024" t="str">
        <f>INDEX(location[State],MATCH(D1024,location[Zip],0))</f>
        <v>Alberta</v>
      </c>
      <c r="M1024" t="str">
        <f>INDEX(manufacturer[Manufacturer Name],MATCH(K1024,manufacturer[ManufacturerID],0))</f>
        <v>VanArsdel</v>
      </c>
      <c r="N1024">
        <f>1/COUNTIFS(tbl_sales[Manufacturer Name],tbl_sales[[#This Row],[Manufacturer Name]])</f>
        <v>2.4570024570024569E-3</v>
      </c>
    </row>
    <row r="1025" spans="1:14" x14ac:dyDescent="0.25">
      <c r="A1025">
        <v>1086</v>
      </c>
      <c r="B1025" s="2">
        <v>42143</v>
      </c>
      <c r="C1025" s="2" t="str">
        <f>TEXT(tbl_sales[[#This Row],[Date]],"mmmm")</f>
        <v>May</v>
      </c>
      <c r="D1025" t="s">
        <v>1400</v>
      </c>
      <c r="E1025">
        <v>1</v>
      </c>
      <c r="F1025" s="3">
        <v>1416.87</v>
      </c>
      <c r="G1025" t="s">
        <v>20</v>
      </c>
      <c r="H1025" t="str">
        <f>INDEX(product[Product Name],MATCH(A1025,product[ProductID],0))</f>
        <v>Pirum RP-32</v>
      </c>
      <c r="I1025" t="str">
        <f>INDEX(product[Category],MATCH($A1025,product[ProductID],0))</f>
        <v>Rural</v>
      </c>
      <c r="J1025" t="str">
        <f>INDEX(product[Segment],MATCH($A1025,product[ProductID],0))</f>
        <v>Productivity</v>
      </c>
      <c r="K1025">
        <f>INDEX(product[ManufacturerID],MATCH($A1025,product[ProductID],0))</f>
        <v>10</v>
      </c>
      <c r="L1025" t="str">
        <f>INDEX(location[State],MATCH(D1025,location[Zip],0))</f>
        <v>Alberta</v>
      </c>
      <c r="M1025" t="str">
        <f>INDEX(manufacturer[Manufacturer Name],MATCH(K1025,manufacturer[ManufacturerID],0))</f>
        <v>Pirum</v>
      </c>
      <c r="N1025">
        <f>1/COUNTIFS(tbl_sales[Manufacturer Name],tbl_sales[[#This Row],[Manufacturer Name]])</f>
        <v>3.8022813688212928E-3</v>
      </c>
    </row>
    <row r="1026" spans="1:14" x14ac:dyDescent="0.25">
      <c r="A1026">
        <v>826</v>
      </c>
      <c r="B1026" s="2">
        <v>42143</v>
      </c>
      <c r="C1026" s="2" t="str">
        <f>TEXT(tbl_sales[[#This Row],[Date]],"mmmm")</f>
        <v>May</v>
      </c>
      <c r="D1026" t="s">
        <v>1401</v>
      </c>
      <c r="E1026">
        <v>1</v>
      </c>
      <c r="F1026" s="3">
        <v>14426.37</v>
      </c>
      <c r="G1026" t="s">
        <v>20</v>
      </c>
      <c r="H1026" t="str">
        <f>INDEX(product[Product Name],MATCH(A1026,product[ProductID],0))</f>
        <v>Natura UM-10</v>
      </c>
      <c r="I1026" t="str">
        <f>INDEX(product[Category],MATCH($A1026,product[ProductID],0))</f>
        <v>Urban</v>
      </c>
      <c r="J1026" t="str">
        <f>INDEX(product[Segment],MATCH($A1026,product[ProductID],0))</f>
        <v>Moderation</v>
      </c>
      <c r="K1026">
        <f>INDEX(product[ManufacturerID],MATCH($A1026,product[ProductID],0))</f>
        <v>8</v>
      </c>
      <c r="L1026" t="str">
        <f>INDEX(location[State],MATCH(D1026,location[Zip],0))</f>
        <v>Alberta</v>
      </c>
      <c r="M1026" t="str">
        <f>INDEX(manufacturer[Manufacturer Name],MATCH(K1026,manufacturer[ManufacturerID],0))</f>
        <v>Natura</v>
      </c>
      <c r="N1026">
        <f>1/COUNTIFS(tbl_sales[Manufacturer Name],tbl_sales[[#This Row],[Manufacturer Name]])</f>
        <v>3.952569169960474E-3</v>
      </c>
    </row>
    <row r="1027" spans="1:14" x14ac:dyDescent="0.25">
      <c r="A1027">
        <v>501</v>
      </c>
      <c r="B1027" s="2">
        <v>42143</v>
      </c>
      <c r="C1027" s="2" t="str">
        <f>TEXT(tbl_sales[[#This Row],[Date]],"mmmm")</f>
        <v>May</v>
      </c>
      <c r="D1027" t="s">
        <v>1552</v>
      </c>
      <c r="E1027">
        <v>1</v>
      </c>
      <c r="F1027" s="3">
        <v>13347.81</v>
      </c>
      <c r="G1027" t="s">
        <v>20</v>
      </c>
      <c r="H1027" t="str">
        <f>INDEX(product[Product Name],MATCH(A1027,product[ProductID],0))</f>
        <v>Maximus UM-06</v>
      </c>
      <c r="I1027" t="str">
        <f>INDEX(product[Category],MATCH($A1027,product[ProductID],0))</f>
        <v>Urban</v>
      </c>
      <c r="J1027" t="str">
        <f>INDEX(product[Segment],MATCH($A1027,product[ProductID],0))</f>
        <v>Moderation</v>
      </c>
      <c r="K1027">
        <f>INDEX(product[ManufacturerID],MATCH($A1027,product[ProductID],0))</f>
        <v>7</v>
      </c>
      <c r="L1027" t="str">
        <f>INDEX(location[State],MATCH(D1027,location[Zip],0))</f>
        <v>British Columbia</v>
      </c>
      <c r="M1027" t="str">
        <f>INDEX(manufacturer[Manufacturer Name],MATCH(K1027,manufacturer[ManufacturerID],0))</f>
        <v>VanArsdel</v>
      </c>
      <c r="N1027">
        <f>1/COUNTIFS(tbl_sales[Manufacturer Name],tbl_sales[[#This Row],[Manufacturer Name]])</f>
        <v>2.4570024570024569E-3</v>
      </c>
    </row>
    <row r="1028" spans="1:14" x14ac:dyDescent="0.25">
      <c r="A1028">
        <v>2225</v>
      </c>
      <c r="B1028" s="2">
        <v>42143</v>
      </c>
      <c r="C1028" s="2" t="str">
        <f>TEXT(tbl_sales[[#This Row],[Date]],"mmmm")</f>
        <v>May</v>
      </c>
      <c r="D1028" t="s">
        <v>1400</v>
      </c>
      <c r="E1028">
        <v>1</v>
      </c>
      <c r="F1028" s="3">
        <v>818.37</v>
      </c>
      <c r="G1028" t="s">
        <v>20</v>
      </c>
      <c r="H1028" t="str">
        <f>INDEX(product[Product Name],MATCH(A1028,product[ProductID],0))</f>
        <v>Aliqui RP-22</v>
      </c>
      <c r="I1028" t="str">
        <f>INDEX(product[Category],MATCH($A1028,product[ProductID],0))</f>
        <v>Rural</v>
      </c>
      <c r="J1028" t="str">
        <f>INDEX(product[Segment],MATCH($A1028,product[ProductID],0))</f>
        <v>Productivity</v>
      </c>
      <c r="K1028">
        <f>INDEX(product[ManufacturerID],MATCH($A1028,product[ProductID],0))</f>
        <v>2</v>
      </c>
      <c r="L1028" t="str">
        <f>INDEX(location[State],MATCH(D1028,location[Zip],0))</f>
        <v>Alberta</v>
      </c>
      <c r="M1028" t="str">
        <f>INDEX(manufacturer[Manufacturer Name],MATCH(K1028,manufacturer[ManufacturerID],0))</f>
        <v>Aliqui</v>
      </c>
      <c r="N1028">
        <f>1/COUNTIFS(tbl_sales[Manufacturer Name],tbl_sales[[#This Row],[Manufacturer Name]])</f>
        <v>4.7169811320754715E-3</v>
      </c>
    </row>
    <row r="1029" spans="1:14" x14ac:dyDescent="0.25">
      <c r="A1029">
        <v>1182</v>
      </c>
      <c r="B1029" s="2">
        <v>42115</v>
      </c>
      <c r="C1029" s="2" t="str">
        <f>TEXT(tbl_sales[[#This Row],[Date]],"mmmm")</f>
        <v>April</v>
      </c>
      <c r="D1029" t="s">
        <v>1583</v>
      </c>
      <c r="E1029">
        <v>1</v>
      </c>
      <c r="F1029" s="3">
        <v>2519.37</v>
      </c>
      <c r="G1029" t="s">
        <v>20</v>
      </c>
      <c r="H1029" t="str">
        <f>INDEX(product[Product Name],MATCH(A1029,product[ProductID],0))</f>
        <v>Pirum UE-18</v>
      </c>
      <c r="I1029" t="str">
        <f>INDEX(product[Category],MATCH($A1029,product[ProductID],0))</f>
        <v>Urban</v>
      </c>
      <c r="J1029" t="str">
        <f>INDEX(product[Segment],MATCH($A1029,product[ProductID],0))</f>
        <v>Extreme</v>
      </c>
      <c r="K1029">
        <f>INDEX(product[ManufacturerID],MATCH($A1029,product[ProductID],0))</f>
        <v>10</v>
      </c>
      <c r="L1029" t="str">
        <f>INDEX(location[State],MATCH(D1029,location[Zip],0))</f>
        <v>British Columbia</v>
      </c>
      <c r="M1029" t="str">
        <f>INDEX(manufacturer[Manufacturer Name],MATCH(K1029,manufacturer[ManufacturerID],0))</f>
        <v>Pirum</v>
      </c>
      <c r="N1029">
        <f>1/COUNTIFS(tbl_sales[Manufacturer Name],tbl_sales[[#This Row],[Manufacturer Name]])</f>
        <v>3.8022813688212928E-3</v>
      </c>
    </row>
    <row r="1030" spans="1:14" x14ac:dyDescent="0.25">
      <c r="A1030">
        <v>2150</v>
      </c>
      <c r="B1030" s="2">
        <v>42115</v>
      </c>
      <c r="C1030" s="2" t="str">
        <f>TEXT(tbl_sales[[#This Row],[Date]],"mmmm")</f>
        <v>April</v>
      </c>
      <c r="D1030" t="s">
        <v>1400</v>
      </c>
      <c r="E1030">
        <v>1</v>
      </c>
      <c r="F1030" s="3">
        <v>6173.37</v>
      </c>
      <c r="G1030" t="s">
        <v>20</v>
      </c>
      <c r="H1030" t="str">
        <f>INDEX(product[Product Name],MATCH(A1030,product[ProductID],0))</f>
        <v>Victoria UE-03</v>
      </c>
      <c r="I1030" t="str">
        <f>INDEX(product[Category],MATCH($A1030,product[ProductID],0))</f>
        <v>Urban</v>
      </c>
      <c r="J1030" t="str">
        <f>INDEX(product[Segment],MATCH($A1030,product[ProductID],0))</f>
        <v>Extreme</v>
      </c>
      <c r="K1030">
        <f>INDEX(product[ManufacturerID],MATCH($A1030,product[ProductID],0))</f>
        <v>14</v>
      </c>
      <c r="L1030" t="str">
        <f>INDEX(location[State],MATCH(D1030,location[Zip],0))</f>
        <v>Alberta</v>
      </c>
      <c r="M1030" t="str">
        <f>INDEX(manufacturer[Manufacturer Name],MATCH(K1030,manufacturer[ManufacturerID],0))</f>
        <v>Victoria</v>
      </c>
      <c r="N1030">
        <f>1/COUNTIFS(tbl_sales[Manufacturer Name],tbl_sales[[#This Row],[Manufacturer Name]])</f>
        <v>6.25E-2</v>
      </c>
    </row>
    <row r="1031" spans="1:14" x14ac:dyDescent="0.25">
      <c r="A1031">
        <v>1067</v>
      </c>
      <c r="B1031" s="2">
        <v>42124</v>
      </c>
      <c r="C1031" s="2" t="str">
        <f>TEXT(tbl_sales[[#This Row],[Date]],"mmmm")</f>
        <v>April</v>
      </c>
      <c r="D1031" t="s">
        <v>1202</v>
      </c>
      <c r="E1031">
        <v>1</v>
      </c>
      <c r="F1031" s="3">
        <v>4881.87</v>
      </c>
      <c r="G1031" t="s">
        <v>20</v>
      </c>
      <c r="H1031" t="str">
        <f>INDEX(product[Product Name],MATCH(A1031,product[ProductID],0))</f>
        <v>Pirum RP-13</v>
      </c>
      <c r="I1031" t="str">
        <f>INDEX(product[Category],MATCH($A1031,product[ProductID],0))</f>
        <v>Rural</v>
      </c>
      <c r="J1031" t="str">
        <f>INDEX(product[Segment],MATCH($A1031,product[ProductID],0))</f>
        <v>Productivity</v>
      </c>
      <c r="K1031">
        <f>INDEX(product[ManufacturerID],MATCH($A1031,product[ProductID],0))</f>
        <v>10</v>
      </c>
      <c r="L1031" t="str">
        <f>INDEX(location[State],MATCH(D1031,location[Zip],0))</f>
        <v>Manitoba</v>
      </c>
      <c r="M1031" t="str">
        <f>INDEX(manufacturer[Manufacturer Name],MATCH(K1031,manufacturer[ManufacturerID],0))</f>
        <v>Pirum</v>
      </c>
      <c r="N1031">
        <f>1/COUNTIFS(tbl_sales[Manufacturer Name],tbl_sales[[#This Row],[Manufacturer Name]])</f>
        <v>3.8022813688212928E-3</v>
      </c>
    </row>
    <row r="1032" spans="1:14" x14ac:dyDescent="0.25">
      <c r="A1032">
        <v>2206</v>
      </c>
      <c r="B1032" s="2">
        <v>42109</v>
      </c>
      <c r="C1032" s="2" t="str">
        <f>TEXT(tbl_sales[[#This Row],[Date]],"mmmm")</f>
        <v>April</v>
      </c>
      <c r="D1032" t="s">
        <v>1384</v>
      </c>
      <c r="E1032">
        <v>1</v>
      </c>
      <c r="F1032" s="3">
        <v>1227.8699999999999</v>
      </c>
      <c r="G1032" t="s">
        <v>20</v>
      </c>
      <c r="H1032" t="str">
        <f>INDEX(product[Product Name],MATCH(A1032,product[ProductID],0))</f>
        <v>Aliqui RP-03</v>
      </c>
      <c r="I1032" t="str">
        <f>INDEX(product[Category],MATCH($A1032,product[ProductID],0))</f>
        <v>Rural</v>
      </c>
      <c r="J1032" t="str">
        <f>INDEX(product[Segment],MATCH($A1032,product[ProductID],0))</f>
        <v>Productivity</v>
      </c>
      <c r="K1032">
        <f>INDEX(product[ManufacturerID],MATCH($A1032,product[ProductID],0))</f>
        <v>2</v>
      </c>
      <c r="L1032" t="str">
        <f>INDEX(location[State],MATCH(D1032,location[Zip],0))</f>
        <v>Alberta</v>
      </c>
      <c r="M1032" t="str">
        <f>INDEX(manufacturer[Manufacturer Name],MATCH(K1032,manufacturer[ManufacturerID],0))</f>
        <v>Aliqui</v>
      </c>
      <c r="N1032">
        <f>1/COUNTIFS(tbl_sales[Manufacturer Name],tbl_sales[[#This Row],[Manufacturer Name]])</f>
        <v>4.7169811320754715E-3</v>
      </c>
    </row>
    <row r="1033" spans="1:14" x14ac:dyDescent="0.25">
      <c r="A1033">
        <v>1879</v>
      </c>
      <c r="B1033" s="2">
        <v>42109</v>
      </c>
      <c r="C1033" s="2" t="str">
        <f>TEXT(tbl_sales[[#This Row],[Date]],"mmmm")</f>
        <v>April</v>
      </c>
      <c r="D1033" t="s">
        <v>1411</v>
      </c>
      <c r="E1033">
        <v>1</v>
      </c>
      <c r="F1033" s="3">
        <v>11339.37</v>
      </c>
      <c r="G1033" t="s">
        <v>20</v>
      </c>
      <c r="H1033" t="str">
        <f>INDEX(product[Product Name],MATCH(A1033,product[ProductID],0))</f>
        <v>Leo UM-17</v>
      </c>
      <c r="I1033" t="str">
        <f>INDEX(product[Category],MATCH($A1033,product[ProductID],0))</f>
        <v>Urban</v>
      </c>
      <c r="J1033" t="str">
        <f>INDEX(product[Segment],MATCH($A1033,product[ProductID],0))</f>
        <v>Moderation</v>
      </c>
      <c r="K1033">
        <f>INDEX(product[ManufacturerID],MATCH($A1033,product[ProductID],0))</f>
        <v>6</v>
      </c>
      <c r="L1033" t="str">
        <f>INDEX(location[State],MATCH(D1033,location[Zip],0))</f>
        <v>Alberta</v>
      </c>
      <c r="M1033" t="str">
        <f>INDEX(manufacturer[Manufacturer Name],MATCH(K1033,manufacturer[ManufacturerID],0))</f>
        <v>Leo</v>
      </c>
      <c r="N1033">
        <f>1/COUNTIFS(tbl_sales[Manufacturer Name],tbl_sales[[#This Row],[Manufacturer Name]])</f>
        <v>8.3333333333333329E-2</v>
      </c>
    </row>
    <row r="1034" spans="1:14" x14ac:dyDescent="0.25">
      <c r="A1034">
        <v>2395</v>
      </c>
      <c r="B1034" s="2">
        <v>42109</v>
      </c>
      <c r="C1034" s="2" t="str">
        <f>TEXT(tbl_sales[[#This Row],[Date]],"mmmm")</f>
        <v>April</v>
      </c>
      <c r="D1034" t="s">
        <v>1336</v>
      </c>
      <c r="E1034">
        <v>1</v>
      </c>
      <c r="F1034" s="3">
        <v>1889.37</v>
      </c>
      <c r="G1034" t="s">
        <v>20</v>
      </c>
      <c r="H1034" t="str">
        <f>INDEX(product[Product Name],MATCH(A1034,product[ProductID],0))</f>
        <v>Aliqui YY-04</v>
      </c>
      <c r="I1034" t="str">
        <f>INDEX(product[Category],MATCH($A1034,product[ProductID],0))</f>
        <v>Youth</v>
      </c>
      <c r="J1034" t="str">
        <f>INDEX(product[Segment],MATCH($A1034,product[ProductID],0))</f>
        <v>Youth</v>
      </c>
      <c r="K1034">
        <f>INDEX(product[ManufacturerID],MATCH($A1034,product[ProductID],0))</f>
        <v>2</v>
      </c>
      <c r="L1034" t="str">
        <f>INDEX(location[State],MATCH(D1034,location[Zip],0))</f>
        <v>Alberta</v>
      </c>
      <c r="M1034" t="str">
        <f>INDEX(manufacturer[Manufacturer Name],MATCH(K1034,manufacturer[ManufacturerID],0))</f>
        <v>Aliqui</v>
      </c>
      <c r="N1034">
        <f>1/COUNTIFS(tbl_sales[Manufacturer Name],tbl_sales[[#This Row],[Manufacturer Name]])</f>
        <v>4.7169811320754715E-3</v>
      </c>
    </row>
    <row r="1035" spans="1:14" x14ac:dyDescent="0.25">
      <c r="A1035">
        <v>506</v>
      </c>
      <c r="B1035" s="2">
        <v>42123</v>
      </c>
      <c r="C1035" s="2" t="str">
        <f>TEXT(tbl_sales[[#This Row],[Date]],"mmmm")</f>
        <v>April</v>
      </c>
      <c r="D1035" t="s">
        <v>1572</v>
      </c>
      <c r="E1035">
        <v>1</v>
      </c>
      <c r="F1035" s="3">
        <v>15560.37</v>
      </c>
      <c r="G1035" t="s">
        <v>20</v>
      </c>
      <c r="H1035" t="str">
        <f>INDEX(product[Product Name],MATCH(A1035,product[ProductID],0))</f>
        <v>Maximus UM-11</v>
      </c>
      <c r="I1035" t="str">
        <f>INDEX(product[Category],MATCH($A1035,product[ProductID],0))</f>
        <v>Urban</v>
      </c>
      <c r="J1035" t="str">
        <f>INDEX(product[Segment],MATCH($A1035,product[ProductID],0))</f>
        <v>Moderation</v>
      </c>
      <c r="K1035">
        <f>INDEX(product[ManufacturerID],MATCH($A1035,product[ProductID],0))</f>
        <v>7</v>
      </c>
      <c r="L1035" t="str">
        <f>INDEX(location[State],MATCH(D1035,location[Zip],0))</f>
        <v>British Columbia</v>
      </c>
      <c r="M1035" t="str">
        <f>INDEX(manufacturer[Manufacturer Name],MATCH(K1035,manufacturer[ManufacturerID],0))</f>
        <v>VanArsdel</v>
      </c>
      <c r="N1035">
        <f>1/COUNTIFS(tbl_sales[Manufacturer Name],tbl_sales[[#This Row],[Manufacturer Name]])</f>
        <v>2.4570024570024569E-3</v>
      </c>
    </row>
    <row r="1036" spans="1:14" x14ac:dyDescent="0.25">
      <c r="A1036">
        <v>1183</v>
      </c>
      <c r="B1036" s="2">
        <v>42123</v>
      </c>
      <c r="C1036" s="2" t="str">
        <f>TEXT(tbl_sales[[#This Row],[Date]],"mmmm")</f>
        <v>April</v>
      </c>
      <c r="D1036" t="s">
        <v>1352</v>
      </c>
      <c r="E1036">
        <v>1</v>
      </c>
      <c r="F1036" s="3">
        <v>7433.37</v>
      </c>
      <c r="G1036" t="s">
        <v>20</v>
      </c>
      <c r="H1036" t="str">
        <f>INDEX(product[Product Name],MATCH(A1036,product[ProductID],0))</f>
        <v>Pirum UE-19</v>
      </c>
      <c r="I1036" t="str">
        <f>INDEX(product[Category],MATCH($A1036,product[ProductID],0))</f>
        <v>Urban</v>
      </c>
      <c r="J1036" t="str">
        <f>INDEX(product[Segment],MATCH($A1036,product[ProductID],0))</f>
        <v>Extreme</v>
      </c>
      <c r="K1036">
        <f>INDEX(product[ManufacturerID],MATCH($A1036,product[ProductID],0))</f>
        <v>10</v>
      </c>
      <c r="L1036" t="str">
        <f>INDEX(location[State],MATCH(D1036,location[Zip],0))</f>
        <v>Alberta</v>
      </c>
      <c r="M1036" t="str">
        <f>INDEX(manufacturer[Manufacturer Name],MATCH(K1036,manufacturer[ManufacturerID],0))</f>
        <v>Pirum</v>
      </c>
      <c r="N1036">
        <f>1/COUNTIFS(tbl_sales[Manufacturer Name],tbl_sales[[#This Row],[Manufacturer Name]])</f>
        <v>3.8022813688212928E-3</v>
      </c>
    </row>
    <row r="1037" spans="1:14" x14ac:dyDescent="0.25">
      <c r="A1037">
        <v>2269</v>
      </c>
      <c r="B1037" s="2">
        <v>42123</v>
      </c>
      <c r="C1037" s="2" t="str">
        <f>TEXT(tbl_sales[[#This Row],[Date]],"mmmm")</f>
        <v>April</v>
      </c>
      <c r="D1037" t="s">
        <v>1352</v>
      </c>
      <c r="E1037">
        <v>1</v>
      </c>
      <c r="F1037" s="3">
        <v>3936.87</v>
      </c>
      <c r="G1037" t="s">
        <v>20</v>
      </c>
      <c r="H1037" t="str">
        <f>INDEX(product[Product Name],MATCH(A1037,product[ProductID],0))</f>
        <v>Aliqui RS-02</v>
      </c>
      <c r="I1037" t="str">
        <f>INDEX(product[Category],MATCH($A1037,product[ProductID],0))</f>
        <v>Rural</v>
      </c>
      <c r="J1037" t="str">
        <f>INDEX(product[Segment],MATCH($A1037,product[ProductID],0))</f>
        <v>Select</v>
      </c>
      <c r="K1037">
        <f>INDEX(product[ManufacturerID],MATCH($A1037,product[ProductID],0))</f>
        <v>2</v>
      </c>
      <c r="L1037" t="str">
        <f>INDEX(location[State],MATCH(D1037,location[Zip],0))</f>
        <v>Alberta</v>
      </c>
      <c r="M1037" t="str">
        <f>INDEX(manufacturer[Manufacturer Name],MATCH(K1037,manufacturer[ManufacturerID],0))</f>
        <v>Aliqui</v>
      </c>
      <c r="N1037">
        <f>1/COUNTIFS(tbl_sales[Manufacturer Name],tbl_sales[[#This Row],[Manufacturer Name]])</f>
        <v>4.7169811320754715E-3</v>
      </c>
    </row>
    <row r="1038" spans="1:14" x14ac:dyDescent="0.25">
      <c r="A1038">
        <v>1223</v>
      </c>
      <c r="B1038" s="2">
        <v>42131</v>
      </c>
      <c r="C1038" s="2" t="str">
        <f>TEXT(tbl_sales[[#This Row],[Date]],"mmmm")</f>
        <v>May</v>
      </c>
      <c r="D1038" t="s">
        <v>1400</v>
      </c>
      <c r="E1038">
        <v>1</v>
      </c>
      <c r="F1038" s="3">
        <v>4787.37</v>
      </c>
      <c r="G1038" t="s">
        <v>20</v>
      </c>
      <c r="H1038" t="str">
        <f>INDEX(product[Product Name],MATCH(A1038,product[ProductID],0))</f>
        <v>Pirum UC-25</v>
      </c>
      <c r="I1038" t="str">
        <f>INDEX(product[Category],MATCH($A1038,product[ProductID],0))</f>
        <v>Urban</v>
      </c>
      <c r="J1038" t="str">
        <f>INDEX(product[Segment],MATCH($A1038,product[ProductID],0))</f>
        <v>Convenience</v>
      </c>
      <c r="K1038">
        <f>INDEX(product[ManufacturerID],MATCH($A1038,product[ProductID],0))</f>
        <v>10</v>
      </c>
      <c r="L1038" t="str">
        <f>INDEX(location[State],MATCH(D1038,location[Zip],0))</f>
        <v>Alberta</v>
      </c>
      <c r="M1038" t="str">
        <f>INDEX(manufacturer[Manufacturer Name],MATCH(K1038,manufacturer[ManufacturerID],0))</f>
        <v>Pirum</v>
      </c>
      <c r="N1038">
        <f>1/COUNTIFS(tbl_sales[Manufacturer Name],tbl_sales[[#This Row],[Manufacturer Name]])</f>
        <v>3.8022813688212928E-3</v>
      </c>
    </row>
    <row r="1039" spans="1:14" x14ac:dyDescent="0.25">
      <c r="A1039">
        <v>2367</v>
      </c>
      <c r="B1039" s="2">
        <v>42131</v>
      </c>
      <c r="C1039" s="2" t="str">
        <f>TEXT(tbl_sales[[#This Row],[Date]],"mmmm")</f>
        <v>May</v>
      </c>
      <c r="D1039" t="s">
        <v>1384</v>
      </c>
      <c r="E1039">
        <v>1</v>
      </c>
      <c r="F1039" s="3">
        <v>5663.7</v>
      </c>
      <c r="G1039" t="s">
        <v>20</v>
      </c>
      <c r="H1039" t="str">
        <f>INDEX(product[Product Name],MATCH(A1039,product[ProductID],0))</f>
        <v>Aliqui UC-15</v>
      </c>
      <c r="I1039" t="str">
        <f>INDEX(product[Category],MATCH($A1039,product[ProductID],0))</f>
        <v>Urban</v>
      </c>
      <c r="J1039" t="str">
        <f>INDEX(product[Segment],MATCH($A1039,product[ProductID],0))</f>
        <v>Convenience</v>
      </c>
      <c r="K1039">
        <f>INDEX(product[ManufacturerID],MATCH($A1039,product[ProductID],0))</f>
        <v>2</v>
      </c>
      <c r="L1039" t="str">
        <f>INDEX(location[State],MATCH(D1039,location[Zip],0))</f>
        <v>Alberta</v>
      </c>
      <c r="M1039" t="str">
        <f>INDEX(manufacturer[Manufacturer Name],MATCH(K1039,manufacturer[ManufacturerID],0))</f>
        <v>Aliqui</v>
      </c>
      <c r="N1039">
        <f>1/COUNTIFS(tbl_sales[Manufacturer Name],tbl_sales[[#This Row],[Manufacturer Name]])</f>
        <v>4.7169811320754715E-3</v>
      </c>
    </row>
    <row r="1040" spans="1:14" x14ac:dyDescent="0.25">
      <c r="A1040">
        <v>1182</v>
      </c>
      <c r="B1040" s="2">
        <v>42107</v>
      </c>
      <c r="C1040" s="2" t="str">
        <f>TEXT(tbl_sales[[#This Row],[Date]],"mmmm")</f>
        <v>April</v>
      </c>
      <c r="D1040" t="s">
        <v>1401</v>
      </c>
      <c r="E1040">
        <v>1</v>
      </c>
      <c r="F1040" s="3">
        <v>2708.37</v>
      </c>
      <c r="G1040" t="s">
        <v>20</v>
      </c>
      <c r="H1040" t="str">
        <f>INDEX(product[Product Name],MATCH(A1040,product[ProductID],0))</f>
        <v>Pirum UE-18</v>
      </c>
      <c r="I1040" t="str">
        <f>INDEX(product[Category],MATCH($A1040,product[ProductID],0))</f>
        <v>Urban</v>
      </c>
      <c r="J1040" t="str">
        <f>INDEX(product[Segment],MATCH($A1040,product[ProductID],0))</f>
        <v>Extreme</v>
      </c>
      <c r="K1040">
        <f>INDEX(product[ManufacturerID],MATCH($A1040,product[ProductID],0))</f>
        <v>10</v>
      </c>
      <c r="L1040" t="str">
        <f>INDEX(location[State],MATCH(D1040,location[Zip],0))</f>
        <v>Alberta</v>
      </c>
      <c r="M1040" t="str">
        <f>INDEX(manufacturer[Manufacturer Name],MATCH(K1040,manufacturer[ManufacturerID],0))</f>
        <v>Pirum</v>
      </c>
      <c r="N1040">
        <f>1/COUNTIFS(tbl_sales[Manufacturer Name],tbl_sales[[#This Row],[Manufacturer Name]])</f>
        <v>3.8022813688212928E-3</v>
      </c>
    </row>
    <row r="1041" spans="1:14" x14ac:dyDescent="0.25">
      <c r="A1041">
        <v>676</v>
      </c>
      <c r="B1041" s="2">
        <v>42132</v>
      </c>
      <c r="C1041" s="2" t="str">
        <f>TEXT(tbl_sales[[#This Row],[Date]],"mmmm")</f>
        <v>May</v>
      </c>
      <c r="D1041" t="s">
        <v>1352</v>
      </c>
      <c r="E1041">
        <v>1</v>
      </c>
      <c r="F1041" s="3">
        <v>9134.3700000000008</v>
      </c>
      <c r="G1041" t="s">
        <v>20</v>
      </c>
      <c r="H1041" t="str">
        <f>INDEX(product[Product Name],MATCH(A1041,product[ProductID],0))</f>
        <v>Maximus UC-41</v>
      </c>
      <c r="I1041" t="str">
        <f>INDEX(product[Category],MATCH($A1041,product[ProductID],0))</f>
        <v>Urban</v>
      </c>
      <c r="J1041" t="str">
        <f>INDEX(product[Segment],MATCH($A1041,product[ProductID],0))</f>
        <v>Convenience</v>
      </c>
      <c r="K1041">
        <f>INDEX(product[ManufacturerID],MATCH($A1041,product[ProductID],0))</f>
        <v>7</v>
      </c>
      <c r="L1041" t="str">
        <f>INDEX(location[State],MATCH(D1041,location[Zip],0))</f>
        <v>Alberta</v>
      </c>
      <c r="M1041" t="str">
        <f>INDEX(manufacturer[Manufacturer Name],MATCH(K1041,manufacturer[ManufacturerID],0))</f>
        <v>VanArsdel</v>
      </c>
      <c r="N1041">
        <f>1/COUNTIFS(tbl_sales[Manufacturer Name],tbl_sales[[#This Row],[Manufacturer Name]])</f>
        <v>2.4570024570024569E-3</v>
      </c>
    </row>
    <row r="1042" spans="1:14" x14ac:dyDescent="0.25">
      <c r="A1042">
        <v>183</v>
      </c>
      <c r="B1042" s="2">
        <v>42132</v>
      </c>
      <c r="C1042" s="2" t="str">
        <f>TEXT(tbl_sales[[#This Row],[Date]],"mmmm")</f>
        <v>May</v>
      </c>
      <c r="D1042" t="s">
        <v>1350</v>
      </c>
      <c r="E1042">
        <v>1</v>
      </c>
      <c r="F1042" s="3">
        <v>8694</v>
      </c>
      <c r="G1042" t="s">
        <v>20</v>
      </c>
      <c r="H1042" t="str">
        <f>INDEX(product[Product Name],MATCH(A1042,product[ProductID],0))</f>
        <v>Abbas UE-11</v>
      </c>
      <c r="I1042" t="str">
        <f>INDEX(product[Category],MATCH($A1042,product[ProductID],0))</f>
        <v>Urban</v>
      </c>
      <c r="J1042" t="str">
        <f>INDEX(product[Segment],MATCH($A1042,product[ProductID],0))</f>
        <v>Extreme</v>
      </c>
      <c r="K1042">
        <f>INDEX(product[ManufacturerID],MATCH($A1042,product[ProductID],0))</f>
        <v>1</v>
      </c>
      <c r="L1042" t="str">
        <f>INDEX(location[State],MATCH(D1042,location[Zip],0))</f>
        <v>Alberta</v>
      </c>
      <c r="M1042" t="str">
        <f>INDEX(manufacturer[Manufacturer Name],MATCH(K1042,manufacturer[ManufacturerID],0))</f>
        <v>Abbas</v>
      </c>
      <c r="N1042">
        <f>1/COUNTIFS(tbl_sales[Manufacturer Name],tbl_sales[[#This Row],[Manufacturer Name]])</f>
        <v>0.04</v>
      </c>
    </row>
    <row r="1043" spans="1:14" x14ac:dyDescent="0.25">
      <c r="A1043">
        <v>733</v>
      </c>
      <c r="B1043" s="2">
        <v>42108</v>
      </c>
      <c r="C1043" s="2" t="str">
        <f>TEXT(tbl_sales[[#This Row],[Date]],"mmmm")</f>
        <v>April</v>
      </c>
      <c r="D1043" t="s">
        <v>1345</v>
      </c>
      <c r="E1043">
        <v>1</v>
      </c>
      <c r="F1043" s="3">
        <v>4787.37</v>
      </c>
      <c r="G1043" t="s">
        <v>20</v>
      </c>
      <c r="H1043" t="str">
        <f>INDEX(product[Product Name],MATCH(A1043,product[ProductID],0))</f>
        <v>Natura RP-21</v>
      </c>
      <c r="I1043" t="str">
        <f>INDEX(product[Category],MATCH($A1043,product[ProductID],0))</f>
        <v>Rural</v>
      </c>
      <c r="J1043" t="str">
        <f>INDEX(product[Segment],MATCH($A1043,product[ProductID],0))</f>
        <v>Productivity</v>
      </c>
      <c r="K1043">
        <f>INDEX(product[ManufacturerID],MATCH($A1043,product[ProductID],0))</f>
        <v>8</v>
      </c>
      <c r="L1043" t="str">
        <f>INDEX(location[State],MATCH(D1043,location[Zip],0))</f>
        <v>Alberta</v>
      </c>
      <c r="M1043" t="str">
        <f>INDEX(manufacturer[Manufacturer Name],MATCH(K1043,manufacturer[ManufacturerID],0))</f>
        <v>Natura</v>
      </c>
      <c r="N1043">
        <f>1/COUNTIFS(tbl_sales[Manufacturer Name],tbl_sales[[#This Row],[Manufacturer Name]])</f>
        <v>3.952569169960474E-3</v>
      </c>
    </row>
    <row r="1044" spans="1:14" x14ac:dyDescent="0.25">
      <c r="A1044">
        <v>1212</v>
      </c>
      <c r="B1044" s="2">
        <v>42178</v>
      </c>
      <c r="C1044" s="2" t="str">
        <f>TEXT(tbl_sales[[#This Row],[Date]],"mmmm")</f>
        <v>June</v>
      </c>
      <c r="D1044" t="s">
        <v>990</v>
      </c>
      <c r="E1044">
        <v>1</v>
      </c>
      <c r="F1044" s="3">
        <v>4850.37</v>
      </c>
      <c r="G1044" t="s">
        <v>20</v>
      </c>
      <c r="H1044" t="str">
        <f>INDEX(product[Product Name],MATCH(A1044,product[ProductID],0))</f>
        <v>Pirum UC-14</v>
      </c>
      <c r="I1044" t="str">
        <f>INDEX(product[Category],MATCH($A1044,product[ProductID],0))</f>
        <v>Urban</v>
      </c>
      <c r="J1044" t="str">
        <f>INDEX(product[Segment],MATCH($A1044,product[ProductID],0))</f>
        <v>Convenience</v>
      </c>
      <c r="K1044">
        <f>INDEX(product[ManufacturerID],MATCH($A1044,product[ProductID],0))</f>
        <v>10</v>
      </c>
      <c r="L1044" t="str">
        <f>INDEX(location[State],MATCH(D1044,location[Zip],0))</f>
        <v>Ontario</v>
      </c>
      <c r="M1044" t="str">
        <f>INDEX(manufacturer[Manufacturer Name],MATCH(K1044,manufacturer[ManufacturerID],0))</f>
        <v>Pirum</v>
      </c>
      <c r="N1044">
        <f>1/COUNTIFS(tbl_sales[Manufacturer Name],tbl_sales[[#This Row],[Manufacturer Name]])</f>
        <v>3.8022813688212928E-3</v>
      </c>
    </row>
    <row r="1045" spans="1:14" x14ac:dyDescent="0.25">
      <c r="A1045">
        <v>2393</v>
      </c>
      <c r="B1045" s="2">
        <v>42178</v>
      </c>
      <c r="C1045" s="2" t="str">
        <f>TEXT(tbl_sales[[#This Row],[Date]],"mmmm")</f>
        <v>June</v>
      </c>
      <c r="D1045" t="s">
        <v>1229</v>
      </c>
      <c r="E1045">
        <v>1</v>
      </c>
      <c r="F1045" s="3">
        <v>1379.7</v>
      </c>
      <c r="G1045" t="s">
        <v>20</v>
      </c>
      <c r="H1045" t="str">
        <f>INDEX(product[Product Name],MATCH(A1045,product[ProductID],0))</f>
        <v>Aliqui YY-02</v>
      </c>
      <c r="I1045" t="str">
        <f>INDEX(product[Category],MATCH($A1045,product[ProductID],0))</f>
        <v>Youth</v>
      </c>
      <c r="J1045" t="str">
        <f>INDEX(product[Segment],MATCH($A1045,product[ProductID],0))</f>
        <v>Youth</v>
      </c>
      <c r="K1045">
        <f>INDEX(product[ManufacturerID],MATCH($A1045,product[ProductID],0))</f>
        <v>2</v>
      </c>
      <c r="L1045" t="str">
        <f>INDEX(location[State],MATCH(D1045,location[Zip],0))</f>
        <v>Manitoba</v>
      </c>
      <c r="M1045" t="str">
        <f>INDEX(manufacturer[Manufacturer Name],MATCH(K1045,manufacturer[ManufacturerID],0))</f>
        <v>Aliqui</v>
      </c>
      <c r="N1045">
        <f>1/COUNTIFS(tbl_sales[Manufacturer Name],tbl_sales[[#This Row],[Manufacturer Name]])</f>
        <v>4.7169811320754715E-3</v>
      </c>
    </row>
    <row r="1046" spans="1:14" x14ac:dyDescent="0.25">
      <c r="A1046">
        <v>826</v>
      </c>
      <c r="B1046" s="2">
        <v>42179</v>
      </c>
      <c r="C1046" s="2" t="str">
        <f>TEXT(tbl_sales[[#This Row],[Date]],"mmmm")</f>
        <v>June</v>
      </c>
      <c r="D1046" t="s">
        <v>435</v>
      </c>
      <c r="E1046">
        <v>1</v>
      </c>
      <c r="F1046" s="3">
        <v>13922.37</v>
      </c>
      <c r="G1046" t="s">
        <v>20</v>
      </c>
      <c r="H1046" t="str">
        <f>INDEX(product[Product Name],MATCH(A1046,product[ProductID],0))</f>
        <v>Natura UM-10</v>
      </c>
      <c r="I1046" t="str">
        <f>INDEX(product[Category],MATCH($A1046,product[ProductID],0))</f>
        <v>Urban</v>
      </c>
      <c r="J1046" t="str">
        <f>INDEX(product[Segment],MATCH($A1046,product[ProductID],0))</f>
        <v>Moderation</v>
      </c>
      <c r="K1046">
        <f>INDEX(product[ManufacturerID],MATCH($A1046,product[ProductID],0))</f>
        <v>8</v>
      </c>
      <c r="L1046" t="str">
        <f>INDEX(location[State],MATCH(D1046,location[Zip],0))</f>
        <v>Quebec</v>
      </c>
      <c r="M1046" t="str">
        <f>INDEX(manufacturer[Manufacturer Name],MATCH(K1046,manufacturer[ManufacturerID],0))</f>
        <v>Natura</v>
      </c>
      <c r="N1046">
        <f>1/COUNTIFS(tbl_sales[Manufacturer Name],tbl_sales[[#This Row],[Manufacturer Name]])</f>
        <v>3.952569169960474E-3</v>
      </c>
    </row>
    <row r="1047" spans="1:14" x14ac:dyDescent="0.25">
      <c r="A1047">
        <v>2334</v>
      </c>
      <c r="B1047" s="2">
        <v>42179</v>
      </c>
      <c r="C1047" s="2" t="str">
        <f>TEXT(tbl_sales[[#This Row],[Date]],"mmmm")</f>
        <v>June</v>
      </c>
      <c r="D1047" t="s">
        <v>957</v>
      </c>
      <c r="E1047">
        <v>1</v>
      </c>
      <c r="F1047" s="3">
        <v>4592.7</v>
      </c>
      <c r="G1047" t="s">
        <v>20</v>
      </c>
      <c r="H1047" t="str">
        <f>INDEX(product[Product Name],MATCH(A1047,product[ProductID],0))</f>
        <v>Aliqui UE-08</v>
      </c>
      <c r="I1047" t="str">
        <f>INDEX(product[Category],MATCH($A1047,product[ProductID],0))</f>
        <v>Urban</v>
      </c>
      <c r="J1047" t="str">
        <f>INDEX(product[Segment],MATCH($A1047,product[ProductID],0))</f>
        <v>Extreme</v>
      </c>
      <c r="K1047">
        <f>INDEX(product[ManufacturerID],MATCH($A1047,product[ProductID],0))</f>
        <v>2</v>
      </c>
      <c r="L1047" t="str">
        <f>INDEX(location[State],MATCH(D1047,location[Zip],0))</f>
        <v>Ontario</v>
      </c>
      <c r="M1047" t="str">
        <f>INDEX(manufacturer[Manufacturer Name],MATCH(K1047,manufacturer[ManufacturerID],0))</f>
        <v>Aliqui</v>
      </c>
      <c r="N1047">
        <f>1/COUNTIFS(tbl_sales[Manufacturer Name],tbl_sales[[#This Row],[Manufacturer Name]])</f>
        <v>4.7169811320754715E-3</v>
      </c>
    </row>
    <row r="1048" spans="1:14" x14ac:dyDescent="0.25">
      <c r="A1048">
        <v>2367</v>
      </c>
      <c r="B1048" s="2">
        <v>42135</v>
      </c>
      <c r="C1048" s="2" t="str">
        <f>TEXT(tbl_sales[[#This Row],[Date]],"mmmm")</f>
        <v>May</v>
      </c>
      <c r="D1048" t="s">
        <v>838</v>
      </c>
      <c r="E1048">
        <v>1</v>
      </c>
      <c r="F1048" s="3">
        <v>5663.7</v>
      </c>
      <c r="G1048" t="s">
        <v>20</v>
      </c>
      <c r="H1048" t="str">
        <f>INDEX(product[Product Name],MATCH(A1048,product[ProductID],0))</f>
        <v>Aliqui UC-15</v>
      </c>
      <c r="I1048" t="str">
        <f>INDEX(product[Category],MATCH($A1048,product[ProductID],0))</f>
        <v>Urban</v>
      </c>
      <c r="J1048" t="str">
        <f>INDEX(product[Segment],MATCH($A1048,product[ProductID],0))</f>
        <v>Convenience</v>
      </c>
      <c r="K1048">
        <f>INDEX(product[ManufacturerID],MATCH($A1048,product[ProductID],0))</f>
        <v>2</v>
      </c>
      <c r="L1048" t="str">
        <f>INDEX(location[State],MATCH(D1048,location[Zip],0))</f>
        <v>Ontario</v>
      </c>
      <c r="M1048" t="str">
        <f>INDEX(manufacturer[Manufacturer Name],MATCH(K1048,manufacturer[ManufacturerID],0))</f>
        <v>Aliqui</v>
      </c>
      <c r="N1048">
        <f>1/COUNTIFS(tbl_sales[Manufacturer Name],tbl_sales[[#This Row],[Manufacturer Name]])</f>
        <v>4.7169811320754715E-3</v>
      </c>
    </row>
    <row r="1049" spans="1:14" x14ac:dyDescent="0.25">
      <c r="A1049">
        <v>559</v>
      </c>
      <c r="B1049" s="2">
        <v>42135</v>
      </c>
      <c r="C1049" s="2" t="str">
        <f>TEXT(tbl_sales[[#This Row],[Date]],"mmmm")</f>
        <v>May</v>
      </c>
      <c r="D1049" t="s">
        <v>994</v>
      </c>
      <c r="E1049">
        <v>1</v>
      </c>
      <c r="F1049" s="3">
        <v>7559.37</v>
      </c>
      <c r="G1049" t="s">
        <v>20</v>
      </c>
      <c r="H1049" t="str">
        <f>INDEX(product[Product Name],MATCH(A1049,product[ProductID],0))</f>
        <v>Maximus UC-24</v>
      </c>
      <c r="I1049" t="str">
        <f>INDEX(product[Category],MATCH($A1049,product[ProductID],0))</f>
        <v>Urban</v>
      </c>
      <c r="J1049" t="str">
        <f>INDEX(product[Segment],MATCH($A1049,product[ProductID],0))</f>
        <v>Convenience</v>
      </c>
      <c r="K1049">
        <f>INDEX(product[ManufacturerID],MATCH($A1049,product[ProductID],0))</f>
        <v>7</v>
      </c>
      <c r="L1049" t="str">
        <f>INDEX(location[State],MATCH(D1049,location[Zip],0))</f>
        <v>Ontario</v>
      </c>
      <c r="M1049" t="str">
        <f>INDEX(manufacturer[Manufacturer Name],MATCH(K1049,manufacturer[ManufacturerID],0))</f>
        <v>VanArsdel</v>
      </c>
      <c r="N1049">
        <f>1/COUNTIFS(tbl_sales[Manufacturer Name],tbl_sales[[#This Row],[Manufacturer Name]])</f>
        <v>2.4570024570024569E-3</v>
      </c>
    </row>
    <row r="1050" spans="1:14" x14ac:dyDescent="0.25">
      <c r="A1050">
        <v>1722</v>
      </c>
      <c r="B1050" s="2">
        <v>42135</v>
      </c>
      <c r="C1050" s="2" t="str">
        <f>TEXT(tbl_sales[[#This Row],[Date]],"mmmm")</f>
        <v>May</v>
      </c>
      <c r="D1050" t="s">
        <v>1215</v>
      </c>
      <c r="E1050">
        <v>1</v>
      </c>
      <c r="F1050" s="3">
        <v>1038.8699999999999</v>
      </c>
      <c r="G1050" t="s">
        <v>20</v>
      </c>
      <c r="H1050" t="str">
        <f>INDEX(product[Product Name],MATCH(A1050,product[ProductID],0))</f>
        <v>Salvus YY-33</v>
      </c>
      <c r="I1050" t="str">
        <f>INDEX(product[Category],MATCH($A1050,product[ProductID],0))</f>
        <v>Youth</v>
      </c>
      <c r="J1050" t="str">
        <f>INDEX(product[Segment],MATCH($A1050,product[ProductID],0))</f>
        <v>Youth</v>
      </c>
      <c r="K1050">
        <f>INDEX(product[ManufacturerID],MATCH($A1050,product[ProductID],0))</f>
        <v>13</v>
      </c>
      <c r="L1050" t="str">
        <f>INDEX(location[State],MATCH(D1050,location[Zip],0))</f>
        <v>Manitoba</v>
      </c>
      <c r="M1050" t="str">
        <f>INDEX(manufacturer[Manufacturer Name],MATCH(K1050,manufacturer[ManufacturerID],0))</f>
        <v>Salvus</v>
      </c>
      <c r="N1050">
        <f>1/COUNTIFS(tbl_sales[Manufacturer Name],tbl_sales[[#This Row],[Manufacturer Name]])</f>
        <v>4.3478260869565216E-2</v>
      </c>
    </row>
    <row r="1051" spans="1:14" x14ac:dyDescent="0.25">
      <c r="A1051">
        <v>636</v>
      </c>
      <c r="B1051" s="2">
        <v>42136</v>
      </c>
      <c r="C1051" s="2" t="str">
        <f>TEXT(tbl_sales[[#This Row],[Date]],"mmmm")</f>
        <v>May</v>
      </c>
      <c r="D1051" t="s">
        <v>978</v>
      </c>
      <c r="E1051">
        <v>1</v>
      </c>
      <c r="F1051" s="3">
        <v>10583.37</v>
      </c>
      <c r="G1051" t="s">
        <v>20</v>
      </c>
      <c r="H1051" t="str">
        <f>INDEX(product[Product Name],MATCH(A1051,product[ProductID],0))</f>
        <v>Maximus UC-01</v>
      </c>
      <c r="I1051" t="str">
        <f>INDEX(product[Category],MATCH($A1051,product[ProductID],0))</f>
        <v>Urban</v>
      </c>
      <c r="J1051" t="str">
        <f>INDEX(product[Segment],MATCH($A1051,product[ProductID],0))</f>
        <v>Convenience</v>
      </c>
      <c r="K1051">
        <f>INDEX(product[ManufacturerID],MATCH($A1051,product[ProductID],0))</f>
        <v>7</v>
      </c>
      <c r="L1051" t="str">
        <f>INDEX(location[State],MATCH(D1051,location[Zip],0))</f>
        <v>Ontario</v>
      </c>
      <c r="M1051" t="str">
        <f>INDEX(manufacturer[Manufacturer Name],MATCH(K1051,manufacturer[ManufacturerID],0))</f>
        <v>VanArsdel</v>
      </c>
      <c r="N1051">
        <f>1/COUNTIFS(tbl_sales[Manufacturer Name],tbl_sales[[#This Row],[Manufacturer Name]])</f>
        <v>2.4570024570024569E-3</v>
      </c>
    </row>
    <row r="1052" spans="1:14" x14ac:dyDescent="0.25">
      <c r="A1052">
        <v>237</v>
      </c>
      <c r="B1052" s="2">
        <v>42136</v>
      </c>
      <c r="C1052" s="2" t="str">
        <f>TEXT(tbl_sales[[#This Row],[Date]],"mmmm")</f>
        <v>May</v>
      </c>
      <c r="D1052" t="s">
        <v>842</v>
      </c>
      <c r="E1052">
        <v>1</v>
      </c>
      <c r="F1052" s="3">
        <v>6296.85</v>
      </c>
      <c r="G1052" t="s">
        <v>20</v>
      </c>
      <c r="H1052" t="str">
        <f>INDEX(product[Product Name],MATCH(A1052,product[ProductID],0))</f>
        <v>Fama UR-09</v>
      </c>
      <c r="I1052" t="str">
        <f>INDEX(product[Category],MATCH($A1052,product[ProductID],0))</f>
        <v>Urban</v>
      </c>
      <c r="J1052" t="str">
        <f>INDEX(product[Segment],MATCH($A1052,product[ProductID],0))</f>
        <v>Regular</v>
      </c>
      <c r="K1052">
        <f>INDEX(product[ManufacturerID],MATCH($A1052,product[ProductID],0))</f>
        <v>5</v>
      </c>
      <c r="L1052" t="str">
        <f>INDEX(location[State],MATCH(D1052,location[Zip],0))</f>
        <v>Ontario</v>
      </c>
      <c r="M1052" t="str">
        <f>INDEX(manufacturer[Manufacturer Name],MATCH(K1052,manufacturer[ManufacturerID],0))</f>
        <v>Fama</v>
      </c>
      <c r="N1052">
        <f>1/COUNTIFS(tbl_sales[Manufacturer Name],tbl_sales[[#This Row],[Manufacturer Name]])</f>
        <v>7.1428571428571425E-2</v>
      </c>
    </row>
    <row r="1053" spans="1:14" x14ac:dyDescent="0.25">
      <c r="A1053">
        <v>835</v>
      </c>
      <c r="B1053" s="2">
        <v>42137</v>
      </c>
      <c r="C1053" s="2" t="str">
        <f>TEXT(tbl_sales[[#This Row],[Date]],"mmmm")</f>
        <v>May</v>
      </c>
      <c r="D1053" t="s">
        <v>973</v>
      </c>
      <c r="E1053">
        <v>1</v>
      </c>
      <c r="F1053" s="3">
        <v>6299.37</v>
      </c>
      <c r="G1053" t="s">
        <v>20</v>
      </c>
      <c r="H1053" t="str">
        <f>INDEX(product[Product Name],MATCH(A1053,product[ProductID],0))</f>
        <v>Natura UM-19</v>
      </c>
      <c r="I1053" t="str">
        <f>INDEX(product[Category],MATCH($A1053,product[ProductID],0))</f>
        <v>Urban</v>
      </c>
      <c r="J1053" t="str">
        <f>INDEX(product[Segment],MATCH($A1053,product[ProductID],0))</f>
        <v>Moderation</v>
      </c>
      <c r="K1053">
        <f>INDEX(product[ManufacturerID],MATCH($A1053,product[ProductID],0))</f>
        <v>8</v>
      </c>
      <c r="L1053" t="str">
        <f>INDEX(location[State],MATCH(D1053,location[Zip],0))</f>
        <v>Ontario</v>
      </c>
      <c r="M1053" t="str">
        <f>INDEX(manufacturer[Manufacturer Name],MATCH(K1053,manufacturer[ManufacturerID],0))</f>
        <v>Natura</v>
      </c>
      <c r="N1053">
        <f>1/COUNTIFS(tbl_sales[Manufacturer Name],tbl_sales[[#This Row],[Manufacturer Name]])</f>
        <v>3.952569169960474E-3</v>
      </c>
    </row>
    <row r="1054" spans="1:14" x14ac:dyDescent="0.25">
      <c r="A1054">
        <v>927</v>
      </c>
      <c r="B1054" s="2">
        <v>42137</v>
      </c>
      <c r="C1054" s="2" t="str">
        <f>TEXT(tbl_sales[[#This Row],[Date]],"mmmm")</f>
        <v>May</v>
      </c>
      <c r="D1054" t="s">
        <v>1219</v>
      </c>
      <c r="E1054">
        <v>1</v>
      </c>
      <c r="F1054" s="3">
        <v>6047.37</v>
      </c>
      <c r="G1054" t="s">
        <v>20</v>
      </c>
      <c r="H1054" t="str">
        <f>INDEX(product[Product Name],MATCH(A1054,product[ProductID],0))</f>
        <v>Natura UE-36</v>
      </c>
      <c r="I1054" t="str">
        <f>INDEX(product[Category],MATCH($A1054,product[ProductID],0))</f>
        <v>Urban</v>
      </c>
      <c r="J1054" t="str">
        <f>INDEX(product[Segment],MATCH($A1054,product[ProductID],0))</f>
        <v>Extreme</v>
      </c>
      <c r="K1054">
        <f>INDEX(product[ManufacturerID],MATCH($A1054,product[ProductID],0))</f>
        <v>8</v>
      </c>
      <c r="L1054" t="str">
        <f>INDEX(location[State],MATCH(D1054,location[Zip],0))</f>
        <v>Manitoba</v>
      </c>
      <c r="M1054" t="str">
        <f>INDEX(manufacturer[Manufacturer Name],MATCH(K1054,manufacturer[ManufacturerID],0))</f>
        <v>Natura</v>
      </c>
      <c r="N1054">
        <f>1/COUNTIFS(tbl_sales[Manufacturer Name],tbl_sales[[#This Row],[Manufacturer Name]])</f>
        <v>3.952569169960474E-3</v>
      </c>
    </row>
    <row r="1055" spans="1:14" x14ac:dyDescent="0.25">
      <c r="A1055">
        <v>2055</v>
      </c>
      <c r="B1055" s="2">
        <v>42137</v>
      </c>
      <c r="C1055" s="2" t="str">
        <f>TEXT(tbl_sales[[#This Row],[Date]],"mmmm")</f>
        <v>May</v>
      </c>
      <c r="D1055" t="s">
        <v>838</v>
      </c>
      <c r="E1055">
        <v>1</v>
      </c>
      <c r="F1055" s="3">
        <v>7874.37</v>
      </c>
      <c r="G1055" t="s">
        <v>20</v>
      </c>
      <c r="H1055" t="str">
        <f>INDEX(product[Product Name],MATCH(A1055,product[ProductID],0))</f>
        <v>Currus UE-15</v>
      </c>
      <c r="I1055" t="str">
        <f>INDEX(product[Category],MATCH($A1055,product[ProductID],0))</f>
        <v>Urban</v>
      </c>
      <c r="J1055" t="str">
        <f>INDEX(product[Segment],MATCH($A1055,product[ProductID],0))</f>
        <v>Extreme</v>
      </c>
      <c r="K1055">
        <f>INDEX(product[ManufacturerID],MATCH($A1055,product[ProductID],0))</f>
        <v>4</v>
      </c>
      <c r="L1055" t="str">
        <f>INDEX(location[State],MATCH(D1055,location[Zip],0))</f>
        <v>Ontario</v>
      </c>
      <c r="M1055" t="str">
        <f>INDEX(manufacturer[Manufacturer Name],MATCH(K1055,manufacturer[ManufacturerID],0))</f>
        <v>Currus</v>
      </c>
      <c r="N1055">
        <f>1/COUNTIFS(tbl_sales[Manufacturer Name],tbl_sales[[#This Row],[Manufacturer Name]])</f>
        <v>1.1764705882352941E-2</v>
      </c>
    </row>
    <row r="1056" spans="1:14" x14ac:dyDescent="0.25">
      <c r="A1056">
        <v>702</v>
      </c>
      <c r="B1056" s="2">
        <v>42137</v>
      </c>
      <c r="C1056" s="2" t="str">
        <f>TEXT(tbl_sales[[#This Row],[Date]],"mmmm")</f>
        <v>May</v>
      </c>
      <c r="D1056" t="s">
        <v>695</v>
      </c>
      <c r="E1056">
        <v>1</v>
      </c>
      <c r="F1056" s="3">
        <v>3747.87</v>
      </c>
      <c r="G1056" t="s">
        <v>20</v>
      </c>
      <c r="H1056" t="str">
        <f>INDEX(product[Product Name],MATCH(A1056,product[ProductID],0))</f>
        <v>Natura MA-09</v>
      </c>
      <c r="I1056" t="str">
        <f>INDEX(product[Category],MATCH($A1056,product[ProductID],0))</f>
        <v>Mix</v>
      </c>
      <c r="J1056" t="str">
        <f>INDEX(product[Segment],MATCH($A1056,product[ProductID],0))</f>
        <v>All Season</v>
      </c>
      <c r="K1056">
        <f>INDEX(product[ManufacturerID],MATCH($A1056,product[ProductID],0))</f>
        <v>8</v>
      </c>
      <c r="L1056" t="str">
        <f>INDEX(location[State],MATCH(D1056,location[Zip],0))</f>
        <v>Ontario</v>
      </c>
      <c r="M1056" t="str">
        <f>INDEX(manufacturer[Manufacturer Name],MATCH(K1056,manufacturer[ManufacturerID],0))</f>
        <v>Natura</v>
      </c>
      <c r="N1056">
        <f>1/COUNTIFS(tbl_sales[Manufacturer Name],tbl_sales[[#This Row],[Manufacturer Name]])</f>
        <v>3.952569169960474E-3</v>
      </c>
    </row>
    <row r="1057" spans="1:14" x14ac:dyDescent="0.25">
      <c r="A1057">
        <v>1145</v>
      </c>
      <c r="B1057" s="2">
        <v>42137</v>
      </c>
      <c r="C1057" s="2" t="str">
        <f>TEXT(tbl_sales[[#This Row],[Date]],"mmmm")</f>
        <v>May</v>
      </c>
      <c r="D1057" t="s">
        <v>983</v>
      </c>
      <c r="E1057">
        <v>1</v>
      </c>
      <c r="F1057" s="3">
        <v>4031.37</v>
      </c>
      <c r="G1057" t="s">
        <v>20</v>
      </c>
      <c r="H1057" t="str">
        <f>INDEX(product[Product Name],MATCH(A1057,product[ProductID],0))</f>
        <v>Pirum UR-02</v>
      </c>
      <c r="I1057" t="str">
        <f>INDEX(product[Category],MATCH($A1057,product[ProductID],0))</f>
        <v>Urban</v>
      </c>
      <c r="J1057" t="str">
        <f>INDEX(product[Segment],MATCH($A1057,product[ProductID],0))</f>
        <v>Regular</v>
      </c>
      <c r="K1057">
        <f>INDEX(product[ManufacturerID],MATCH($A1057,product[ProductID],0))</f>
        <v>10</v>
      </c>
      <c r="L1057" t="str">
        <f>INDEX(location[State],MATCH(D1057,location[Zip],0))</f>
        <v>Ontario</v>
      </c>
      <c r="M1057" t="str">
        <f>INDEX(manufacturer[Manufacturer Name],MATCH(K1057,manufacturer[ManufacturerID],0))</f>
        <v>Pirum</v>
      </c>
      <c r="N1057">
        <f>1/COUNTIFS(tbl_sales[Manufacturer Name],tbl_sales[[#This Row],[Manufacturer Name]])</f>
        <v>3.8022813688212928E-3</v>
      </c>
    </row>
    <row r="1058" spans="1:14" x14ac:dyDescent="0.25">
      <c r="A1058">
        <v>183</v>
      </c>
      <c r="B1058" s="2">
        <v>42137</v>
      </c>
      <c r="C1058" s="2" t="str">
        <f>TEXT(tbl_sales[[#This Row],[Date]],"mmmm")</f>
        <v>May</v>
      </c>
      <c r="D1058" t="s">
        <v>994</v>
      </c>
      <c r="E1058">
        <v>1</v>
      </c>
      <c r="F1058" s="3">
        <v>8694</v>
      </c>
      <c r="G1058" t="s">
        <v>20</v>
      </c>
      <c r="H1058" t="str">
        <f>INDEX(product[Product Name],MATCH(A1058,product[ProductID],0))</f>
        <v>Abbas UE-11</v>
      </c>
      <c r="I1058" t="str">
        <f>INDEX(product[Category],MATCH($A1058,product[ProductID],0))</f>
        <v>Urban</v>
      </c>
      <c r="J1058" t="str">
        <f>INDEX(product[Segment],MATCH($A1058,product[ProductID],0))</f>
        <v>Extreme</v>
      </c>
      <c r="K1058">
        <f>INDEX(product[ManufacturerID],MATCH($A1058,product[ProductID],0))</f>
        <v>1</v>
      </c>
      <c r="L1058" t="str">
        <f>INDEX(location[State],MATCH(D1058,location[Zip],0))</f>
        <v>Ontario</v>
      </c>
      <c r="M1058" t="str">
        <f>INDEX(manufacturer[Manufacturer Name],MATCH(K1058,manufacturer[ManufacturerID],0))</f>
        <v>Abbas</v>
      </c>
      <c r="N1058">
        <f>1/COUNTIFS(tbl_sales[Manufacturer Name],tbl_sales[[#This Row],[Manufacturer Name]])</f>
        <v>0.04</v>
      </c>
    </row>
    <row r="1059" spans="1:14" x14ac:dyDescent="0.25">
      <c r="A1059">
        <v>549</v>
      </c>
      <c r="B1059" s="2">
        <v>42138</v>
      </c>
      <c r="C1059" s="2" t="str">
        <f>TEXT(tbl_sales[[#This Row],[Date]],"mmmm")</f>
        <v>May</v>
      </c>
      <c r="D1059" t="s">
        <v>957</v>
      </c>
      <c r="E1059">
        <v>1</v>
      </c>
      <c r="F1059" s="3">
        <v>6614.37</v>
      </c>
      <c r="G1059" t="s">
        <v>20</v>
      </c>
      <c r="H1059" t="str">
        <f>INDEX(product[Product Name],MATCH(A1059,product[ProductID],0))</f>
        <v>Maximus UC-14</v>
      </c>
      <c r="I1059" t="str">
        <f>INDEX(product[Category],MATCH($A1059,product[ProductID],0))</f>
        <v>Urban</v>
      </c>
      <c r="J1059" t="str">
        <f>INDEX(product[Segment],MATCH($A1059,product[ProductID],0))</f>
        <v>Convenience</v>
      </c>
      <c r="K1059">
        <f>INDEX(product[ManufacturerID],MATCH($A1059,product[ProductID],0))</f>
        <v>7</v>
      </c>
      <c r="L1059" t="str">
        <f>INDEX(location[State],MATCH(D1059,location[Zip],0))</f>
        <v>Ontario</v>
      </c>
      <c r="M1059" t="str">
        <f>INDEX(manufacturer[Manufacturer Name],MATCH(K1059,manufacturer[ManufacturerID],0))</f>
        <v>VanArsdel</v>
      </c>
      <c r="N1059">
        <f>1/COUNTIFS(tbl_sales[Manufacturer Name],tbl_sales[[#This Row],[Manufacturer Name]])</f>
        <v>2.4570024570024569E-3</v>
      </c>
    </row>
    <row r="1060" spans="1:14" x14ac:dyDescent="0.25">
      <c r="A1060">
        <v>1000</v>
      </c>
      <c r="B1060" s="2">
        <v>42138</v>
      </c>
      <c r="C1060" s="2" t="str">
        <f>TEXT(tbl_sales[[#This Row],[Date]],"mmmm")</f>
        <v>May</v>
      </c>
      <c r="D1060" t="s">
        <v>680</v>
      </c>
      <c r="E1060">
        <v>1</v>
      </c>
      <c r="F1060" s="3">
        <v>1290.8699999999999</v>
      </c>
      <c r="G1060" t="s">
        <v>20</v>
      </c>
      <c r="H1060" t="str">
        <f>INDEX(product[Product Name],MATCH(A1060,product[ProductID],0))</f>
        <v>Natura YY-01</v>
      </c>
      <c r="I1060" t="str">
        <f>INDEX(product[Category],MATCH($A1060,product[ProductID],0))</f>
        <v>Youth</v>
      </c>
      <c r="J1060" t="str">
        <f>INDEX(product[Segment],MATCH($A1060,product[ProductID],0))</f>
        <v>Youth</v>
      </c>
      <c r="K1060">
        <f>INDEX(product[ManufacturerID],MATCH($A1060,product[ProductID],0))</f>
        <v>8</v>
      </c>
      <c r="L1060" t="str">
        <f>INDEX(location[State],MATCH(D1060,location[Zip],0))</f>
        <v>Ontario</v>
      </c>
      <c r="M1060" t="str">
        <f>INDEX(manufacturer[Manufacturer Name],MATCH(K1060,manufacturer[ManufacturerID],0))</f>
        <v>Natura</v>
      </c>
      <c r="N1060">
        <f>1/COUNTIFS(tbl_sales[Manufacturer Name],tbl_sales[[#This Row],[Manufacturer Name]])</f>
        <v>3.952569169960474E-3</v>
      </c>
    </row>
    <row r="1061" spans="1:14" x14ac:dyDescent="0.25">
      <c r="A1061">
        <v>1995</v>
      </c>
      <c r="B1061" s="2">
        <v>42138</v>
      </c>
      <c r="C1061" s="2" t="str">
        <f>TEXT(tbl_sales[[#This Row],[Date]],"mmmm")</f>
        <v>May</v>
      </c>
      <c r="D1061" t="s">
        <v>391</v>
      </c>
      <c r="E1061">
        <v>1</v>
      </c>
      <c r="F1061" s="3">
        <v>5354.37</v>
      </c>
      <c r="G1061" t="s">
        <v>20</v>
      </c>
      <c r="H1061" t="str">
        <f>INDEX(product[Product Name],MATCH(A1061,product[ProductID],0))</f>
        <v>Currus UM-02</v>
      </c>
      <c r="I1061" t="str">
        <f>INDEX(product[Category],MATCH($A1061,product[ProductID],0))</f>
        <v>Urban</v>
      </c>
      <c r="J1061" t="str">
        <f>INDEX(product[Segment],MATCH($A1061,product[ProductID],0))</f>
        <v>Moderation</v>
      </c>
      <c r="K1061">
        <f>INDEX(product[ManufacturerID],MATCH($A1061,product[ProductID],0))</f>
        <v>4</v>
      </c>
      <c r="L1061" t="str">
        <f>INDEX(location[State],MATCH(D1061,location[Zip],0))</f>
        <v>Quebec</v>
      </c>
      <c r="M1061" t="str">
        <f>INDEX(manufacturer[Manufacturer Name],MATCH(K1061,manufacturer[ManufacturerID],0))</f>
        <v>Currus</v>
      </c>
      <c r="N1061">
        <f>1/COUNTIFS(tbl_sales[Manufacturer Name],tbl_sales[[#This Row],[Manufacturer Name]])</f>
        <v>1.1764705882352941E-2</v>
      </c>
    </row>
    <row r="1062" spans="1:14" x14ac:dyDescent="0.25">
      <c r="A1062">
        <v>1175</v>
      </c>
      <c r="B1062" s="2">
        <v>42145</v>
      </c>
      <c r="C1062" s="2" t="str">
        <f>TEXT(tbl_sales[[#This Row],[Date]],"mmmm")</f>
        <v>May</v>
      </c>
      <c r="D1062" t="s">
        <v>680</v>
      </c>
      <c r="E1062">
        <v>1</v>
      </c>
      <c r="F1062" s="3">
        <v>8441.3700000000008</v>
      </c>
      <c r="G1062" t="s">
        <v>20</v>
      </c>
      <c r="H1062" t="str">
        <f>INDEX(product[Product Name],MATCH(A1062,product[ProductID],0))</f>
        <v>Pirum UE-11</v>
      </c>
      <c r="I1062" t="str">
        <f>INDEX(product[Category],MATCH($A1062,product[ProductID],0))</f>
        <v>Urban</v>
      </c>
      <c r="J1062" t="str">
        <f>INDEX(product[Segment],MATCH($A1062,product[ProductID],0))</f>
        <v>Extreme</v>
      </c>
      <c r="K1062">
        <f>INDEX(product[ManufacturerID],MATCH($A1062,product[ProductID],0))</f>
        <v>10</v>
      </c>
      <c r="L1062" t="str">
        <f>INDEX(location[State],MATCH(D1062,location[Zip],0))</f>
        <v>Ontario</v>
      </c>
      <c r="M1062" t="str">
        <f>INDEX(manufacturer[Manufacturer Name],MATCH(K1062,manufacturer[ManufacturerID],0))</f>
        <v>Pirum</v>
      </c>
      <c r="N1062">
        <f>1/COUNTIFS(tbl_sales[Manufacturer Name],tbl_sales[[#This Row],[Manufacturer Name]])</f>
        <v>3.8022813688212928E-3</v>
      </c>
    </row>
    <row r="1063" spans="1:14" x14ac:dyDescent="0.25">
      <c r="A1063">
        <v>438</v>
      </c>
      <c r="B1063" s="2">
        <v>42145</v>
      </c>
      <c r="C1063" s="2" t="str">
        <f>TEXT(tbl_sales[[#This Row],[Date]],"mmmm")</f>
        <v>May</v>
      </c>
      <c r="D1063" t="s">
        <v>391</v>
      </c>
      <c r="E1063">
        <v>1</v>
      </c>
      <c r="F1063" s="3">
        <v>11969.37</v>
      </c>
      <c r="G1063" t="s">
        <v>20</v>
      </c>
      <c r="H1063" t="str">
        <f>INDEX(product[Product Name],MATCH(A1063,product[ProductID],0))</f>
        <v>Maximus UM-43</v>
      </c>
      <c r="I1063" t="str">
        <f>INDEX(product[Category],MATCH($A1063,product[ProductID],0))</f>
        <v>Urban</v>
      </c>
      <c r="J1063" t="str">
        <f>INDEX(product[Segment],MATCH($A1063,product[ProductID],0))</f>
        <v>Moderation</v>
      </c>
      <c r="K1063">
        <f>INDEX(product[ManufacturerID],MATCH($A1063,product[ProductID],0))</f>
        <v>7</v>
      </c>
      <c r="L1063" t="str">
        <f>INDEX(location[State],MATCH(D1063,location[Zip],0))</f>
        <v>Quebec</v>
      </c>
      <c r="M1063" t="str">
        <f>INDEX(manufacturer[Manufacturer Name],MATCH(K1063,manufacturer[ManufacturerID],0))</f>
        <v>VanArsdel</v>
      </c>
      <c r="N1063">
        <f>1/COUNTIFS(tbl_sales[Manufacturer Name],tbl_sales[[#This Row],[Manufacturer Name]])</f>
        <v>2.4570024570024569E-3</v>
      </c>
    </row>
    <row r="1064" spans="1:14" x14ac:dyDescent="0.25">
      <c r="A1064">
        <v>2090</v>
      </c>
      <c r="B1064" s="2">
        <v>42145</v>
      </c>
      <c r="C1064" s="2" t="str">
        <f>TEXT(tbl_sales[[#This Row],[Date]],"mmmm")</f>
        <v>May</v>
      </c>
      <c r="D1064" t="s">
        <v>992</v>
      </c>
      <c r="E1064">
        <v>1</v>
      </c>
      <c r="F1064" s="3">
        <v>4598.37</v>
      </c>
      <c r="G1064" t="s">
        <v>20</v>
      </c>
      <c r="H1064" t="str">
        <f>INDEX(product[Product Name],MATCH(A1064,product[ProductID],0))</f>
        <v>Currus UC-25</v>
      </c>
      <c r="I1064" t="str">
        <f>INDEX(product[Category],MATCH($A1064,product[ProductID],0))</f>
        <v>Urban</v>
      </c>
      <c r="J1064" t="str">
        <f>INDEX(product[Segment],MATCH($A1064,product[ProductID],0))</f>
        <v>Convenience</v>
      </c>
      <c r="K1064">
        <f>INDEX(product[ManufacturerID],MATCH($A1064,product[ProductID],0))</f>
        <v>4</v>
      </c>
      <c r="L1064" t="str">
        <f>INDEX(location[State],MATCH(D1064,location[Zip],0))</f>
        <v>Ontario</v>
      </c>
      <c r="M1064" t="str">
        <f>INDEX(manufacturer[Manufacturer Name],MATCH(K1064,manufacturer[ManufacturerID],0))</f>
        <v>Currus</v>
      </c>
      <c r="N1064">
        <f>1/COUNTIFS(tbl_sales[Manufacturer Name],tbl_sales[[#This Row],[Manufacturer Name]])</f>
        <v>1.1764705882352941E-2</v>
      </c>
    </row>
    <row r="1065" spans="1:14" x14ac:dyDescent="0.25">
      <c r="A1065">
        <v>1171</v>
      </c>
      <c r="B1065" s="2">
        <v>42145</v>
      </c>
      <c r="C1065" s="2" t="str">
        <f>TEXT(tbl_sales[[#This Row],[Date]],"mmmm")</f>
        <v>May</v>
      </c>
      <c r="D1065" t="s">
        <v>1219</v>
      </c>
      <c r="E1065">
        <v>1</v>
      </c>
      <c r="F1065" s="3">
        <v>4283.37</v>
      </c>
      <c r="G1065" t="s">
        <v>20</v>
      </c>
      <c r="H1065" t="str">
        <f>INDEX(product[Product Name],MATCH(A1065,product[ProductID],0))</f>
        <v>Pirum UE-07</v>
      </c>
      <c r="I1065" t="str">
        <f>INDEX(product[Category],MATCH($A1065,product[ProductID],0))</f>
        <v>Urban</v>
      </c>
      <c r="J1065" t="str">
        <f>INDEX(product[Segment],MATCH($A1065,product[ProductID],0))</f>
        <v>Extreme</v>
      </c>
      <c r="K1065">
        <f>INDEX(product[ManufacturerID],MATCH($A1065,product[ProductID],0))</f>
        <v>10</v>
      </c>
      <c r="L1065" t="str">
        <f>INDEX(location[State],MATCH(D1065,location[Zip],0))</f>
        <v>Manitoba</v>
      </c>
      <c r="M1065" t="str">
        <f>INDEX(manufacturer[Manufacturer Name],MATCH(K1065,manufacturer[ManufacturerID],0))</f>
        <v>Pirum</v>
      </c>
      <c r="N1065">
        <f>1/COUNTIFS(tbl_sales[Manufacturer Name],tbl_sales[[#This Row],[Manufacturer Name]])</f>
        <v>3.8022813688212928E-3</v>
      </c>
    </row>
    <row r="1066" spans="1:14" x14ac:dyDescent="0.25">
      <c r="A1066">
        <v>1182</v>
      </c>
      <c r="B1066" s="2">
        <v>42145</v>
      </c>
      <c r="C1066" s="2" t="str">
        <f>TEXT(tbl_sales[[#This Row],[Date]],"mmmm")</f>
        <v>May</v>
      </c>
      <c r="D1066" t="s">
        <v>1219</v>
      </c>
      <c r="E1066">
        <v>1</v>
      </c>
      <c r="F1066" s="3">
        <v>2708.37</v>
      </c>
      <c r="G1066" t="s">
        <v>20</v>
      </c>
      <c r="H1066" t="str">
        <f>INDEX(product[Product Name],MATCH(A1066,product[ProductID],0))</f>
        <v>Pirum UE-18</v>
      </c>
      <c r="I1066" t="str">
        <f>INDEX(product[Category],MATCH($A1066,product[ProductID],0))</f>
        <v>Urban</v>
      </c>
      <c r="J1066" t="str">
        <f>INDEX(product[Segment],MATCH($A1066,product[ProductID],0))</f>
        <v>Extreme</v>
      </c>
      <c r="K1066">
        <f>INDEX(product[ManufacturerID],MATCH($A1066,product[ProductID],0))</f>
        <v>10</v>
      </c>
      <c r="L1066" t="str">
        <f>INDEX(location[State],MATCH(D1066,location[Zip],0))</f>
        <v>Manitoba</v>
      </c>
      <c r="M1066" t="str">
        <f>INDEX(manufacturer[Manufacturer Name],MATCH(K1066,manufacturer[ManufacturerID],0))</f>
        <v>Pirum</v>
      </c>
      <c r="N1066">
        <f>1/COUNTIFS(tbl_sales[Manufacturer Name],tbl_sales[[#This Row],[Manufacturer Name]])</f>
        <v>3.8022813688212928E-3</v>
      </c>
    </row>
    <row r="1067" spans="1:14" x14ac:dyDescent="0.25">
      <c r="A1067">
        <v>590</v>
      </c>
      <c r="B1067" s="2">
        <v>42146</v>
      </c>
      <c r="C1067" s="2" t="str">
        <f>TEXT(tbl_sales[[#This Row],[Date]],"mmmm")</f>
        <v>May</v>
      </c>
      <c r="D1067" t="s">
        <v>957</v>
      </c>
      <c r="E1067">
        <v>1</v>
      </c>
      <c r="F1067" s="3">
        <v>10709.37</v>
      </c>
      <c r="G1067" t="s">
        <v>20</v>
      </c>
      <c r="H1067" t="str">
        <f>INDEX(product[Product Name],MATCH(A1067,product[ProductID],0))</f>
        <v>Maximus UC-55</v>
      </c>
      <c r="I1067" t="str">
        <f>INDEX(product[Category],MATCH($A1067,product[ProductID],0))</f>
        <v>Urban</v>
      </c>
      <c r="J1067" t="str">
        <f>INDEX(product[Segment],MATCH($A1067,product[ProductID],0))</f>
        <v>Convenience</v>
      </c>
      <c r="K1067">
        <f>INDEX(product[ManufacturerID],MATCH($A1067,product[ProductID],0))</f>
        <v>7</v>
      </c>
      <c r="L1067" t="str">
        <f>INDEX(location[State],MATCH(D1067,location[Zip],0))</f>
        <v>Ontario</v>
      </c>
      <c r="M1067" t="str">
        <f>INDEX(manufacturer[Manufacturer Name],MATCH(K1067,manufacturer[ManufacturerID],0))</f>
        <v>VanArsdel</v>
      </c>
      <c r="N1067">
        <f>1/COUNTIFS(tbl_sales[Manufacturer Name],tbl_sales[[#This Row],[Manufacturer Name]])</f>
        <v>2.4570024570024569E-3</v>
      </c>
    </row>
    <row r="1068" spans="1:14" x14ac:dyDescent="0.25">
      <c r="A1068">
        <v>1009</v>
      </c>
      <c r="B1068" s="2">
        <v>42166</v>
      </c>
      <c r="C1068" s="2" t="str">
        <f>TEXT(tbl_sales[[#This Row],[Date]],"mmmm")</f>
        <v>June</v>
      </c>
      <c r="D1068" t="s">
        <v>839</v>
      </c>
      <c r="E1068">
        <v>1</v>
      </c>
      <c r="F1068" s="3">
        <v>1353.87</v>
      </c>
      <c r="G1068" t="s">
        <v>20</v>
      </c>
      <c r="H1068" t="str">
        <f>INDEX(product[Product Name],MATCH(A1068,product[ProductID],0))</f>
        <v>Natura YY-10</v>
      </c>
      <c r="I1068" t="str">
        <f>INDEX(product[Category],MATCH($A1068,product[ProductID],0))</f>
        <v>Youth</v>
      </c>
      <c r="J1068" t="str">
        <f>INDEX(product[Segment],MATCH($A1068,product[ProductID],0))</f>
        <v>Youth</v>
      </c>
      <c r="K1068">
        <f>INDEX(product[ManufacturerID],MATCH($A1068,product[ProductID],0))</f>
        <v>8</v>
      </c>
      <c r="L1068" t="str">
        <f>INDEX(location[State],MATCH(D1068,location[Zip],0))</f>
        <v>Ontario</v>
      </c>
      <c r="M1068" t="str">
        <f>INDEX(manufacturer[Manufacturer Name],MATCH(K1068,manufacturer[ManufacturerID],0))</f>
        <v>Natura</v>
      </c>
      <c r="N1068">
        <f>1/COUNTIFS(tbl_sales[Manufacturer Name],tbl_sales[[#This Row],[Manufacturer Name]])</f>
        <v>3.952569169960474E-3</v>
      </c>
    </row>
    <row r="1069" spans="1:14" x14ac:dyDescent="0.25">
      <c r="A1069">
        <v>545</v>
      </c>
      <c r="B1069" s="2">
        <v>42172</v>
      </c>
      <c r="C1069" s="2" t="str">
        <f>TEXT(tbl_sales[[#This Row],[Date]],"mmmm")</f>
        <v>June</v>
      </c>
      <c r="D1069" t="s">
        <v>687</v>
      </c>
      <c r="E1069">
        <v>1</v>
      </c>
      <c r="F1069" s="3">
        <v>10835.37</v>
      </c>
      <c r="G1069" t="s">
        <v>20</v>
      </c>
      <c r="H1069" t="str">
        <f>INDEX(product[Product Name],MATCH(A1069,product[ProductID],0))</f>
        <v>Maximus UC-10</v>
      </c>
      <c r="I1069" t="str">
        <f>INDEX(product[Category],MATCH($A1069,product[ProductID],0))</f>
        <v>Urban</v>
      </c>
      <c r="J1069" t="str">
        <f>INDEX(product[Segment],MATCH($A1069,product[ProductID],0))</f>
        <v>Convenience</v>
      </c>
      <c r="K1069">
        <f>INDEX(product[ManufacturerID],MATCH($A1069,product[ProductID],0))</f>
        <v>7</v>
      </c>
      <c r="L1069" t="str">
        <f>INDEX(location[State],MATCH(D1069,location[Zip],0))</f>
        <v>Ontario</v>
      </c>
      <c r="M1069" t="str">
        <f>INDEX(manufacturer[Manufacturer Name],MATCH(K1069,manufacturer[ManufacturerID],0))</f>
        <v>VanArsdel</v>
      </c>
      <c r="N1069">
        <f>1/COUNTIFS(tbl_sales[Manufacturer Name],tbl_sales[[#This Row],[Manufacturer Name]])</f>
        <v>2.4570024570024569E-3</v>
      </c>
    </row>
    <row r="1070" spans="1:14" x14ac:dyDescent="0.25">
      <c r="A1070">
        <v>207</v>
      </c>
      <c r="B1070" s="2">
        <v>42172</v>
      </c>
      <c r="C1070" s="2" t="str">
        <f>TEXT(tbl_sales[[#This Row],[Date]],"mmmm")</f>
        <v>June</v>
      </c>
      <c r="D1070" t="s">
        <v>978</v>
      </c>
      <c r="E1070">
        <v>1</v>
      </c>
      <c r="F1070" s="3">
        <v>11843.37</v>
      </c>
      <c r="G1070" t="s">
        <v>20</v>
      </c>
      <c r="H1070" t="str">
        <f>INDEX(product[Product Name],MATCH(A1070,product[ProductID],0))</f>
        <v>Barba UM-09</v>
      </c>
      <c r="I1070" t="str">
        <f>INDEX(product[Category],MATCH($A1070,product[ProductID],0))</f>
        <v>Urban</v>
      </c>
      <c r="J1070" t="str">
        <f>INDEX(product[Segment],MATCH($A1070,product[ProductID],0))</f>
        <v>Moderation</v>
      </c>
      <c r="K1070">
        <f>INDEX(product[ManufacturerID],MATCH($A1070,product[ProductID],0))</f>
        <v>3</v>
      </c>
      <c r="L1070" t="str">
        <f>INDEX(location[State],MATCH(D1070,location[Zip],0))</f>
        <v>Ontario</v>
      </c>
      <c r="M1070" t="str">
        <f>INDEX(manufacturer[Manufacturer Name],MATCH(K1070,manufacturer[ManufacturerID],0))</f>
        <v>Barba</v>
      </c>
      <c r="N1070">
        <f>1/COUNTIFS(tbl_sales[Manufacturer Name],tbl_sales[[#This Row],[Manufacturer Name]])</f>
        <v>0.1111111111111111</v>
      </c>
    </row>
    <row r="1071" spans="1:14" x14ac:dyDescent="0.25">
      <c r="A1071">
        <v>440</v>
      </c>
      <c r="B1071" s="2">
        <v>42172</v>
      </c>
      <c r="C1071" s="2" t="str">
        <f>TEXT(tbl_sales[[#This Row],[Date]],"mmmm")</f>
        <v>June</v>
      </c>
      <c r="D1071" t="s">
        <v>1219</v>
      </c>
      <c r="E1071">
        <v>1</v>
      </c>
      <c r="F1071" s="3">
        <v>19529.37</v>
      </c>
      <c r="G1071" t="s">
        <v>20</v>
      </c>
      <c r="H1071" t="str">
        <f>INDEX(product[Product Name],MATCH(A1071,product[ProductID],0))</f>
        <v>Maximus UM-45</v>
      </c>
      <c r="I1071" t="str">
        <f>INDEX(product[Category],MATCH($A1071,product[ProductID],0))</f>
        <v>Urban</v>
      </c>
      <c r="J1071" t="str">
        <f>INDEX(product[Segment],MATCH($A1071,product[ProductID],0))</f>
        <v>Moderation</v>
      </c>
      <c r="K1071">
        <f>INDEX(product[ManufacturerID],MATCH($A1071,product[ProductID],0))</f>
        <v>7</v>
      </c>
      <c r="L1071" t="str">
        <f>INDEX(location[State],MATCH(D1071,location[Zip],0))</f>
        <v>Manitoba</v>
      </c>
      <c r="M1071" t="str">
        <f>INDEX(manufacturer[Manufacturer Name],MATCH(K1071,manufacturer[ManufacturerID],0))</f>
        <v>VanArsdel</v>
      </c>
      <c r="N1071">
        <f>1/COUNTIFS(tbl_sales[Manufacturer Name],tbl_sales[[#This Row],[Manufacturer Name]])</f>
        <v>2.4570024570024569E-3</v>
      </c>
    </row>
    <row r="1072" spans="1:14" x14ac:dyDescent="0.25">
      <c r="A1072">
        <v>777</v>
      </c>
      <c r="B1072" s="2">
        <v>42172</v>
      </c>
      <c r="C1072" s="2" t="str">
        <f>TEXT(tbl_sales[[#This Row],[Date]],"mmmm")</f>
        <v>June</v>
      </c>
      <c r="D1072" t="s">
        <v>1219</v>
      </c>
      <c r="E1072">
        <v>1</v>
      </c>
      <c r="F1072" s="3">
        <v>1542.87</v>
      </c>
      <c r="G1072" t="s">
        <v>20</v>
      </c>
      <c r="H1072" t="str">
        <f>INDEX(product[Product Name],MATCH(A1072,product[ProductID],0))</f>
        <v>Natura RP-65</v>
      </c>
      <c r="I1072" t="str">
        <f>INDEX(product[Category],MATCH($A1072,product[ProductID],0))</f>
        <v>Rural</v>
      </c>
      <c r="J1072" t="str">
        <f>INDEX(product[Segment],MATCH($A1072,product[ProductID],0))</f>
        <v>Productivity</v>
      </c>
      <c r="K1072">
        <f>INDEX(product[ManufacturerID],MATCH($A1072,product[ProductID],0))</f>
        <v>8</v>
      </c>
      <c r="L1072" t="str">
        <f>INDEX(location[State],MATCH(D1072,location[Zip],0))</f>
        <v>Manitoba</v>
      </c>
      <c r="M1072" t="str">
        <f>INDEX(manufacturer[Manufacturer Name],MATCH(K1072,manufacturer[ManufacturerID],0))</f>
        <v>Natura</v>
      </c>
      <c r="N1072">
        <f>1/COUNTIFS(tbl_sales[Manufacturer Name],tbl_sales[[#This Row],[Manufacturer Name]])</f>
        <v>3.952569169960474E-3</v>
      </c>
    </row>
    <row r="1073" spans="1:14" x14ac:dyDescent="0.25">
      <c r="A1073">
        <v>2396</v>
      </c>
      <c r="B1073" s="2">
        <v>42142</v>
      </c>
      <c r="C1073" s="2" t="str">
        <f>TEXT(tbl_sales[[#This Row],[Date]],"mmmm")</f>
        <v>May</v>
      </c>
      <c r="D1073" t="s">
        <v>840</v>
      </c>
      <c r="E1073">
        <v>1</v>
      </c>
      <c r="F1073" s="3">
        <v>1385.37</v>
      </c>
      <c r="G1073" t="s">
        <v>20</v>
      </c>
      <c r="H1073" t="str">
        <f>INDEX(product[Product Name],MATCH(A1073,product[ProductID],0))</f>
        <v>Aliqui YY-05</v>
      </c>
      <c r="I1073" t="str">
        <f>INDEX(product[Category],MATCH($A1073,product[ProductID],0))</f>
        <v>Youth</v>
      </c>
      <c r="J1073" t="str">
        <f>INDEX(product[Segment],MATCH($A1073,product[ProductID],0))</f>
        <v>Youth</v>
      </c>
      <c r="K1073">
        <f>INDEX(product[ManufacturerID],MATCH($A1073,product[ProductID],0))</f>
        <v>2</v>
      </c>
      <c r="L1073" t="str">
        <f>INDEX(location[State],MATCH(D1073,location[Zip],0))</f>
        <v>Ontario</v>
      </c>
      <c r="M1073" t="str">
        <f>INDEX(manufacturer[Manufacturer Name],MATCH(K1073,manufacturer[ManufacturerID],0))</f>
        <v>Aliqui</v>
      </c>
      <c r="N1073">
        <f>1/COUNTIFS(tbl_sales[Manufacturer Name],tbl_sales[[#This Row],[Manufacturer Name]])</f>
        <v>4.7169811320754715E-3</v>
      </c>
    </row>
    <row r="1074" spans="1:14" x14ac:dyDescent="0.25">
      <c r="A1074">
        <v>1000</v>
      </c>
      <c r="B1074" s="2">
        <v>42143</v>
      </c>
      <c r="C1074" s="2" t="str">
        <f>TEXT(tbl_sales[[#This Row],[Date]],"mmmm")</f>
        <v>May</v>
      </c>
      <c r="D1074" t="s">
        <v>1230</v>
      </c>
      <c r="E1074">
        <v>2</v>
      </c>
      <c r="F1074" s="3">
        <v>2707.74</v>
      </c>
      <c r="G1074" t="s">
        <v>20</v>
      </c>
      <c r="H1074" t="str">
        <f>INDEX(product[Product Name],MATCH(A1074,product[ProductID],0))</f>
        <v>Natura YY-01</v>
      </c>
      <c r="I1074" t="str">
        <f>INDEX(product[Category],MATCH($A1074,product[ProductID],0))</f>
        <v>Youth</v>
      </c>
      <c r="J1074" t="str">
        <f>INDEX(product[Segment],MATCH($A1074,product[ProductID],0))</f>
        <v>Youth</v>
      </c>
      <c r="K1074">
        <f>INDEX(product[ManufacturerID],MATCH($A1074,product[ProductID],0))</f>
        <v>8</v>
      </c>
      <c r="L1074" t="str">
        <f>INDEX(location[State],MATCH(D1074,location[Zip],0))</f>
        <v>Manitoba</v>
      </c>
      <c r="M1074" t="str">
        <f>INDEX(manufacturer[Manufacturer Name],MATCH(K1074,manufacturer[ManufacturerID],0))</f>
        <v>Natura</v>
      </c>
      <c r="N1074">
        <f>1/COUNTIFS(tbl_sales[Manufacturer Name],tbl_sales[[#This Row],[Manufacturer Name]])</f>
        <v>3.952569169960474E-3</v>
      </c>
    </row>
    <row r="1075" spans="1:14" x14ac:dyDescent="0.25">
      <c r="A1075">
        <v>2365</v>
      </c>
      <c r="B1075" s="2">
        <v>42114</v>
      </c>
      <c r="C1075" s="2" t="str">
        <f>TEXT(tbl_sales[[#This Row],[Date]],"mmmm")</f>
        <v>April</v>
      </c>
      <c r="D1075" t="s">
        <v>972</v>
      </c>
      <c r="E1075">
        <v>1</v>
      </c>
      <c r="F1075" s="3">
        <v>6482.7</v>
      </c>
      <c r="G1075" t="s">
        <v>20</v>
      </c>
      <c r="H1075" t="str">
        <f>INDEX(product[Product Name],MATCH(A1075,product[ProductID],0))</f>
        <v>Aliqui UC-13</v>
      </c>
      <c r="I1075" t="str">
        <f>INDEX(product[Category],MATCH($A1075,product[ProductID],0))</f>
        <v>Urban</v>
      </c>
      <c r="J1075" t="str">
        <f>INDEX(product[Segment],MATCH($A1075,product[ProductID],0))</f>
        <v>Convenience</v>
      </c>
      <c r="K1075">
        <f>INDEX(product[ManufacturerID],MATCH($A1075,product[ProductID],0))</f>
        <v>2</v>
      </c>
      <c r="L1075" t="str">
        <f>INDEX(location[State],MATCH(D1075,location[Zip],0))</f>
        <v>Ontario</v>
      </c>
      <c r="M1075" t="str">
        <f>INDEX(manufacturer[Manufacturer Name],MATCH(K1075,manufacturer[ManufacturerID],0))</f>
        <v>Aliqui</v>
      </c>
      <c r="N1075">
        <f>1/COUNTIFS(tbl_sales[Manufacturer Name],tbl_sales[[#This Row],[Manufacturer Name]])</f>
        <v>4.7169811320754715E-3</v>
      </c>
    </row>
    <row r="1076" spans="1:14" x14ac:dyDescent="0.25">
      <c r="A1076">
        <v>676</v>
      </c>
      <c r="B1076" s="2">
        <v>42114</v>
      </c>
      <c r="C1076" s="2" t="str">
        <f>TEXT(tbl_sales[[#This Row],[Date]],"mmmm")</f>
        <v>April</v>
      </c>
      <c r="D1076" t="s">
        <v>1216</v>
      </c>
      <c r="E1076">
        <v>1</v>
      </c>
      <c r="F1076" s="3">
        <v>9134.3700000000008</v>
      </c>
      <c r="G1076" t="s">
        <v>20</v>
      </c>
      <c r="H1076" t="str">
        <f>INDEX(product[Product Name],MATCH(A1076,product[ProductID],0))</f>
        <v>Maximus UC-41</v>
      </c>
      <c r="I1076" t="str">
        <f>INDEX(product[Category],MATCH($A1076,product[ProductID],0))</f>
        <v>Urban</v>
      </c>
      <c r="J1076" t="str">
        <f>INDEX(product[Segment],MATCH($A1076,product[ProductID],0))</f>
        <v>Convenience</v>
      </c>
      <c r="K1076">
        <f>INDEX(product[ManufacturerID],MATCH($A1076,product[ProductID],0))</f>
        <v>7</v>
      </c>
      <c r="L1076" t="str">
        <f>INDEX(location[State],MATCH(D1076,location[Zip],0))</f>
        <v>Manitoba</v>
      </c>
      <c r="M1076" t="str">
        <f>INDEX(manufacturer[Manufacturer Name],MATCH(K1076,manufacturer[ManufacturerID],0))</f>
        <v>VanArsdel</v>
      </c>
      <c r="N1076">
        <f>1/COUNTIFS(tbl_sales[Manufacturer Name],tbl_sales[[#This Row],[Manufacturer Name]])</f>
        <v>2.4570024570024569E-3</v>
      </c>
    </row>
    <row r="1077" spans="1:14" x14ac:dyDescent="0.25">
      <c r="A1077">
        <v>206</v>
      </c>
      <c r="B1077" s="2">
        <v>42124</v>
      </c>
      <c r="C1077" s="2" t="str">
        <f>TEXT(tbl_sales[[#This Row],[Date]],"mmmm")</f>
        <v>April</v>
      </c>
      <c r="D1077" t="s">
        <v>1230</v>
      </c>
      <c r="E1077">
        <v>1</v>
      </c>
      <c r="F1077" s="3">
        <v>11402.37</v>
      </c>
      <c r="G1077" t="s">
        <v>20</v>
      </c>
      <c r="H1077" t="str">
        <f>INDEX(product[Product Name],MATCH(A1077,product[ProductID],0))</f>
        <v>Barba UM-08</v>
      </c>
      <c r="I1077" t="str">
        <f>INDEX(product[Category],MATCH($A1077,product[ProductID],0))</f>
        <v>Urban</v>
      </c>
      <c r="J1077" t="str">
        <f>INDEX(product[Segment],MATCH($A1077,product[ProductID],0))</f>
        <v>Moderation</v>
      </c>
      <c r="K1077">
        <f>INDEX(product[ManufacturerID],MATCH($A1077,product[ProductID],0))</f>
        <v>3</v>
      </c>
      <c r="L1077" t="str">
        <f>INDEX(location[State],MATCH(D1077,location[Zip],0))</f>
        <v>Manitoba</v>
      </c>
      <c r="M1077" t="str">
        <f>INDEX(manufacturer[Manufacturer Name],MATCH(K1077,manufacturer[ManufacturerID],0))</f>
        <v>Barba</v>
      </c>
      <c r="N1077">
        <f>1/COUNTIFS(tbl_sales[Manufacturer Name],tbl_sales[[#This Row],[Manufacturer Name]])</f>
        <v>0.1111111111111111</v>
      </c>
    </row>
    <row r="1078" spans="1:14" x14ac:dyDescent="0.25">
      <c r="A1078">
        <v>1059</v>
      </c>
      <c r="B1078" s="2">
        <v>42124</v>
      </c>
      <c r="C1078" s="2" t="str">
        <f>TEXT(tbl_sales[[#This Row],[Date]],"mmmm")</f>
        <v>April</v>
      </c>
      <c r="D1078" t="s">
        <v>1225</v>
      </c>
      <c r="E1078">
        <v>1</v>
      </c>
      <c r="F1078" s="3">
        <v>1889.37</v>
      </c>
      <c r="G1078" t="s">
        <v>20</v>
      </c>
      <c r="H1078" t="str">
        <f>INDEX(product[Product Name],MATCH(A1078,product[ProductID],0))</f>
        <v>Pirum RP-05</v>
      </c>
      <c r="I1078" t="str">
        <f>INDEX(product[Category],MATCH($A1078,product[ProductID],0))</f>
        <v>Rural</v>
      </c>
      <c r="J1078" t="str">
        <f>INDEX(product[Segment],MATCH($A1078,product[ProductID],0))</f>
        <v>Productivity</v>
      </c>
      <c r="K1078">
        <f>INDEX(product[ManufacturerID],MATCH($A1078,product[ProductID],0))</f>
        <v>10</v>
      </c>
      <c r="L1078" t="str">
        <f>INDEX(location[State],MATCH(D1078,location[Zip],0))</f>
        <v>Manitoba</v>
      </c>
      <c r="M1078" t="str">
        <f>INDEX(manufacturer[Manufacturer Name],MATCH(K1078,manufacturer[ManufacturerID],0))</f>
        <v>Pirum</v>
      </c>
      <c r="N1078">
        <f>1/COUNTIFS(tbl_sales[Manufacturer Name],tbl_sales[[#This Row],[Manufacturer Name]])</f>
        <v>3.8022813688212928E-3</v>
      </c>
    </row>
    <row r="1079" spans="1:14" x14ac:dyDescent="0.25">
      <c r="A1079">
        <v>2367</v>
      </c>
      <c r="B1079" s="2">
        <v>42124</v>
      </c>
      <c r="C1079" s="2" t="str">
        <f>TEXT(tbl_sales[[#This Row],[Date]],"mmmm")</f>
        <v>April</v>
      </c>
      <c r="D1079" t="s">
        <v>1220</v>
      </c>
      <c r="E1079">
        <v>1</v>
      </c>
      <c r="F1079" s="3">
        <v>5663.7</v>
      </c>
      <c r="G1079" t="s">
        <v>20</v>
      </c>
      <c r="H1079" t="str">
        <f>INDEX(product[Product Name],MATCH(A1079,product[ProductID],0))</f>
        <v>Aliqui UC-15</v>
      </c>
      <c r="I1079" t="str">
        <f>INDEX(product[Category],MATCH($A1079,product[ProductID],0))</f>
        <v>Urban</v>
      </c>
      <c r="J1079" t="str">
        <f>INDEX(product[Segment],MATCH($A1079,product[ProductID],0))</f>
        <v>Convenience</v>
      </c>
      <c r="K1079">
        <f>INDEX(product[ManufacturerID],MATCH($A1079,product[ProductID],0))</f>
        <v>2</v>
      </c>
      <c r="L1079" t="str">
        <f>INDEX(location[State],MATCH(D1079,location[Zip],0))</f>
        <v>Manitoba</v>
      </c>
      <c r="M1079" t="str">
        <f>INDEX(manufacturer[Manufacturer Name],MATCH(K1079,manufacturer[ManufacturerID],0))</f>
        <v>Aliqui</v>
      </c>
      <c r="N1079">
        <f>1/COUNTIFS(tbl_sales[Manufacturer Name],tbl_sales[[#This Row],[Manufacturer Name]])</f>
        <v>4.7169811320754715E-3</v>
      </c>
    </row>
    <row r="1080" spans="1:14" x14ac:dyDescent="0.25">
      <c r="A1080">
        <v>556</v>
      </c>
      <c r="B1080" s="2">
        <v>42124</v>
      </c>
      <c r="C1080" s="2" t="str">
        <f>TEXT(tbl_sales[[#This Row],[Date]],"mmmm")</f>
        <v>April</v>
      </c>
      <c r="D1080" t="s">
        <v>994</v>
      </c>
      <c r="E1080">
        <v>1</v>
      </c>
      <c r="F1080" s="3">
        <v>10268.370000000001</v>
      </c>
      <c r="G1080" t="s">
        <v>20</v>
      </c>
      <c r="H1080" t="str">
        <f>INDEX(product[Product Name],MATCH(A1080,product[ProductID],0))</f>
        <v>Maximus UC-21</v>
      </c>
      <c r="I1080" t="str">
        <f>INDEX(product[Category],MATCH($A1080,product[ProductID],0))</f>
        <v>Urban</v>
      </c>
      <c r="J1080" t="str">
        <f>INDEX(product[Segment],MATCH($A1080,product[ProductID],0))</f>
        <v>Convenience</v>
      </c>
      <c r="K1080">
        <f>INDEX(product[ManufacturerID],MATCH($A1080,product[ProductID],0))</f>
        <v>7</v>
      </c>
      <c r="L1080" t="str">
        <f>INDEX(location[State],MATCH(D1080,location[Zip],0))</f>
        <v>Ontario</v>
      </c>
      <c r="M1080" t="str">
        <f>INDEX(manufacturer[Manufacturer Name],MATCH(K1080,manufacturer[ManufacturerID],0))</f>
        <v>VanArsdel</v>
      </c>
      <c r="N1080">
        <f>1/COUNTIFS(tbl_sales[Manufacturer Name],tbl_sales[[#This Row],[Manufacturer Name]])</f>
        <v>2.4570024570024569E-3</v>
      </c>
    </row>
    <row r="1081" spans="1:14" x14ac:dyDescent="0.25">
      <c r="A1081">
        <v>835</v>
      </c>
      <c r="B1081" s="2">
        <v>42124</v>
      </c>
      <c r="C1081" s="2" t="str">
        <f>TEXT(tbl_sales[[#This Row],[Date]],"mmmm")</f>
        <v>April</v>
      </c>
      <c r="D1081" t="s">
        <v>978</v>
      </c>
      <c r="E1081">
        <v>1</v>
      </c>
      <c r="F1081" s="3">
        <v>6299.37</v>
      </c>
      <c r="G1081" t="s">
        <v>20</v>
      </c>
      <c r="H1081" t="str">
        <f>INDEX(product[Product Name],MATCH(A1081,product[ProductID],0))</f>
        <v>Natura UM-19</v>
      </c>
      <c r="I1081" t="str">
        <f>INDEX(product[Category],MATCH($A1081,product[ProductID],0))</f>
        <v>Urban</v>
      </c>
      <c r="J1081" t="str">
        <f>INDEX(product[Segment],MATCH($A1081,product[ProductID],0))</f>
        <v>Moderation</v>
      </c>
      <c r="K1081">
        <f>INDEX(product[ManufacturerID],MATCH($A1081,product[ProductID],0))</f>
        <v>8</v>
      </c>
      <c r="L1081" t="str">
        <f>INDEX(location[State],MATCH(D1081,location[Zip],0))</f>
        <v>Ontario</v>
      </c>
      <c r="M1081" t="str">
        <f>INDEX(manufacturer[Manufacturer Name],MATCH(K1081,manufacturer[ManufacturerID],0))</f>
        <v>Natura</v>
      </c>
      <c r="N1081">
        <f>1/COUNTIFS(tbl_sales[Manufacturer Name],tbl_sales[[#This Row],[Manufacturer Name]])</f>
        <v>3.952569169960474E-3</v>
      </c>
    </row>
    <row r="1082" spans="1:14" x14ac:dyDescent="0.25">
      <c r="A1082">
        <v>1182</v>
      </c>
      <c r="B1082" s="2">
        <v>42152</v>
      </c>
      <c r="C1082" s="2" t="str">
        <f>TEXT(tbl_sales[[#This Row],[Date]],"mmmm")</f>
        <v>May</v>
      </c>
      <c r="D1082" t="s">
        <v>838</v>
      </c>
      <c r="E1082">
        <v>1</v>
      </c>
      <c r="F1082" s="3">
        <v>2582.37</v>
      </c>
      <c r="G1082" t="s">
        <v>20</v>
      </c>
      <c r="H1082" t="str">
        <f>INDEX(product[Product Name],MATCH(A1082,product[ProductID],0))</f>
        <v>Pirum UE-18</v>
      </c>
      <c r="I1082" t="str">
        <f>INDEX(product[Category],MATCH($A1082,product[ProductID],0))</f>
        <v>Urban</v>
      </c>
      <c r="J1082" t="str">
        <f>INDEX(product[Segment],MATCH($A1082,product[ProductID],0))</f>
        <v>Extreme</v>
      </c>
      <c r="K1082">
        <f>INDEX(product[ManufacturerID],MATCH($A1082,product[ProductID],0))</f>
        <v>10</v>
      </c>
      <c r="L1082" t="str">
        <f>INDEX(location[State],MATCH(D1082,location[Zip],0))</f>
        <v>Ontario</v>
      </c>
      <c r="M1082" t="str">
        <f>INDEX(manufacturer[Manufacturer Name],MATCH(K1082,manufacturer[ManufacturerID],0))</f>
        <v>Pirum</v>
      </c>
      <c r="N1082">
        <f>1/COUNTIFS(tbl_sales[Manufacturer Name],tbl_sales[[#This Row],[Manufacturer Name]])</f>
        <v>3.8022813688212928E-3</v>
      </c>
    </row>
    <row r="1083" spans="1:14" x14ac:dyDescent="0.25">
      <c r="A1083">
        <v>2241</v>
      </c>
      <c r="B1083" s="2">
        <v>42152</v>
      </c>
      <c r="C1083" s="2" t="str">
        <f>TEXT(tbl_sales[[#This Row],[Date]],"mmmm")</f>
        <v>May</v>
      </c>
      <c r="D1083" t="s">
        <v>953</v>
      </c>
      <c r="E1083">
        <v>1</v>
      </c>
      <c r="F1083" s="3">
        <v>1070.3699999999999</v>
      </c>
      <c r="G1083" t="s">
        <v>20</v>
      </c>
      <c r="H1083" t="str">
        <f>INDEX(product[Product Name],MATCH(A1083,product[ProductID],0))</f>
        <v>Aliqui RP-38</v>
      </c>
      <c r="I1083" t="str">
        <f>INDEX(product[Category],MATCH($A1083,product[ProductID],0))</f>
        <v>Rural</v>
      </c>
      <c r="J1083" t="str">
        <f>INDEX(product[Segment],MATCH($A1083,product[ProductID],0))</f>
        <v>Productivity</v>
      </c>
      <c r="K1083">
        <f>INDEX(product[ManufacturerID],MATCH($A1083,product[ProductID],0))</f>
        <v>2</v>
      </c>
      <c r="L1083" t="str">
        <f>INDEX(location[State],MATCH(D1083,location[Zip],0))</f>
        <v>Ontario</v>
      </c>
      <c r="M1083" t="str">
        <f>INDEX(manufacturer[Manufacturer Name],MATCH(K1083,manufacturer[ManufacturerID],0))</f>
        <v>Aliqui</v>
      </c>
      <c r="N1083">
        <f>1/COUNTIFS(tbl_sales[Manufacturer Name],tbl_sales[[#This Row],[Manufacturer Name]])</f>
        <v>4.7169811320754715E-3</v>
      </c>
    </row>
    <row r="1084" spans="1:14" x14ac:dyDescent="0.25">
      <c r="A1084">
        <v>2395</v>
      </c>
      <c r="B1084" s="2">
        <v>42115</v>
      </c>
      <c r="C1084" s="2" t="str">
        <f>TEXT(tbl_sales[[#This Row],[Date]],"mmmm")</f>
        <v>April</v>
      </c>
      <c r="D1084" t="s">
        <v>840</v>
      </c>
      <c r="E1084">
        <v>1</v>
      </c>
      <c r="F1084" s="3">
        <v>1889.37</v>
      </c>
      <c r="G1084" t="s">
        <v>20</v>
      </c>
      <c r="H1084" t="str">
        <f>INDEX(product[Product Name],MATCH(A1084,product[ProductID],0))</f>
        <v>Aliqui YY-04</v>
      </c>
      <c r="I1084" t="str">
        <f>INDEX(product[Category],MATCH($A1084,product[ProductID],0))</f>
        <v>Youth</v>
      </c>
      <c r="J1084" t="str">
        <f>INDEX(product[Segment],MATCH($A1084,product[ProductID],0))</f>
        <v>Youth</v>
      </c>
      <c r="K1084">
        <f>INDEX(product[ManufacturerID],MATCH($A1084,product[ProductID],0))</f>
        <v>2</v>
      </c>
      <c r="L1084" t="str">
        <f>INDEX(location[State],MATCH(D1084,location[Zip],0))</f>
        <v>Ontario</v>
      </c>
      <c r="M1084" t="str">
        <f>INDEX(manufacturer[Manufacturer Name],MATCH(K1084,manufacturer[ManufacturerID],0))</f>
        <v>Aliqui</v>
      </c>
      <c r="N1084">
        <f>1/COUNTIFS(tbl_sales[Manufacturer Name],tbl_sales[[#This Row],[Manufacturer Name]])</f>
        <v>4.7169811320754715E-3</v>
      </c>
    </row>
    <row r="1085" spans="1:14" x14ac:dyDescent="0.25">
      <c r="A1085">
        <v>1000</v>
      </c>
      <c r="B1085" s="2">
        <v>42115</v>
      </c>
      <c r="C1085" s="2" t="str">
        <f>TEXT(tbl_sales[[#This Row],[Date]],"mmmm")</f>
        <v>April</v>
      </c>
      <c r="D1085" t="s">
        <v>839</v>
      </c>
      <c r="E1085">
        <v>1</v>
      </c>
      <c r="F1085" s="3">
        <v>1353.87</v>
      </c>
      <c r="G1085" t="s">
        <v>20</v>
      </c>
      <c r="H1085" t="str">
        <f>INDEX(product[Product Name],MATCH(A1085,product[ProductID],0))</f>
        <v>Natura YY-01</v>
      </c>
      <c r="I1085" t="str">
        <f>INDEX(product[Category],MATCH($A1085,product[ProductID],0))</f>
        <v>Youth</v>
      </c>
      <c r="J1085" t="str">
        <f>INDEX(product[Segment],MATCH($A1085,product[ProductID],0))</f>
        <v>Youth</v>
      </c>
      <c r="K1085">
        <f>INDEX(product[ManufacturerID],MATCH($A1085,product[ProductID],0))</f>
        <v>8</v>
      </c>
      <c r="L1085" t="str">
        <f>INDEX(location[State],MATCH(D1085,location[Zip],0))</f>
        <v>Ontario</v>
      </c>
      <c r="M1085" t="str">
        <f>INDEX(manufacturer[Manufacturer Name],MATCH(K1085,manufacturer[ManufacturerID],0))</f>
        <v>Natura</v>
      </c>
      <c r="N1085">
        <f>1/COUNTIFS(tbl_sales[Manufacturer Name],tbl_sales[[#This Row],[Manufacturer Name]])</f>
        <v>3.952569169960474E-3</v>
      </c>
    </row>
    <row r="1086" spans="1:14" x14ac:dyDescent="0.25">
      <c r="A1086">
        <v>2379</v>
      </c>
      <c r="B1086" s="2">
        <v>42124</v>
      </c>
      <c r="C1086" s="2" t="str">
        <f>TEXT(tbl_sales[[#This Row],[Date]],"mmmm")</f>
        <v>April</v>
      </c>
      <c r="D1086" t="s">
        <v>1219</v>
      </c>
      <c r="E1086">
        <v>1</v>
      </c>
      <c r="F1086" s="3">
        <v>2330.37</v>
      </c>
      <c r="G1086" t="s">
        <v>20</v>
      </c>
      <c r="H1086" t="str">
        <f>INDEX(product[Product Name],MATCH(A1086,product[ProductID],0))</f>
        <v>Aliqui UC-27</v>
      </c>
      <c r="I1086" t="str">
        <f>INDEX(product[Category],MATCH($A1086,product[ProductID],0))</f>
        <v>Urban</v>
      </c>
      <c r="J1086" t="str">
        <f>INDEX(product[Segment],MATCH($A1086,product[ProductID],0))</f>
        <v>Convenience</v>
      </c>
      <c r="K1086">
        <f>INDEX(product[ManufacturerID],MATCH($A1086,product[ProductID],0))</f>
        <v>2</v>
      </c>
      <c r="L1086" t="str">
        <f>INDEX(location[State],MATCH(D1086,location[Zip],0))</f>
        <v>Manitoba</v>
      </c>
      <c r="M1086" t="str">
        <f>INDEX(manufacturer[Manufacturer Name],MATCH(K1086,manufacturer[ManufacturerID],0))</f>
        <v>Aliqui</v>
      </c>
      <c r="N1086">
        <f>1/COUNTIFS(tbl_sales[Manufacturer Name],tbl_sales[[#This Row],[Manufacturer Name]])</f>
        <v>4.7169811320754715E-3</v>
      </c>
    </row>
    <row r="1087" spans="1:14" x14ac:dyDescent="0.25">
      <c r="A1087">
        <v>615</v>
      </c>
      <c r="B1087" s="2">
        <v>42153</v>
      </c>
      <c r="C1087" s="2" t="str">
        <f>TEXT(tbl_sales[[#This Row],[Date]],"mmmm")</f>
        <v>May</v>
      </c>
      <c r="D1087" t="s">
        <v>1220</v>
      </c>
      <c r="E1087">
        <v>1</v>
      </c>
      <c r="F1087" s="3">
        <v>8189.37</v>
      </c>
      <c r="G1087" t="s">
        <v>20</v>
      </c>
      <c r="H1087" t="str">
        <f>INDEX(product[Product Name],MATCH(A1087,product[ProductID],0))</f>
        <v>Maximus UC-80</v>
      </c>
      <c r="I1087" t="str">
        <f>INDEX(product[Category],MATCH($A1087,product[ProductID],0))</f>
        <v>Urban</v>
      </c>
      <c r="J1087" t="str">
        <f>INDEX(product[Segment],MATCH($A1087,product[ProductID],0))</f>
        <v>Convenience</v>
      </c>
      <c r="K1087">
        <f>INDEX(product[ManufacturerID],MATCH($A1087,product[ProductID],0))</f>
        <v>7</v>
      </c>
      <c r="L1087" t="str">
        <f>INDEX(location[State],MATCH(D1087,location[Zip],0))</f>
        <v>Manitoba</v>
      </c>
      <c r="M1087" t="str">
        <f>INDEX(manufacturer[Manufacturer Name],MATCH(K1087,manufacturer[ManufacturerID],0))</f>
        <v>VanArsdel</v>
      </c>
      <c r="N1087">
        <f>1/COUNTIFS(tbl_sales[Manufacturer Name],tbl_sales[[#This Row],[Manufacturer Name]])</f>
        <v>2.4570024570024569E-3</v>
      </c>
    </row>
    <row r="1088" spans="1:14" x14ac:dyDescent="0.25">
      <c r="A1088">
        <v>2207</v>
      </c>
      <c r="B1088" s="2">
        <v>42153</v>
      </c>
      <c r="C1088" s="2" t="str">
        <f>TEXT(tbl_sales[[#This Row],[Date]],"mmmm")</f>
        <v>May</v>
      </c>
      <c r="D1088" t="s">
        <v>1230</v>
      </c>
      <c r="E1088">
        <v>1</v>
      </c>
      <c r="F1088" s="3">
        <v>1227.8699999999999</v>
      </c>
      <c r="G1088" t="s">
        <v>20</v>
      </c>
      <c r="H1088" t="str">
        <f>INDEX(product[Product Name],MATCH(A1088,product[ProductID],0))</f>
        <v>Aliqui RP-04</v>
      </c>
      <c r="I1088" t="str">
        <f>INDEX(product[Category],MATCH($A1088,product[ProductID],0))</f>
        <v>Rural</v>
      </c>
      <c r="J1088" t="str">
        <f>INDEX(product[Segment],MATCH($A1088,product[ProductID],0))</f>
        <v>Productivity</v>
      </c>
      <c r="K1088">
        <f>INDEX(product[ManufacturerID],MATCH($A1088,product[ProductID],0))</f>
        <v>2</v>
      </c>
      <c r="L1088" t="str">
        <f>INDEX(location[State],MATCH(D1088,location[Zip],0))</f>
        <v>Manitoba</v>
      </c>
      <c r="M1088" t="str">
        <f>INDEX(manufacturer[Manufacturer Name],MATCH(K1088,manufacturer[ManufacturerID],0))</f>
        <v>Aliqui</v>
      </c>
      <c r="N1088">
        <f>1/COUNTIFS(tbl_sales[Manufacturer Name],tbl_sales[[#This Row],[Manufacturer Name]])</f>
        <v>4.7169811320754715E-3</v>
      </c>
    </row>
    <row r="1089" spans="1:14" x14ac:dyDescent="0.25">
      <c r="A1089">
        <v>2385</v>
      </c>
      <c r="B1089" s="2">
        <v>42153</v>
      </c>
      <c r="C1089" s="2" t="str">
        <f>TEXT(tbl_sales[[#This Row],[Date]],"mmmm")</f>
        <v>May</v>
      </c>
      <c r="D1089" t="s">
        <v>957</v>
      </c>
      <c r="E1089">
        <v>1</v>
      </c>
      <c r="F1089" s="3">
        <v>8555.4</v>
      </c>
      <c r="G1089" t="s">
        <v>20</v>
      </c>
      <c r="H1089" t="str">
        <f>INDEX(product[Product Name],MATCH(A1089,product[ProductID],0))</f>
        <v>Aliqui UC-33</v>
      </c>
      <c r="I1089" t="str">
        <f>INDEX(product[Category],MATCH($A1089,product[ProductID],0))</f>
        <v>Urban</v>
      </c>
      <c r="J1089" t="str">
        <f>INDEX(product[Segment],MATCH($A1089,product[ProductID],0))</f>
        <v>Convenience</v>
      </c>
      <c r="K1089">
        <f>INDEX(product[ManufacturerID],MATCH($A1089,product[ProductID],0))</f>
        <v>2</v>
      </c>
      <c r="L1089" t="str">
        <f>INDEX(location[State],MATCH(D1089,location[Zip],0))</f>
        <v>Ontario</v>
      </c>
      <c r="M1089" t="str">
        <f>INDEX(manufacturer[Manufacturer Name],MATCH(K1089,manufacturer[ManufacturerID],0))</f>
        <v>Aliqui</v>
      </c>
      <c r="N1089">
        <f>1/COUNTIFS(tbl_sales[Manufacturer Name],tbl_sales[[#This Row],[Manufacturer Name]])</f>
        <v>4.7169811320754715E-3</v>
      </c>
    </row>
    <row r="1090" spans="1:14" x14ac:dyDescent="0.25">
      <c r="A1090">
        <v>826</v>
      </c>
      <c r="B1090" s="2">
        <v>42153</v>
      </c>
      <c r="C1090" s="2" t="str">
        <f>TEXT(tbl_sales[[#This Row],[Date]],"mmmm")</f>
        <v>May</v>
      </c>
      <c r="D1090" t="s">
        <v>838</v>
      </c>
      <c r="E1090">
        <v>1</v>
      </c>
      <c r="F1090" s="3">
        <v>14426.37</v>
      </c>
      <c r="G1090" t="s">
        <v>20</v>
      </c>
      <c r="H1090" t="str">
        <f>INDEX(product[Product Name],MATCH(A1090,product[ProductID],0))</f>
        <v>Natura UM-10</v>
      </c>
      <c r="I1090" t="str">
        <f>INDEX(product[Category],MATCH($A1090,product[ProductID],0))</f>
        <v>Urban</v>
      </c>
      <c r="J1090" t="str">
        <f>INDEX(product[Segment],MATCH($A1090,product[ProductID],0))</f>
        <v>Moderation</v>
      </c>
      <c r="K1090">
        <f>INDEX(product[ManufacturerID],MATCH($A1090,product[ProductID],0))</f>
        <v>8</v>
      </c>
      <c r="L1090" t="str">
        <f>INDEX(location[State],MATCH(D1090,location[Zip],0))</f>
        <v>Ontario</v>
      </c>
      <c r="M1090" t="str">
        <f>INDEX(manufacturer[Manufacturer Name],MATCH(K1090,manufacturer[ManufacturerID],0))</f>
        <v>Natura</v>
      </c>
      <c r="N1090">
        <f>1/COUNTIFS(tbl_sales[Manufacturer Name],tbl_sales[[#This Row],[Manufacturer Name]])</f>
        <v>3.952569169960474E-3</v>
      </c>
    </row>
    <row r="1091" spans="1:14" x14ac:dyDescent="0.25">
      <c r="A1091">
        <v>2218</v>
      </c>
      <c r="B1091" s="2">
        <v>42153</v>
      </c>
      <c r="C1091" s="2" t="str">
        <f>TEXT(tbl_sales[[#This Row],[Date]],"mmmm")</f>
        <v>May</v>
      </c>
      <c r="D1091" t="s">
        <v>992</v>
      </c>
      <c r="E1091">
        <v>1</v>
      </c>
      <c r="F1091" s="3">
        <v>1889.37</v>
      </c>
      <c r="G1091" t="s">
        <v>20</v>
      </c>
      <c r="H1091" t="str">
        <f>INDEX(product[Product Name],MATCH(A1091,product[ProductID],0))</f>
        <v>Aliqui RP-15</v>
      </c>
      <c r="I1091" t="str">
        <f>INDEX(product[Category],MATCH($A1091,product[ProductID],0))</f>
        <v>Rural</v>
      </c>
      <c r="J1091" t="str">
        <f>INDEX(product[Segment],MATCH($A1091,product[ProductID],0))</f>
        <v>Productivity</v>
      </c>
      <c r="K1091">
        <f>INDEX(product[ManufacturerID],MATCH($A1091,product[ProductID],0))</f>
        <v>2</v>
      </c>
      <c r="L1091" t="str">
        <f>INDEX(location[State],MATCH(D1091,location[Zip],0))</f>
        <v>Ontario</v>
      </c>
      <c r="M1091" t="str">
        <f>INDEX(manufacturer[Manufacturer Name],MATCH(K1091,manufacturer[ManufacturerID],0))</f>
        <v>Aliqui</v>
      </c>
      <c r="N1091">
        <f>1/COUNTIFS(tbl_sales[Manufacturer Name],tbl_sales[[#This Row],[Manufacturer Name]])</f>
        <v>4.7169811320754715E-3</v>
      </c>
    </row>
    <row r="1092" spans="1:14" x14ac:dyDescent="0.25">
      <c r="A1092">
        <v>2368</v>
      </c>
      <c r="B1092" s="2">
        <v>42153</v>
      </c>
      <c r="C1092" s="2" t="str">
        <f>TEXT(tbl_sales[[#This Row],[Date]],"mmmm")</f>
        <v>May</v>
      </c>
      <c r="D1092" t="s">
        <v>994</v>
      </c>
      <c r="E1092">
        <v>1</v>
      </c>
      <c r="F1092" s="3">
        <v>8813.7000000000007</v>
      </c>
      <c r="G1092" t="s">
        <v>20</v>
      </c>
      <c r="H1092" t="str">
        <f>INDEX(product[Product Name],MATCH(A1092,product[ProductID],0))</f>
        <v>Aliqui UC-16</v>
      </c>
      <c r="I1092" t="str">
        <f>INDEX(product[Category],MATCH($A1092,product[ProductID],0))</f>
        <v>Urban</v>
      </c>
      <c r="J1092" t="str">
        <f>INDEX(product[Segment],MATCH($A1092,product[ProductID],0))</f>
        <v>Convenience</v>
      </c>
      <c r="K1092">
        <f>INDEX(product[ManufacturerID],MATCH($A1092,product[ProductID],0))</f>
        <v>2</v>
      </c>
      <c r="L1092" t="str">
        <f>INDEX(location[State],MATCH(D1092,location[Zip],0))</f>
        <v>Ontario</v>
      </c>
      <c r="M1092" t="str">
        <f>INDEX(manufacturer[Manufacturer Name],MATCH(K1092,manufacturer[ManufacturerID],0))</f>
        <v>Aliqui</v>
      </c>
      <c r="N1092">
        <f>1/COUNTIFS(tbl_sales[Manufacturer Name],tbl_sales[[#This Row],[Manufacturer Name]])</f>
        <v>4.7169811320754715E-3</v>
      </c>
    </row>
    <row r="1093" spans="1:14" x14ac:dyDescent="0.25">
      <c r="A1093">
        <v>567</v>
      </c>
      <c r="B1093" s="2">
        <v>42154</v>
      </c>
      <c r="C1093" s="2" t="str">
        <f>TEXT(tbl_sales[[#This Row],[Date]],"mmmm")</f>
        <v>May</v>
      </c>
      <c r="D1093" t="s">
        <v>832</v>
      </c>
      <c r="E1093">
        <v>1</v>
      </c>
      <c r="F1093" s="3">
        <v>10520.37</v>
      </c>
      <c r="G1093" t="s">
        <v>20</v>
      </c>
      <c r="H1093" t="str">
        <f>INDEX(product[Product Name],MATCH(A1093,product[ProductID],0))</f>
        <v>Maximus UC-32</v>
      </c>
      <c r="I1093" t="str">
        <f>INDEX(product[Category],MATCH($A1093,product[ProductID],0))</f>
        <v>Urban</v>
      </c>
      <c r="J1093" t="str">
        <f>INDEX(product[Segment],MATCH($A1093,product[ProductID],0))</f>
        <v>Convenience</v>
      </c>
      <c r="K1093">
        <f>INDEX(product[ManufacturerID],MATCH($A1093,product[ProductID],0))</f>
        <v>7</v>
      </c>
      <c r="L1093" t="str">
        <f>INDEX(location[State],MATCH(D1093,location[Zip],0))</f>
        <v>Ontario</v>
      </c>
      <c r="M1093" t="str">
        <f>INDEX(manufacturer[Manufacturer Name],MATCH(K1093,manufacturer[ManufacturerID],0))</f>
        <v>VanArsdel</v>
      </c>
      <c r="N1093">
        <f>1/COUNTIFS(tbl_sales[Manufacturer Name],tbl_sales[[#This Row],[Manufacturer Name]])</f>
        <v>2.4570024570024569E-3</v>
      </c>
    </row>
    <row r="1094" spans="1:14" x14ac:dyDescent="0.25">
      <c r="A1094">
        <v>487</v>
      </c>
      <c r="B1094" s="2">
        <v>42154</v>
      </c>
      <c r="C1094" s="2" t="str">
        <f>TEXT(tbl_sales[[#This Row],[Date]],"mmmm")</f>
        <v>May</v>
      </c>
      <c r="D1094" t="s">
        <v>687</v>
      </c>
      <c r="E1094">
        <v>1</v>
      </c>
      <c r="F1094" s="3">
        <v>13229.37</v>
      </c>
      <c r="G1094" t="s">
        <v>20</v>
      </c>
      <c r="H1094" t="str">
        <f>INDEX(product[Product Name],MATCH(A1094,product[ProductID],0))</f>
        <v>Maximus UM-92</v>
      </c>
      <c r="I1094" t="str">
        <f>INDEX(product[Category],MATCH($A1094,product[ProductID],0))</f>
        <v>Urban</v>
      </c>
      <c r="J1094" t="str">
        <f>INDEX(product[Segment],MATCH($A1094,product[ProductID],0))</f>
        <v>Moderation</v>
      </c>
      <c r="K1094">
        <f>INDEX(product[ManufacturerID],MATCH($A1094,product[ProductID],0))</f>
        <v>7</v>
      </c>
      <c r="L1094" t="str">
        <f>INDEX(location[State],MATCH(D1094,location[Zip],0))</f>
        <v>Ontario</v>
      </c>
      <c r="M1094" t="str">
        <f>INDEX(manufacturer[Manufacturer Name],MATCH(K1094,manufacturer[ManufacturerID],0))</f>
        <v>VanArsdel</v>
      </c>
      <c r="N1094">
        <f>1/COUNTIFS(tbl_sales[Manufacturer Name],tbl_sales[[#This Row],[Manufacturer Name]])</f>
        <v>2.4570024570024569E-3</v>
      </c>
    </row>
    <row r="1095" spans="1:14" x14ac:dyDescent="0.25">
      <c r="A1095">
        <v>927</v>
      </c>
      <c r="B1095" s="2">
        <v>42116</v>
      </c>
      <c r="C1095" s="2" t="str">
        <f>TEXT(tbl_sales[[#This Row],[Date]],"mmmm")</f>
        <v>April</v>
      </c>
      <c r="D1095" t="s">
        <v>840</v>
      </c>
      <c r="E1095">
        <v>1</v>
      </c>
      <c r="F1095" s="3">
        <v>6173.37</v>
      </c>
      <c r="G1095" t="s">
        <v>20</v>
      </c>
      <c r="H1095" t="str">
        <f>INDEX(product[Product Name],MATCH(A1095,product[ProductID],0))</f>
        <v>Natura UE-36</v>
      </c>
      <c r="I1095" t="str">
        <f>INDEX(product[Category],MATCH($A1095,product[ProductID],0))</f>
        <v>Urban</v>
      </c>
      <c r="J1095" t="str">
        <f>INDEX(product[Segment],MATCH($A1095,product[ProductID],0))</f>
        <v>Extreme</v>
      </c>
      <c r="K1095">
        <f>INDEX(product[ManufacturerID],MATCH($A1095,product[ProductID],0))</f>
        <v>8</v>
      </c>
      <c r="L1095" t="str">
        <f>INDEX(location[State],MATCH(D1095,location[Zip],0))</f>
        <v>Ontario</v>
      </c>
      <c r="M1095" t="str">
        <f>INDEX(manufacturer[Manufacturer Name],MATCH(K1095,manufacturer[ManufacturerID],0))</f>
        <v>Natura</v>
      </c>
      <c r="N1095">
        <f>1/COUNTIFS(tbl_sales[Manufacturer Name],tbl_sales[[#This Row],[Manufacturer Name]])</f>
        <v>3.952569169960474E-3</v>
      </c>
    </row>
    <row r="1096" spans="1:14" x14ac:dyDescent="0.25">
      <c r="A1096">
        <v>1145</v>
      </c>
      <c r="B1096" s="2">
        <v>42116</v>
      </c>
      <c r="C1096" s="2" t="str">
        <f>TEXT(tbl_sales[[#This Row],[Date]],"mmmm")</f>
        <v>April</v>
      </c>
      <c r="D1096" t="s">
        <v>957</v>
      </c>
      <c r="E1096">
        <v>1</v>
      </c>
      <c r="F1096" s="3">
        <v>4031.37</v>
      </c>
      <c r="G1096" t="s">
        <v>20</v>
      </c>
      <c r="H1096" t="str">
        <f>INDEX(product[Product Name],MATCH(A1096,product[ProductID],0))</f>
        <v>Pirum UR-02</v>
      </c>
      <c r="I1096" t="str">
        <f>INDEX(product[Category],MATCH($A1096,product[ProductID],0))</f>
        <v>Urban</v>
      </c>
      <c r="J1096" t="str">
        <f>INDEX(product[Segment],MATCH($A1096,product[ProductID],0))</f>
        <v>Regular</v>
      </c>
      <c r="K1096">
        <f>INDEX(product[ManufacturerID],MATCH($A1096,product[ProductID],0))</f>
        <v>10</v>
      </c>
      <c r="L1096" t="str">
        <f>INDEX(location[State],MATCH(D1096,location[Zip],0))</f>
        <v>Ontario</v>
      </c>
      <c r="M1096" t="str">
        <f>INDEX(manufacturer[Manufacturer Name],MATCH(K1096,manufacturer[ManufacturerID],0))</f>
        <v>Pirum</v>
      </c>
      <c r="N1096">
        <f>1/COUNTIFS(tbl_sales[Manufacturer Name],tbl_sales[[#This Row],[Manufacturer Name]])</f>
        <v>3.8022813688212928E-3</v>
      </c>
    </row>
    <row r="1097" spans="1:14" x14ac:dyDescent="0.25">
      <c r="A1097">
        <v>2331</v>
      </c>
      <c r="B1097" s="2">
        <v>42143</v>
      </c>
      <c r="C1097" s="2" t="str">
        <f>TEXT(tbl_sales[[#This Row],[Date]],"mmmm")</f>
        <v>May</v>
      </c>
      <c r="D1097" t="s">
        <v>675</v>
      </c>
      <c r="E1097">
        <v>1</v>
      </c>
      <c r="F1097" s="3">
        <v>7805.7</v>
      </c>
      <c r="G1097" t="s">
        <v>20</v>
      </c>
      <c r="H1097" t="str">
        <f>INDEX(product[Product Name],MATCH(A1097,product[ProductID],0))</f>
        <v>Aliqui UE-05</v>
      </c>
      <c r="I1097" t="str">
        <f>INDEX(product[Category],MATCH($A1097,product[ProductID],0))</f>
        <v>Urban</v>
      </c>
      <c r="J1097" t="str">
        <f>INDEX(product[Segment],MATCH($A1097,product[ProductID],0))</f>
        <v>Extreme</v>
      </c>
      <c r="K1097">
        <f>INDEX(product[ManufacturerID],MATCH($A1097,product[ProductID],0))</f>
        <v>2</v>
      </c>
      <c r="L1097" t="str">
        <f>INDEX(location[State],MATCH(D1097,location[Zip],0))</f>
        <v>Ontario</v>
      </c>
      <c r="M1097" t="str">
        <f>INDEX(manufacturer[Manufacturer Name],MATCH(K1097,manufacturer[ManufacturerID],0))</f>
        <v>Aliqui</v>
      </c>
      <c r="N1097">
        <f>1/COUNTIFS(tbl_sales[Manufacturer Name],tbl_sales[[#This Row],[Manufacturer Name]])</f>
        <v>4.7169811320754715E-3</v>
      </c>
    </row>
    <row r="1098" spans="1:14" x14ac:dyDescent="0.25">
      <c r="A1098">
        <v>762</v>
      </c>
      <c r="B1098" s="2">
        <v>42143</v>
      </c>
      <c r="C1098" s="2" t="str">
        <f>TEXT(tbl_sales[[#This Row],[Date]],"mmmm")</f>
        <v>May</v>
      </c>
      <c r="D1098" t="s">
        <v>978</v>
      </c>
      <c r="E1098">
        <v>1</v>
      </c>
      <c r="F1098" s="3">
        <v>2330.37</v>
      </c>
      <c r="G1098" t="s">
        <v>20</v>
      </c>
      <c r="H1098" t="str">
        <f>INDEX(product[Product Name],MATCH(A1098,product[ProductID],0))</f>
        <v>Natura RP-50</v>
      </c>
      <c r="I1098" t="str">
        <f>INDEX(product[Category],MATCH($A1098,product[ProductID],0))</f>
        <v>Rural</v>
      </c>
      <c r="J1098" t="str">
        <f>INDEX(product[Segment],MATCH($A1098,product[ProductID],0))</f>
        <v>Productivity</v>
      </c>
      <c r="K1098">
        <f>INDEX(product[ManufacturerID],MATCH($A1098,product[ProductID],0))</f>
        <v>8</v>
      </c>
      <c r="L1098" t="str">
        <f>INDEX(location[State],MATCH(D1098,location[Zip],0))</f>
        <v>Ontario</v>
      </c>
      <c r="M1098" t="str">
        <f>INDEX(manufacturer[Manufacturer Name],MATCH(K1098,manufacturer[ManufacturerID],0))</f>
        <v>Natura</v>
      </c>
      <c r="N1098">
        <f>1/COUNTIFS(tbl_sales[Manufacturer Name],tbl_sales[[#This Row],[Manufacturer Name]])</f>
        <v>3.952569169960474E-3</v>
      </c>
    </row>
    <row r="1099" spans="1:14" x14ac:dyDescent="0.25">
      <c r="A1099">
        <v>927</v>
      </c>
      <c r="B1099" s="2">
        <v>42143</v>
      </c>
      <c r="C1099" s="2" t="str">
        <f>TEXT(tbl_sales[[#This Row],[Date]],"mmmm")</f>
        <v>May</v>
      </c>
      <c r="D1099" t="s">
        <v>1229</v>
      </c>
      <c r="E1099">
        <v>1</v>
      </c>
      <c r="F1099" s="3">
        <v>7685.37</v>
      </c>
      <c r="G1099" t="s">
        <v>20</v>
      </c>
      <c r="H1099" t="str">
        <f>INDEX(product[Product Name],MATCH(A1099,product[ProductID],0))</f>
        <v>Natura UE-36</v>
      </c>
      <c r="I1099" t="str">
        <f>INDEX(product[Category],MATCH($A1099,product[ProductID],0))</f>
        <v>Urban</v>
      </c>
      <c r="J1099" t="str">
        <f>INDEX(product[Segment],MATCH($A1099,product[ProductID],0))</f>
        <v>Extreme</v>
      </c>
      <c r="K1099">
        <f>INDEX(product[ManufacturerID],MATCH($A1099,product[ProductID],0))</f>
        <v>8</v>
      </c>
      <c r="L1099" t="str">
        <f>INDEX(location[State],MATCH(D1099,location[Zip],0))</f>
        <v>Manitoba</v>
      </c>
      <c r="M1099" t="str">
        <f>INDEX(manufacturer[Manufacturer Name],MATCH(K1099,manufacturer[ManufacturerID],0))</f>
        <v>Natura</v>
      </c>
      <c r="N1099">
        <f>1/COUNTIFS(tbl_sales[Manufacturer Name],tbl_sales[[#This Row],[Manufacturer Name]])</f>
        <v>3.952569169960474E-3</v>
      </c>
    </row>
    <row r="1100" spans="1:14" x14ac:dyDescent="0.25">
      <c r="A1100">
        <v>977</v>
      </c>
      <c r="B1100" s="2">
        <v>42143</v>
      </c>
      <c r="C1100" s="2" t="str">
        <f>TEXT(tbl_sales[[#This Row],[Date]],"mmmm")</f>
        <v>May</v>
      </c>
      <c r="D1100" t="s">
        <v>1216</v>
      </c>
      <c r="E1100">
        <v>1</v>
      </c>
      <c r="F1100" s="3">
        <v>6299.37</v>
      </c>
      <c r="G1100" t="s">
        <v>20</v>
      </c>
      <c r="H1100" t="str">
        <f>INDEX(product[Product Name],MATCH(A1100,product[ProductID],0))</f>
        <v>Natura UC-40</v>
      </c>
      <c r="I1100" t="str">
        <f>INDEX(product[Category],MATCH($A1100,product[ProductID],0))</f>
        <v>Urban</v>
      </c>
      <c r="J1100" t="str">
        <f>INDEX(product[Segment],MATCH($A1100,product[ProductID],0))</f>
        <v>Convenience</v>
      </c>
      <c r="K1100">
        <f>INDEX(product[ManufacturerID],MATCH($A1100,product[ProductID],0))</f>
        <v>8</v>
      </c>
      <c r="L1100" t="str">
        <f>INDEX(location[State],MATCH(D1100,location[Zip],0))</f>
        <v>Manitoba</v>
      </c>
      <c r="M1100" t="str">
        <f>INDEX(manufacturer[Manufacturer Name],MATCH(K1100,manufacturer[ManufacturerID],0))</f>
        <v>Natura</v>
      </c>
      <c r="N1100">
        <f>1/COUNTIFS(tbl_sales[Manufacturer Name],tbl_sales[[#This Row],[Manufacturer Name]])</f>
        <v>3.952569169960474E-3</v>
      </c>
    </row>
    <row r="1101" spans="1:14" x14ac:dyDescent="0.25">
      <c r="A1101">
        <v>2379</v>
      </c>
      <c r="B1101" s="2">
        <v>42143</v>
      </c>
      <c r="C1101" s="2" t="str">
        <f>TEXT(tbl_sales[[#This Row],[Date]],"mmmm")</f>
        <v>May</v>
      </c>
      <c r="D1101" t="s">
        <v>838</v>
      </c>
      <c r="E1101">
        <v>1</v>
      </c>
      <c r="F1101" s="3">
        <v>2513.6999999999998</v>
      </c>
      <c r="G1101" t="s">
        <v>20</v>
      </c>
      <c r="H1101" t="str">
        <f>INDEX(product[Product Name],MATCH(A1101,product[ProductID],0))</f>
        <v>Aliqui UC-27</v>
      </c>
      <c r="I1101" t="str">
        <f>INDEX(product[Category],MATCH($A1101,product[ProductID],0))</f>
        <v>Urban</v>
      </c>
      <c r="J1101" t="str">
        <f>INDEX(product[Segment],MATCH($A1101,product[ProductID],0))</f>
        <v>Convenience</v>
      </c>
      <c r="K1101">
        <f>INDEX(product[ManufacturerID],MATCH($A1101,product[ProductID],0))</f>
        <v>2</v>
      </c>
      <c r="L1101" t="str">
        <f>INDEX(location[State],MATCH(D1101,location[Zip],0))</f>
        <v>Ontario</v>
      </c>
      <c r="M1101" t="str">
        <f>INDEX(manufacturer[Manufacturer Name],MATCH(K1101,manufacturer[ManufacturerID],0))</f>
        <v>Aliqui</v>
      </c>
      <c r="N1101">
        <f>1/COUNTIFS(tbl_sales[Manufacturer Name],tbl_sales[[#This Row],[Manufacturer Name]])</f>
        <v>4.7169811320754715E-3</v>
      </c>
    </row>
    <row r="1102" spans="1:14" x14ac:dyDescent="0.25">
      <c r="A1102">
        <v>939</v>
      </c>
      <c r="B1102" s="2">
        <v>42143</v>
      </c>
      <c r="C1102" s="2" t="str">
        <f>TEXT(tbl_sales[[#This Row],[Date]],"mmmm")</f>
        <v>May</v>
      </c>
      <c r="D1102" t="s">
        <v>1229</v>
      </c>
      <c r="E1102">
        <v>1</v>
      </c>
      <c r="F1102" s="3">
        <v>4598.37</v>
      </c>
      <c r="G1102" t="s">
        <v>20</v>
      </c>
      <c r="H1102" t="str">
        <f>INDEX(product[Product Name],MATCH(A1102,product[ProductID],0))</f>
        <v>Natura UC-02</v>
      </c>
      <c r="I1102" t="str">
        <f>INDEX(product[Category],MATCH($A1102,product[ProductID],0))</f>
        <v>Urban</v>
      </c>
      <c r="J1102" t="str">
        <f>INDEX(product[Segment],MATCH($A1102,product[ProductID],0))</f>
        <v>Convenience</v>
      </c>
      <c r="K1102">
        <f>INDEX(product[ManufacturerID],MATCH($A1102,product[ProductID],0))</f>
        <v>8</v>
      </c>
      <c r="L1102" t="str">
        <f>INDEX(location[State],MATCH(D1102,location[Zip],0))</f>
        <v>Manitoba</v>
      </c>
      <c r="M1102" t="str">
        <f>INDEX(manufacturer[Manufacturer Name],MATCH(K1102,manufacturer[ManufacturerID],0))</f>
        <v>Natura</v>
      </c>
      <c r="N1102">
        <f>1/COUNTIFS(tbl_sales[Manufacturer Name],tbl_sales[[#This Row],[Manufacturer Name]])</f>
        <v>3.952569169960474E-3</v>
      </c>
    </row>
    <row r="1103" spans="1:14" x14ac:dyDescent="0.25">
      <c r="A1103">
        <v>2380</v>
      </c>
      <c r="B1103" s="2">
        <v>42143</v>
      </c>
      <c r="C1103" s="2" t="str">
        <f>TEXT(tbl_sales[[#This Row],[Date]],"mmmm")</f>
        <v>May</v>
      </c>
      <c r="D1103" t="s">
        <v>430</v>
      </c>
      <c r="E1103">
        <v>1</v>
      </c>
      <c r="F1103" s="3">
        <v>4031.37</v>
      </c>
      <c r="G1103" t="s">
        <v>20</v>
      </c>
      <c r="H1103" t="str">
        <f>INDEX(product[Product Name],MATCH(A1103,product[ProductID],0))</f>
        <v>Aliqui UC-28</v>
      </c>
      <c r="I1103" t="str">
        <f>INDEX(product[Category],MATCH($A1103,product[ProductID],0))</f>
        <v>Urban</v>
      </c>
      <c r="J1103" t="str">
        <f>INDEX(product[Segment],MATCH($A1103,product[ProductID],0))</f>
        <v>Convenience</v>
      </c>
      <c r="K1103">
        <f>INDEX(product[ManufacturerID],MATCH($A1103,product[ProductID],0))</f>
        <v>2</v>
      </c>
      <c r="L1103" t="str">
        <f>INDEX(location[State],MATCH(D1103,location[Zip],0))</f>
        <v>Quebec</v>
      </c>
      <c r="M1103" t="str">
        <f>INDEX(manufacturer[Manufacturer Name],MATCH(K1103,manufacturer[ManufacturerID],0))</f>
        <v>Aliqui</v>
      </c>
      <c r="N1103">
        <f>1/COUNTIFS(tbl_sales[Manufacturer Name],tbl_sales[[#This Row],[Manufacturer Name]])</f>
        <v>4.7169811320754715E-3</v>
      </c>
    </row>
    <row r="1104" spans="1:14" x14ac:dyDescent="0.25">
      <c r="A1104">
        <v>761</v>
      </c>
      <c r="B1104" s="2">
        <v>42143</v>
      </c>
      <c r="C1104" s="2" t="str">
        <f>TEXT(tbl_sales[[#This Row],[Date]],"mmmm")</f>
        <v>May</v>
      </c>
      <c r="D1104" t="s">
        <v>978</v>
      </c>
      <c r="E1104">
        <v>1</v>
      </c>
      <c r="F1104" s="3">
        <v>2330.37</v>
      </c>
      <c r="G1104" t="s">
        <v>20</v>
      </c>
      <c r="H1104" t="str">
        <f>INDEX(product[Product Name],MATCH(A1104,product[ProductID],0))</f>
        <v>Natura RP-49</v>
      </c>
      <c r="I1104" t="str">
        <f>INDEX(product[Category],MATCH($A1104,product[ProductID],0))</f>
        <v>Rural</v>
      </c>
      <c r="J1104" t="str">
        <f>INDEX(product[Segment],MATCH($A1104,product[ProductID],0))</f>
        <v>Productivity</v>
      </c>
      <c r="K1104">
        <f>INDEX(product[ManufacturerID],MATCH($A1104,product[ProductID],0))</f>
        <v>8</v>
      </c>
      <c r="L1104" t="str">
        <f>INDEX(location[State],MATCH(D1104,location[Zip],0))</f>
        <v>Ontario</v>
      </c>
      <c r="M1104" t="str">
        <f>INDEX(manufacturer[Manufacturer Name],MATCH(K1104,manufacturer[ManufacturerID],0))</f>
        <v>Natura</v>
      </c>
      <c r="N1104">
        <f>1/COUNTIFS(tbl_sales[Manufacturer Name],tbl_sales[[#This Row],[Manufacturer Name]])</f>
        <v>3.952569169960474E-3</v>
      </c>
    </row>
    <row r="1105" spans="1:14" x14ac:dyDescent="0.25">
      <c r="A1105">
        <v>826</v>
      </c>
      <c r="B1105" s="2">
        <v>42115</v>
      </c>
      <c r="C1105" s="2" t="str">
        <f>TEXT(tbl_sales[[#This Row],[Date]],"mmmm")</f>
        <v>April</v>
      </c>
      <c r="D1105" t="s">
        <v>675</v>
      </c>
      <c r="E1105">
        <v>1</v>
      </c>
      <c r="F1105" s="3">
        <v>14426.37</v>
      </c>
      <c r="G1105" t="s">
        <v>20</v>
      </c>
      <c r="H1105" t="str">
        <f>INDEX(product[Product Name],MATCH(A1105,product[ProductID],0))</f>
        <v>Natura UM-10</v>
      </c>
      <c r="I1105" t="str">
        <f>INDEX(product[Category],MATCH($A1105,product[ProductID],0))</f>
        <v>Urban</v>
      </c>
      <c r="J1105" t="str">
        <f>INDEX(product[Segment],MATCH($A1105,product[ProductID],0))</f>
        <v>Moderation</v>
      </c>
      <c r="K1105">
        <f>INDEX(product[ManufacturerID],MATCH($A1105,product[ProductID],0))</f>
        <v>8</v>
      </c>
      <c r="L1105" t="str">
        <f>INDEX(location[State],MATCH(D1105,location[Zip],0))</f>
        <v>Ontario</v>
      </c>
      <c r="M1105" t="str">
        <f>INDEX(manufacturer[Manufacturer Name],MATCH(K1105,manufacturer[ManufacturerID],0))</f>
        <v>Natura</v>
      </c>
      <c r="N1105">
        <f>1/COUNTIFS(tbl_sales[Manufacturer Name],tbl_sales[[#This Row],[Manufacturer Name]])</f>
        <v>3.952569169960474E-3</v>
      </c>
    </row>
    <row r="1106" spans="1:14" x14ac:dyDescent="0.25">
      <c r="A1106">
        <v>939</v>
      </c>
      <c r="B1106" s="2">
        <v>42115</v>
      </c>
      <c r="C1106" s="2" t="str">
        <f>TEXT(tbl_sales[[#This Row],[Date]],"mmmm")</f>
        <v>April</v>
      </c>
      <c r="D1106" t="s">
        <v>1232</v>
      </c>
      <c r="E1106">
        <v>1</v>
      </c>
      <c r="F1106" s="3">
        <v>4409.37</v>
      </c>
      <c r="G1106" t="s">
        <v>20</v>
      </c>
      <c r="H1106" t="str">
        <f>INDEX(product[Product Name],MATCH(A1106,product[ProductID],0))</f>
        <v>Natura UC-02</v>
      </c>
      <c r="I1106" t="str">
        <f>INDEX(product[Category],MATCH($A1106,product[ProductID],0))</f>
        <v>Urban</v>
      </c>
      <c r="J1106" t="str">
        <f>INDEX(product[Segment],MATCH($A1106,product[ProductID],0))</f>
        <v>Convenience</v>
      </c>
      <c r="K1106">
        <f>INDEX(product[ManufacturerID],MATCH($A1106,product[ProductID],0))</f>
        <v>8</v>
      </c>
      <c r="L1106" t="str">
        <f>INDEX(location[State],MATCH(D1106,location[Zip],0))</f>
        <v>Manitoba</v>
      </c>
      <c r="M1106" t="str">
        <f>INDEX(manufacturer[Manufacturer Name],MATCH(K1106,manufacturer[ManufacturerID],0))</f>
        <v>Natura</v>
      </c>
      <c r="N1106">
        <f>1/COUNTIFS(tbl_sales[Manufacturer Name],tbl_sales[[#This Row],[Manufacturer Name]])</f>
        <v>3.952569169960474E-3</v>
      </c>
    </row>
    <row r="1107" spans="1:14" x14ac:dyDescent="0.25">
      <c r="A1107">
        <v>1053</v>
      </c>
      <c r="B1107" s="2">
        <v>42124</v>
      </c>
      <c r="C1107" s="2" t="str">
        <f>TEXT(tbl_sales[[#This Row],[Date]],"mmmm")</f>
        <v>April</v>
      </c>
      <c r="D1107" t="s">
        <v>962</v>
      </c>
      <c r="E1107">
        <v>1</v>
      </c>
      <c r="F1107" s="3">
        <v>3527.37</v>
      </c>
      <c r="G1107" t="s">
        <v>20</v>
      </c>
      <c r="H1107" t="str">
        <f>INDEX(product[Product Name],MATCH(A1107,product[ProductID],0))</f>
        <v>Pirum MA-11</v>
      </c>
      <c r="I1107" t="str">
        <f>INDEX(product[Category],MATCH($A1107,product[ProductID],0))</f>
        <v>Mix</v>
      </c>
      <c r="J1107" t="str">
        <f>INDEX(product[Segment],MATCH($A1107,product[ProductID],0))</f>
        <v>All Season</v>
      </c>
      <c r="K1107">
        <f>INDEX(product[ManufacturerID],MATCH($A1107,product[ProductID],0))</f>
        <v>10</v>
      </c>
      <c r="L1107" t="str">
        <f>INDEX(location[State],MATCH(D1107,location[Zip],0))</f>
        <v>Ontario</v>
      </c>
      <c r="M1107" t="str">
        <f>INDEX(manufacturer[Manufacturer Name],MATCH(K1107,manufacturer[ManufacturerID],0))</f>
        <v>Pirum</v>
      </c>
      <c r="N1107">
        <f>1/COUNTIFS(tbl_sales[Manufacturer Name],tbl_sales[[#This Row],[Manufacturer Name]])</f>
        <v>3.8022813688212928E-3</v>
      </c>
    </row>
    <row r="1108" spans="1:14" x14ac:dyDescent="0.25">
      <c r="A1108">
        <v>438</v>
      </c>
      <c r="B1108" s="2">
        <v>42124</v>
      </c>
      <c r="C1108" s="2" t="str">
        <f>TEXT(tbl_sales[[#This Row],[Date]],"mmmm")</f>
        <v>April</v>
      </c>
      <c r="D1108" t="s">
        <v>1232</v>
      </c>
      <c r="E1108">
        <v>1</v>
      </c>
      <c r="F1108" s="3">
        <v>11969.37</v>
      </c>
      <c r="G1108" t="s">
        <v>20</v>
      </c>
      <c r="H1108" t="str">
        <f>INDEX(product[Product Name],MATCH(A1108,product[ProductID],0))</f>
        <v>Maximus UM-43</v>
      </c>
      <c r="I1108" t="str">
        <f>INDEX(product[Category],MATCH($A1108,product[ProductID],0))</f>
        <v>Urban</v>
      </c>
      <c r="J1108" t="str">
        <f>INDEX(product[Segment],MATCH($A1108,product[ProductID],0))</f>
        <v>Moderation</v>
      </c>
      <c r="K1108">
        <f>INDEX(product[ManufacturerID],MATCH($A1108,product[ProductID],0))</f>
        <v>7</v>
      </c>
      <c r="L1108" t="str">
        <f>INDEX(location[State],MATCH(D1108,location[Zip],0))</f>
        <v>Manitoba</v>
      </c>
      <c r="M1108" t="str">
        <f>INDEX(manufacturer[Manufacturer Name],MATCH(K1108,manufacturer[ManufacturerID],0))</f>
        <v>VanArsdel</v>
      </c>
      <c r="N1108">
        <f>1/COUNTIFS(tbl_sales[Manufacturer Name],tbl_sales[[#This Row],[Manufacturer Name]])</f>
        <v>2.4570024570024569E-3</v>
      </c>
    </row>
    <row r="1109" spans="1:14" x14ac:dyDescent="0.25">
      <c r="A1109">
        <v>1889</v>
      </c>
      <c r="B1109" s="2">
        <v>42141</v>
      </c>
      <c r="C1109" s="2" t="str">
        <f>TEXT(tbl_sales[[#This Row],[Date]],"mmmm")</f>
        <v>May</v>
      </c>
      <c r="D1109" t="s">
        <v>839</v>
      </c>
      <c r="E1109">
        <v>1</v>
      </c>
      <c r="F1109" s="3">
        <v>8693.3700000000008</v>
      </c>
      <c r="G1109" t="s">
        <v>20</v>
      </c>
      <c r="H1109" t="str">
        <f>INDEX(product[Product Name],MATCH(A1109,product[ProductID],0))</f>
        <v>Leo UC-08</v>
      </c>
      <c r="I1109" t="str">
        <f>INDEX(product[Category],MATCH($A1109,product[ProductID],0))</f>
        <v>Urban</v>
      </c>
      <c r="J1109" t="str">
        <f>INDEX(product[Segment],MATCH($A1109,product[ProductID],0))</f>
        <v>Convenience</v>
      </c>
      <c r="K1109">
        <f>INDEX(product[ManufacturerID],MATCH($A1109,product[ProductID],0))</f>
        <v>6</v>
      </c>
      <c r="L1109" t="str">
        <f>INDEX(location[State],MATCH(D1109,location[Zip],0))</f>
        <v>Ontario</v>
      </c>
      <c r="M1109" t="str">
        <f>INDEX(manufacturer[Manufacturer Name],MATCH(K1109,manufacturer[ManufacturerID],0))</f>
        <v>Leo</v>
      </c>
      <c r="N1109">
        <f>1/COUNTIFS(tbl_sales[Manufacturer Name],tbl_sales[[#This Row],[Manufacturer Name]])</f>
        <v>8.3333333333333329E-2</v>
      </c>
    </row>
    <row r="1110" spans="1:14" x14ac:dyDescent="0.25">
      <c r="A1110">
        <v>1180</v>
      </c>
      <c r="B1110" s="2">
        <v>42124</v>
      </c>
      <c r="C1110" s="2" t="str">
        <f>TEXT(tbl_sales[[#This Row],[Date]],"mmmm")</f>
        <v>April</v>
      </c>
      <c r="D1110" t="s">
        <v>1225</v>
      </c>
      <c r="E1110">
        <v>1</v>
      </c>
      <c r="F1110" s="3">
        <v>6299.37</v>
      </c>
      <c r="G1110" t="s">
        <v>20</v>
      </c>
      <c r="H1110" t="str">
        <f>INDEX(product[Product Name],MATCH(A1110,product[ProductID],0))</f>
        <v>Pirum UE-16</v>
      </c>
      <c r="I1110" t="str">
        <f>INDEX(product[Category],MATCH($A1110,product[ProductID],0))</f>
        <v>Urban</v>
      </c>
      <c r="J1110" t="str">
        <f>INDEX(product[Segment],MATCH($A1110,product[ProductID],0))</f>
        <v>Extreme</v>
      </c>
      <c r="K1110">
        <f>INDEX(product[ManufacturerID],MATCH($A1110,product[ProductID],0))</f>
        <v>10</v>
      </c>
      <c r="L1110" t="str">
        <f>INDEX(location[State],MATCH(D1110,location[Zip],0))</f>
        <v>Manitoba</v>
      </c>
      <c r="M1110" t="str">
        <f>INDEX(manufacturer[Manufacturer Name],MATCH(K1110,manufacturer[ManufacturerID],0))</f>
        <v>Pirum</v>
      </c>
      <c r="N1110">
        <f>1/COUNTIFS(tbl_sales[Manufacturer Name],tbl_sales[[#This Row],[Manufacturer Name]])</f>
        <v>3.8022813688212928E-3</v>
      </c>
    </row>
    <row r="1111" spans="1:14" x14ac:dyDescent="0.25">
      <c r="A1111">
        <v>2214</v>
      </c>
      <c r="B1111" s="2">
        <v>42124</v>
      </c>
      <c r="C1111" s="2" t="str">
        <f>TEXT(tbl_sales[[#This Row],[Date]],"mmmm")</f>
        <v>April</v>
      </c>
      <c r="D1111" t="s">
        <v>1216</v>
      </c>
      <c r="E1111">
        <v>1</v>
      </c>
      <c r="F1111" s="3">
        <v>4724.37</v>
      </c>
      <c r="G1111" t="s">
        <v>20</v>
      </c>
      <c r="H1111" t="str">
        <f>INDEX(product[Product Name],MATCH(A1111,product[ProductID],0))</f>
        <v>Aliqui RP-11</v>
      </c>
      <c r="I1111" t="str">
        <f>INDEX(product[Category],MATCH($A1111,product[ProductID],0))</f>
        <v>Rural</v>
      </c>
      <c r="J1111" t="str">
        <f>INDEX(product[Segment],MATCH($A1111,product[ProductID],0))</f>
        <v>Productivity</v>
      </c>
      <c r="K1111">
        <f>INDEX(product[ManufacturerID],MATCH($A1111,product[ProductID],0))</f>
        <v>2</v>
      </c>
      <c r="L1111" t="str">
        <f>INDEX(location[State],MATCH(D1111,location[Zip],0))</f>
        <v>Manitoba</v>
      </c>
      <c r="M1111" t="str">
        <f>INDEX(manufacturer[Manufacturer Name],MATCH(K1111,manufacturer[ManufacturerID],0))</f>
        <v>Aliqui</v>
      </c>
      <c r="N1111">
        <f>1/COUNTIFS(tbl_sales[Manufacturer Name],tbl_sales[[#This Row],[Manufacturer Name]])</f>
        <v>4.7169811320754715E-3</v>
      </c>
    </row>
    <row r="1112" spans="1:14" x14ac:dyDescent="0.25">
      <c r="A1112">
        <v>1244</v>
      </c>
      <c r="B1112" s="2">
        <v>42152</v>
      </c>
      <c r="C1112" s="2" t="str">
        <f>TEXT(tbl_sales[[#This Row],[Date]],"mmmm")</f>
        <v>May</v>
      </c>
      <c r="D1112" t="s">
        <v>1230</v>
      </c>
      <c r="E1112">
        <v>1</v>
      </c>
      <c r="F1112" s="3">
        <v>5794.74</v>
      </c>
      <c r="G1112" t="s">
        <v>20</v>
      </c>
      <c r="H1112" t="str">
        <f>INDEX(product[Product Name],MATCH(A1112,product[ProductID],0))</f>
        <v>Quibus MP-12</v>
      </c>
      <c r="I1112" t="str">
        <f>INDEX(product[Category],MATCH($A1112,product[ProductID],0))</f>
        <v>Mix</v>
      </c>
      <c r="J1112" t="str">
        <f>INDEX(product[Segment],MATCH($A1112,product[ProductID],0))</f>
        <v>Productivity</v>
      </c>
      <c r="K1112">
        <f>INDEX(product[ManufacturerID],MATCH($A1112,product[ProductID],0))</f>
        <v>12</v>
      </c>
      <c r="L1112" t="str">
        <f>INDEX(location[State],MATCH(D1112,location[Zip],0))</f>
        <v>Manitoba</v>
      </c>
      <c r="M1112" t="str">
        <f>INDEX(manufacturer[Manufacturer Name],MATCH(K1112,manufacturer[ManufacturerID],0))</f>
        <v>Quibus</v>
      </c>
      <c r="N1112">
        <f>1/COUNTIFS(tbl_sales[Manufacturer Name],tbl_sales[[#This Row],[Manufacturer Name]])</f>
        <v>1.3333333333333334E-2</v>
      </c>
    </row>
    <row r="1113" spans="1:14" x14ac:dyDescent="0.25">
      <c r="A1113">
        <v>2332</v>
      </c>
      <c r="B1113" s="2">
        <v>42152</v>
      </c>
      <c r="C1113" s="2" t="str">
        <f>TEXT(tbl_sales[[#This Row],[Date]],"mmmm")</f>
        <v>May</v>
      </c>
      <c r="D1113" t="s">
        <v>840</v>
      </c>
      <c r="E1113">
        <v>1</v>
      </c>
      <c r="F1113" s="3">
        <v>6419.7</v>
      </c>
      <c r="G1113" t="s">
        <v>20</v>
      </c>
      <c r="H1113" t="str">
        <f>INDEX(product[Product Name],MATCH(A1113,product[ProductID],0))</f>
        <v>Aliqui UE-06</v>
      </c>
      <c r="I1113" t="str">
        <f>INDEX(product[Category],MATCH($A1113,product[ProductID],0))</f>
        <v>Urban</v>
      </c>
      <c r="J1113" t="str">
        <f>INDEX(product[Segment],MATCH($A1113,product[ProductID],0))</f>
        <v>Extreme</v>
      </c>
      <c r="K1113">
        <f>INDEX(product[ManufacturerID],MATCH($A1113,product[ProductID],0))</f>
        <v>2</v>
      </c>
      <c r="L1113" t="str">
        <f>INDEX(location[State],MATCH(D1113,location[Zip],0))</f>
        <v>Ontario</v>
      </c>
      <c r="M1113" t="str">
        <f>INDEX(manufacturer[Manufacturer Name],MATCH(K1113,manufacturer[ManufacturerID],0))</f>
        <v>Aliqui</v>
      </c>
      <c r="N1113">
        <f>1/COUNTIFS(tbl_sales[Manufacturer Name],tbl_sales[[#This Row],[Manufacturer Name]])</f>
        <v>4.7169811320754715E-3</v>
      </c>
    </row>
    <row r="1114" spans="1:14" x14ac:dyDescent="0.25">
      <c r="A1114">
        <v>981</v>
      </c>
      <c r="B1114" s="2">
        <v>42152</v>
      </c>
      <c r="C1114" s="2" t="str">
        <f>TEXT(tbl_sales[[#This Row],[Date]],"mmmm")</f>
        <v>May</v>
      </c>
      <c r="D1114" t="s">
        <v>1212</v>
      </c>
      <c r="E1114">
        <v>1</v>
      </c>
      <c r="F1114" s="3">
        <v>2141.37</v>
      </c>
      <c r="G1114" t="s">
        <v>20</v>
      </c>
      <c r="H1114" t="str">
        <f>INDEX(product[Product Name],MATCH(A1114,product[ProductID],0))</f>
        <v>Natura UC-44</v>
      </c>
      <c r="I1114" t="str">
        <f>INDEX(product[Category],MATCH($A1114,product[ProductID],0))</f>
        <v>Urban</v>
      </c>
      <c r="J1114" t="str">
        <f>INDEX(product[Segment],MATCH($A1114,product[ProductID],0))</f>
        <v>Convenience</v>
      </c>
      <c r="K1114">
        <f>INDEX(product[ManufacturerID],MATCH($A1114,product[ProductID],0))</f>
        <v>8</v>
      </c>
      <c r="L1114" t="str">
        <f>INDEX(location[State],MATCH(D1114,location[Zip],0))</f>
        <v>Manitoba</v>
      </c>
      <c r="M1114" t="str">
        <f>INDEX(manufacturer[Manufacturer Name],MATCH(K1114,manufacturer[ManufacturerID],0))</f>
        <v>Natura</v>
      </c>
      <c r="N1114">
        <f>1/COUNTIFS(tbl_sales[Manufacturer Name],tbl_sales[[#This Row],[Manufacturer Name]])</f>
        <v>3.952569169960474E-3</v>
      </c>
    </row>
    <row r="1115" spans="1:14" x14ac:dyDescent="0.25">
      <c r="A1115">
        <v>1529</v>
      </c>
      <c r="B1115" s="2">
        <v>42152</v>
      </c>
      <c r="C1115" s="2" t="str">
        <f>TEXT(tbl_sales[[#This Row],[Date]],"mmmm")</f>
        <v>May</v>
      </c>
      <c r="D1115" t="s">
        <v>983</v>
      </c>
      <c r="E1115">
        <v>1</v>
      </c>
      <c r="F1115" s="3">
        <v>5038.74</v>
      </c>
      <c r="G1115" t="s">
        <v>20</v>
      </c>
      <c r="H1115" t="str">
        <f>INDEX(product[Product Name],MATCH(A1115,product[ProductID],0))</f>
        <v>Quibus RP-21</v>
      </c>
      <c r="I1115" t="str">
        <f>INDEX(product[Category],MATCH($A1115,product[ProductID],0))</f>
        <v>Rural</v>
      </c>
      <c r="J1115" t="str">
        <f>INDEX(product[Segment],MATCH($A1115,product[ProductID],0))</f>
        <v>Productivity</v>
      </c>
      <c r="K1115">
        <f>INDEX(product[ManufacturerID],MATCH($A1115,product[ProductID],0))</f>
        <v>12</v>
      </c>
      <c r="L1115" t="str">
        <f>INDEX(location[State],MATCH(D1115,location[Zip],0))</f>
        <v>Ontario</v>
      </c>
      <c r="M1115" t="str">
        <f>INDEX(manufacturer[Manufacturer Name],MATCH(K1115,manufacturer[ManufacturerID],0))</f>
        <v>Quibus</v>
      </c>
      <c r="N1115">
        <f>1/COUNTIFS(tbl_sales[Manufacturer Name],tbl_sales[[#This Row],[Manufacturer Name]])</f>
        <v>1.3333333333333334E-2</v>
      </c>
    </row>
    <row r="1116" spans="1:14" x14ac:dyDescent="0.25">
      <c r="A1116">
        <v>491</v>
      </c>
      <c r="B1116" s="2">
        <v>42152</v>
      </c>
      <c r="C1116" s="2" t="str">
        <f>TEXT(tbl_sales[[#This Row],[Date]],"mmmm")</f>
        <v>May</v>
      </c>
      <c r="D1116" t="s">
        <v>391</v>
      </c>
      <c r="E1116">
        <v>1</v>
      </c>
      <c r="F1116" s="3">
        <v>10709.37</v>
      </c>
      <c r="G1116" t="s">
        <v>20</v>
      </c>
      <c r="H1116" t="str">
        <f>INDEX(product[Product Name],MATCH(A1116,product[ProductID],0))</f>
        <v>Maximus UM-96</v>
      </c>
      <c r="I1116" t="str">
        <f>INDEX(product[Category],MATCH($A1116,product[ProductID],0))</f>
        <v>Urban</v>
      </c>
      <c r="J1116" t="str">
        <f>INDEX(product[Segment],MATCH($A1116,product[ProductID],0))</f>
        <v>Moderation</v>
      </c>
      <c r="K1116">
        <f>INDEX(product[ManufacturerID],MATCH($A1116,product[ProductID],0))</f>
        <v>7</v>
      </c>
      <c r="L1116" t="str">
        <f>INDEX(location[State],MATCH(D1116,location[Zip],0))</f>
        <v>Quebec</v>
      </c>
      <c r="M1116" t="str">
        <f>INDEX(manufacturer[Manufacturer Name],MATCH(K1116,manufacturer[ManufacturerID],0))</f>
        <v>VanArsdel</v>
      </c>
      <c r="N1116">
        <f>1/COUNTIFS(tbl_sales[Manufacturer Name],tbl_sales[[#This Row],[Manufacturer Name]])</f>
        <v>2.4570024570024569E-3</v>
      </c>
    </row>
    <row r="1117" spans="1:14" x14ac:dyDescent="0.25">
      <c r="A1117">
        <v>907</v>
      </c>
      <c r="B1117" s="2">
        <v>42108</v>
      </c>
      <c r="C1117" s="2" t="str">
        <f>TEXT(tbl_sales[[#This Row],[Date]],"mmmm")</f>
        <v>April</v>
      </c>
      <c r="D1117" t="s">
        <v>1330</v>
      </c>
      <c r="E1117">
        <v>1</v>
      </c>
      <c r="F1117" s="3">
        <v>7874.37</v>
      </c>
      <c r="G1117" t="s">
        <v>20</v>
      </c>
      <c r="H1117" t="str">
        <f>INDEX(product[Product Name],MATCH(A1117,product[ProductID],0))</f>
        <v>Natura UE-16</v>
      </c>
      <c r="I1117" t="str">
        <f>INDEX(product[Category],MATCH($A1117,product[ProductID],0))</f>
        <v>Urban</v>
      </c>
      <c r="J1117" t="str">
        <f>INDEX(product[Segment],MATCH($A1117,product[ProductID],0))</f>
        <v>Extreme</v>
      </c>
      <c r="K1117">
        <f>INDEX(product[ManufacturerID],MATCH($A1117,product[ProductID],0))</f>
        <v>8</v>
      </c>
      <c r="L1117" t="str">
        <f>INDEX(location[State],MATCH(D1117,location[Zip],0))</f>
        <v>Alberta</v>
      </c>
      <c r="M1117" t="str">
        <f>INDEX(manufacturer[Manufacturer Name],MATCH(K1117,manufacturer[ManufacturerID],0))</f>
        <v>Natura</v>
      </c>
      <c r="N1117">
        <f>1/COUNTIFS(tbl_sales[Manufacturer Name],tbl_sales[[#This Row],[Manufacturer Name]])</f>
        <v>3.952569169960474E-3</v>
      </c>
    </row>
    <row r="1118" spans="1:14" x14ac:dyDescent="0.25">
      <c r="A1118">
        <v>2091</v>
      </c>
      <c r="B1118" s="2">
        <v>42108</v>
      </c>
      <c r="C1118" s="2" t="str">
        <f>TEXT(tbl_sales[[#This Row],[Date]],"mmmm")</f>
        <v>April</v>
      </c>
      <c r="D1118" t="s">
        <v>1555</v>
      </c>
      <c r="E1118">
        <v>2</v>
      </c>
      <c r="F1118" s="3">
        <v>4408.74</v>
      </c>
      <c r="G1118" t="s">
        <v>20</v>
      </c>
      <c r="H1118" t="str">
        <f>INDEX(product[Product Name],MATCH(A1118,product[ProductID],0))</f>
        <v>Currus UC-26</v>
      </c>
      <c r="I1118" t="str">
        <f>INDEX(product[Category],MATCH($A1118,product[ProductID],0))</f>
        <v>Urban</v>
      </c>
      <c r="J1118" t="str">
        <f>INDEX(product[Segment],MATCH($A1118,product[ProductID],0))</f>
        <v>Convenience</v>
      </c>
      <c r="K1118">
        <f>INDEX(product[ManufacturerID],MATCH($A1118,product[ProductID],0))</f>
        <v>4</v>
      </c>
      <c r="L1118" t="str">
        <f>INDEX(location[State],MATCH(D1118,location[Zip],0))</f>
        <v>British Columbia</v>
      </c>
      <c r="M1118" t="str">
        <f>INDEX(manufacturer[Manufacturer Name],MATCH(K1118,manufacturer[ManufacturerID],0))</f>
        <v>Currus</v>
      </c>
      <c r="N1118">
        <f>1/COUNTIFS(tbl_sales[Manufacturer Name],tbl_sales[[#This Row],[Manufacturer Name]])</f>
        <v>1.1764705882352941E-2</v>
      </c>
    </row>
    <row r="1119" spans="1:14" x14ac:dyDescent="0.25">
      <c r="A1119">
        <v>2224</v>
      </c>
      <c r="B1119" s="2">
        <v>42090</v>
      </c>
      <c r="C1119" s="2" t="str">
        <f>TEXT(tbl_sales[[#This Row],[Date]],"mmmm")</f>
        <v>March</v>
      </c>
      <c r="D1119" t="s">
        <v>1403</v>
      </c>
      <c r="E1119">
        <v>1</v>
      </c>
      <c r="F1119" s="3">
        <v>818.37</v>
      </c>
      <c r="G1119" t="s">
        <v>20</v>
      </c>
      <c r="H1119" t="str">
        <f>INDEX(product[Product Name],MATCH(A1119,product[ProductID],0))</f>
        <v>Aliqui RP-21</v>
      </c>
      <c r="I1119" t="str">
        <f>INDEX(product[Category],MATCH($A1119,product[ProductID],0))</f>
        <v>Rural</v>
      </c>
      <c r="J1119" t="str">
        <f>INDEX(product[Segment],MATCH($A1119,product[ProductID],0))</f>
        <v>Productivity</v>
      </c>
      <c r="K1119">
        <f>INDEX(product[ManufacturerID],MATCH($A1119,product[ProductID],0))</f>
        <v>2</v>
      </c>
      <c r="L1119" t="str">
        <f>INDEX(location[State],MATCH(D1119,location[Zip],0))</f>
        <v>Alberta</v>
      </c>
      <c r="M1119" t="str">
        <f>INDEX(manufacturer[Manufacturer Name],MATCH(K1119,manufacturer[ManufacturerID],0))</f>
        <v>Aliqui</v>
      </c>
      <c r="N1119">
        <f>1/COUNTIFS(tbl_sales[Manufacturer Name],tbl_sales[[#This Row],[Manufacturer Name]])</f>
        <v>4.7169811320754715E-3</v>
      </c>
    </row>
    <row r="1120" spans="1:14" x14ac:dyDescent="0.25">
      <c r="A1120">
        <v>506</v>
      </c>
      <c r="B1120" s="2">
        <v>42091</v>
      </c>
      <c r="C1120" s="2" t="str">
        <f>TEXT(tbl_sales[[#This Row],[Date]],"mmmm")</f>
        <v>March</v>
      </c>
      <c r="D1120" t="s">
        <v>1568</v>
      </c>
      <c r="E1120">
        <v>1</v>
      </c>
      <c r="F1120" s="3">
        <v>15560.37</v>
      </c>
      <c r="G1120" t="s">
        <v>20</v>
      </c>
      <c r="H1120" t="str">
        <f>INDEX(product[Product Name],MATCH(A1120,product[ProductID],0))</f>
        <v>Maximus UM-11</v>
      </c>
      <c r="I1120" t="str">
        <f>INDEX(product[Category],MATCH($A1120,product[ProductID],0))</f>
        <v>Urban</v>
      </c>
      <c r="J1120" t="str">
        <f>INDEX(product[Segment],MATCH($A1120,product[ProductID],0))</f>
        <v>Moderation</v>
      </c>
      <c r="K1120">
        <f>INDEX(product[ManufacturerID],MATCH($A1120,product[ProductID],0))</f>
        <v>7</v>
      </c>
      <c r="L1120" t="str">
        <f>INDEX(location[State],MATCH(D1120,location[Zip],0))</f>
        <v>British Columbia</v>
      </c>
      <c r="M1120" t="str">
        <f>INDEX(manufacturer[Manufacturer Name],MATCH(K1120,manufacturer[ManufacturerID],0))</f>
        <v>VanArsdel</v>
      </c>
      <c r="N1120">
        <f>1/COUNTIFS(tbl_sales[Manufacturer Name],tbl_sales[[#This Row],[Manufacturer Name]])</f>
        <v>2.4570024570024569E-3</v>
      </c>
    </row>
    <row r="1121" spans="1:14" x14ac:dyDescent="0.25">
      <c r="A1121">
        <v>927</v>
      </c>
      <c r="B1121" s="2">
        <v>42092</v>
      </c>
      <c r="C1121" s="2" t="str">
        <f>TEXT(tbl_sales[[#This Row],[Date]],"mmmm")</f>
        <v>March</v>
      </c>
      <c r="D1121" t="s">
        <v>1401</v>
      </c>
      <c r="E1121">
        <v>1</v>
      </c>
      <c r="F1121" s="3">
        <v>6173.37</v>
      </c>
      <c r="G1121" t="s">
        <v>20</v>
      </c>
      <c r="H1121" t="str">
        <f>INDEX(product[Product Name],MATCH(A1121,product[ProductID],0))</f>
        <v>Natura UE-36</v>
      </c>
      <c r="I1121" t="str">
        <f>INDEX(product[Category],MATCH($A1121,product[ProductID],0))</f>
        <v>Urban</v>
      </c>
      <c r="J1121" t="str">
        <f>INDEX(product[Segment],MATCH($A1121,product[ProductID],0))</f>
        <v>Extreme</v>
      </c>
      <c r="K1121">
        <f>INDEX(product[ManufacturerID],MATCH($A1121,product[ProductID],0))</f>
        <v>8</v>
      </c>
      <c r="L1121" t="str">
        <f>INDEX(location[State],MATCH(D1121,location[Zip],0))</f>
        <v>Alberta</v>
      </c>
      <c r="M1121" t="str">
        <f>INDEX(manufacturer[Manufacturer Name],MATCH(K1121,manufacturer[ManufacturerID],0))</f>
        <v>Natura</v>
      </c>
      <c r="N1121">
        <f>1/COUNTIFS(tbl_sales[Manufacturer Name],tbl_sales[[#This Row],[Manufacturer Name]])</f>
        <v>3.952569169960474E-3</v>
      </c>
    </row>
    <row r="1122" spans="1:14" x14ac:dyDescent="0.25">
      <c r="A1122">
        <v>2280</v>
      </c>
      <c r="B1122" s="2">
        <v>42092</v>
      </c>
      <c r="C1122" s="2" t="str">
        <f>TEXT(tbl_sales[[#This Row],[Date]],"mmmm")</f>
        <v>March</v>
      </c>
      <c r="D1122" t="s">
        <v>1560</v>
      </c>
      <c r="E1122">
        <v>1</v>
      </c>
      <c r="F1122" s="3">
        <v>2046.87</v>
      </c>
      <c r="G1122" t="s">
        <v>20</v>
      </c>
      <c r="H1122" t="str">
        <f>INDEX(product[Product Name],MATCH(A1122,product[ProductID],0))</f>
        <v>Aliqui RS-13</v>
      </c>
      <c r="I1122" t="str">
        <f>INDEX(product[Category],MATCH($A1122,product[ProductID],0))</f>
        <v>Rural</v>
      </c>
      <c r="J1122" t="str">
        <f>INDEX(product[Segment],MATCH($A1122,product[ProductID],0))</f>
        <v>Select</v>
      </c>
      <c r="K1122">
        <f>INDEX(product[ManufacturerID],MATCH($A1122,product[ProductID],0))</f>
        <v>2</v>
      </c>
      <c r="L1122" t="str">
        <f>INDEX(location[State],MATCH(D1122,location[Zip],0))</f>
        <v>British Columbia</v>
      </c>
      <c r="M1122" t="str">
        <f>INDEX(manufacturer[Manufacturer Name],MATCH(K1122,manufacturer[ManufacturerID],0))</f>
        <v>Aliqui</v>
      </c>
      <c r="N1122">
        <f>1/COUNTIFS(tbl_sales[Manufacturer Name],tbl_sales[[#This Row],[Manufacturer Name]])</f>
        <v>4.7169811320754715E-3</v>
      </c>
    </row>
    <row r="1123" spans="1:14" x14ac:dyDescent="0.25">
      <c r="A1123">
        <v>2332</v>
      </c>
      <c r="B1123" s="2">
        <v>42123</v>
      </c>
      <c r="C1123" s="2" t="str">
        <f>TEXT(tbl_sales[[#This Row],[Date]],"mmmm")</f>
        <v>April</v>
      </c>
      <c r="D1123" t="s">
        <v>1382</v>
      </c>
      <c r="E1123">
        <v>1</v>
      </c>
      <c r="F1123" s="3">
        <v>6293.7</v>
      </c>
      <c r="G1123" t="s">
        <v>20</v>
      </c>
      <c r="H1123" t="str">
        <f>INDEX(product[Product Name],MATCH(A1123,product[ProductID],0))</f>
        <v>Aliqui UE-06</v>
      </c>
      <c r="I1123" t="str">
        <f>INDEX(product[Category],MATCH($A1123,product[ProductID],0))</f>
        <v>Urban</v>
      </c>
      <c r="J1123" t="str">
        <f>INDEX(product[Segment],MATCH($A1123,product[ProductID],0))</f>
        <v>Extreme</v>
      </c>
      <c r="K1123">
        <f>INDEX(product[ManufacturerID],MATCH($A1123,product[ProductID],0))</f>
        <v>2</v>
      </c>
      <c r="L1123" t="str">
        <f>INDEX(location[State],MATCH(D1123,location[Zip],0))</f>
        <v>Alberta</v>
      </c>
      <c r="M1123" t="str">
        <f>INDEX(manufacturer[Manufacturer Name],MATCH(K1123,manufacturer[ManufacturerID],0))</f>
        <v>Aliqui</v>
      </c>
      <c r="N1123">
        <f>1/COUNTIFS(tbl_sales[Manufacturer Name],tbl_sales[[#This Row],[Manufacturer Name]])</f>
        <v>4.7169811320754715E-3</v>
      </c>
    </row>
    <row r="1124" spans="1:14" x14ac:dyDescent="0.25">
      <c r="A1124">
        <v>1086</v>
      </c>
      <c r="B1124" s="2">
        <v>42093</v>
      </c>
      <c r="C1124" s="2" t="str">
        <f>TEXT(tbl_sales[[#This Row],[Date]],"mmmm")</f>
        <v>March</v>
      </c>
      <c r="D1124" t="s">
        <v>1600</v>
      </c>
      <c r="E1124">
        <v>1</v>
      </c>
      <c r="F1124" s="3">
        <v>1322.37</v>
      </c>
      <c r="G1124" t="s">
        <v>20</v>
      </c>
      <c r="H1124" t="str">
        <f>INDEX(product[Product Name],MATCH(A1124,product[ProductID],0))</f>
        <v>Pirum RP-32</v>
      </c>
      <c r="I1124" t="str">
        <f>INDEX(product[Category],MATCH($A1124,product[ProductID],0))</f>
        <v>Rural</v>
      </c>
      <c r="J1124" t="str">
        <f>INDEX(product[Segment],MATCH($A1124,product[ProductID],0))</f>
        <v>Productivity</v>
      </c>
      <c r="K1124">
        <f>INDEX(product[ManufacturerID],MATCH($A1124,product[ProductID],0))</f>
        <v>10</v>
      </c>
      <c r="L1124" t="str">
        <f>INDEX(location[State],MATCH(D1124,location[Zip],0))</f>
        <v>British Columbia</v>
      </c>
      <c r="M1124" t="str">
        <f>INDEX(manufacturer[Manufacturer Name],MATCH(K1124,manufacturer[ManufacturerID],0))</f>
        <v>Pirum</v>
      </c>
      <c r="N1124">
        <f>1/COUNTIFS(tbl_sales[Manufacturer Name],tbl_sales[[#This Row],[Manufacturer Name]])</f>
        <v>3.8022813688212928E-3</v>
      </c>
    </row>
    <row r="1125" spans="1:14" x14ac:dyDescent="0.25">
      <c r="A1125">
        <v>1228</v>
      </c>
      <c r="B1125" s="2">
        <v>42093</v>
      </c>
      <c r="C1125" s="2" t="str">
        <f>TEXT(tbl_sales[[#This Row],[Date]],"mmmm")</f>
        <v>March</v>
      </c>
      <c r="D1125" t="s">
        <v>1600</v>
      </c>
      <c r="E1125">
        <v>1</v>
      </c>
      <c r="F1125" s="3">
        <v>1763.37</v>
      </c>
      <c r="G1125" t="s">
        <v>20</v>
      </c>
      <c r="H1125" t="str">
        <f>INDEX(product[Product Name],MATCH(A1125,product[ProductID],0))</f>
        <v>Pirum UC-30</v>
      </c>
      <c r="I1125" t="str">
        <f>INDEX(product[Category],MATCH($A1125,product[ProductID],0))</f>
        <v>Urban</v>
      </c>
      <c r="J1125" t="str">
        <f>INDEX(product[Segment],MATCH($A1125,product[ProductID],0))</f>
        <v>Convenience</v>
      </c>
      <c r="K1125">
        <f>INDEX(product[ManufacturerID],MATCH($A1125,product[ProductID],0))</f>
        <v>10</v>
      </c>
      <c r="L1125" t="str">
        <f>INDEX(location[State],MATCH(D1125,location[Zip],0))</f>
        <v>British Columbia</v>
      </c>
      <c r="M1125" t="str">
        <f>INDEX(manufacturer[Manufacturer Name],MATCH(K1125,manufacturer[ManufacturerID],0))</f>
        <v>Pirum</v>
      </c>
      <c r="N1125">
        <f>1/COUNTIFS(tbl_sales[Manufacturer Name],tbl_sales[[#This Row],[Manufacturer Name]])</f>
        <v>3.8022813688212928E-3</v>
      </c>
    </row>
    <row r="1126" spans="1:14" x14ac:dyDescent="0.25">
      <c r="A1126">
        <v>457</v>
      </c>
      <c r="B1126" s="2">
        <v>42093</v>
      </c>
      <c r="C1126" s="2" t="str">
        <f>TEXT(tbl_sales[[#This Row],[Date]],"mmmm")</f>
        <v>March</v>
      </c>
      <c r="D1126" t="s">
        <v>1202</v>
      </c>
      <c r="E1126">
        <v>1</v>
      </c>
      <c r="F1126" s="3">
        <v>11969.37</v>
      </c>
      <c r="G1126" t="s">
        <v>20</v>
      </c>
      <c r="H1126" t="str">
        <f>INDEX(product[Product Name],MATCH(A1126,product[ProductID],0))</f>
        <v>Maximus UM-62</v>
      </c>
      <c r="I1126" t="str">
        <f>INDEX(product[Category],MATCH($A1126,product[ProductID],0))</f>
        <v>Urban</v>
      </c>
      <c r="J1126" t="str">
        <f>INDEX(product[Segment],MATCH($A1126,product[ProductID],0))</f>
        <v>Moderation</v>
      </c>
      <c r="K1126">
        <f>INDEX(product[ManufacturerID],MATCH($A1126,product[ProductID],0))</f>
        <v>7</v>
      </c>
      <c r="L1126" t="str">
        <f>INDEX(location[State],MATCH(D1126,location[Zip],0))</f>
        <v>Manitoba</v>
      </c>
      <c r="M1126" t="str">
        <f>INDEX(manufacturer[Manufacturer Name],MATCH(K1126,manufacturer[ManufacturerID],0))</f>
        <v>VanArsdel</v>
      </c>
      <c r="N1126">
        <f>1/COUNTIFS(tbl_sales[Manufacturer Name],tbl_sales[[#This Row],[Manufacturer Name]])</f>
        <v>2.4570024570024569E-3</v>
      </c>
    </row>
    <row r="1127" spans="1:14" x14ac:dyDescent="0.25">
      <c r="A1127">
        <v>1134</v>
      </c>
      <c r="B1127" s="2">
        <v>42093</v>
      </c>
      <c r="C1127" s="2" t="str">
        <f>TEXT(tbl_sales[[#This Row],[Date]],"mmmm")</f>
        <v>March</v>
      </c>
      <c r="D1127" t="s">
        <v>1384</v>
      </c>
      <c r="E1127">
        <v>1</v>
      </c>
      <c r="F1127" s="3">
        <v>10583.37</v>
      </c>
      <c r="G1127" t="s">
        <v>20</v>
      </c>
      <c r="H1127" t="str">
        <f>INDEX(product[Product Name],MATCH(A1127,product[ProductID],0))</f>
        <v>Pirum UM-11</v>
      </c>
      <c r="I1127" t="str">
        <f>INDEX(product[Category],MATCH($A1127,product[ProductID],0))</f>
        <v>Urban</v>
      </c>
      <c r="J1127" t="str">
        <f>INDEX(product[Segment],MATCH($A1127,product[ProductID],0))</f>
        <v>Moderation</v>
      </c>
      <c r="K1127">
        <f>INDEX(product[ManufacturerID],MATCH($A1127,product[ProductID],0))</f>
        <v>10</v>
      </c>
      <c r="L1127" t="str">
        <f>INDEX(location[State],MATCH(D1127,location[Zip],0))</f>
        <v>Alberta</v>
      </c>
      <c r="M1127" t="str">
        <f>INDEX(manufacturer[Manufacturer Name],MATCH(K1127,manufacturer[ManufacturerID],0))</f>
        <v>Pirum</v>
      </c>
      <c r="N1127">
        <f>1/COUNTIFS(tbl_sales[Manufacturer Name],tbl_sales[[#This Row],[Manufacturer Name]])</f>
        <v>3.8022813688212928E-3</v>
      </c>
    </row>
    <row r="1128" spans="1:14" x14ac:dyDescent="0.25">
      <c r="A1128">
        <v>2206</v>
      </c>
      <c r="B1128" s="2">
        <v>42093</v>
      </c>
      <c r="C1128" s="2" t="str">
        <f>TEXT(tbl_sales[[#This Row],[Date]],"mmmm")</f>
        <v>March</v>
      </c>
      <c r="D1128" t="s">
        <v>1413</v>
      </c>
      <c r="E1128">
        <v>1</v>
      </c>
      <c r="F1128" s="3">
        <v>1227.8699999999999</v>
      </c>
      <c r="G1128" t="s">
        <v>20</v>
      </c>
      <c r="H1128" t="str">
        <f>INDEX(product[Product Name],MATCH(A1128,product[ProductID],0))</f>
        <v>Aliqui RP-03</v>
      </c>
      <c r="I1128" t="str">
        <f>INDEX(product[Category],MATCH($A1128,product[ProductID],0))</f>
        <v>Rural</v>
      </c>
      <c r="J1128" t="str">
        <f>INDEX(product[Segment],MATCH($A1128,product[ProductID],0))</f>
        <v>Productivity</v>
      </c>
      <c r="K1128">
        <f>INDEX(product[ManufacturerID],MATCH($A1128,product[ProductID],0))</f>
        <v>2</v>
      </c>
      <c r="L1128" t="str">
        <f>INDEX(location[State],MATCH(D1128,location[Zip],0))</f>
        <v>Alberta</v>
      </c>
      <c r="M1128" t="str">
        <f>INDEX(manufacturer[Manufacturer Name],MATCH(K1128,manufacturer[ManufacturerID],0))</f>
        <v>Aliqui</v>
      </c>
      <c r="N1128">
        <f>1/COUNTIFS(tbl_sales[Manufacturer Name],tbl_sales[[#This Row],[Manufacturer Name]])</f>
        <v>4.7169811320754715E-3</v>
      </c>
    </row>
    <row r="1129" spans="1:14" x14ac:dyDescent="0.25">
      <c r="A1129">
        <v>407</v>
      </c>
      <c r="B1129" s="2">
        <v>42093</v>
      </c>
      <c r="C1129" s="2" t="str">
        <f>TEXT(tbl_sales[[#This Row],[Date]],"mmmm")</f>
        <v>March</v>
      </c>
      <c r="D1129" t="s">
        <v>1602</v>
      </c>
      <c r="E1129">
        <v>1</v>
      </c>
      <c r="F1129" s="3">
        <v>20505.87</v>
      </c>
      <c r="G1129" t="s">
        <v>20</v>
      </c>
      <c r="H1129" t="str">
        <f>INDEX(product[Product Name],MATCH(A1129,product[ProductID],0))</f>
        <v>Maximus UM-12</v>
      </c>
      <c r="I1129" t="str">
        <f>INDEX(product[Category],MATCH($A1129,product[ProductID],0))</f>
        <v>Urban</v>
      </c>
      <c r="J1129" t="str">
        <f>INDEX(product[Segment],MATCH($A1129,product[ProductID],0))</f>
        <v>Moderation</v>
      </c>
      <c r="K1129">
        <f>INDEX(product[ManufacturerID],MATCH($A1129,product[ProductID],0))</f>
        <v>7</v>
      </c>
      <c r="L1129" t="str">
        <f>INDEX(location[State],MATCH(D1129,location[Zip],0))</f>
        <v>British Columbia</v>
      </c>
      <c r="M1129" t="str">
        <f>INDEX(manufacturer[Manufacturer Name],MATCH(K1129,manufacturer[ManufacturerID],0))</f>
        <v>VanArsdel</v>
      </c>
      <c r="N1129">
        <f>1/COUNTIFS(tbl_sales[Manufacturer Name],tbl_sales[[#This Row],[Manufacturer Name]])</f>
        <v>2.4570024570024569E-3</v>
      </c>
    </row>
    <row r="1130" spans="1:14" x14ac:dyDescent="0.25">
      <c r="A1130">
        <v>1987</v>
      </c>
      <c r="B1130" s="2">
        <v>42093</v>
      </c>
      <c r="C1130" s="2" t="str">
        <f>TEXT(tbl_sales[[#This Row],[Date]],"mmmm")</f>
        <v>March</v>
      </c>
      <c r="D1130" t="s">
        <v>1202</v>
      </c>
      <c r="E1130">
        <v>1</v>
      </c>
      <c r="F1130" s="3">
        <v>2204.37</v>
      </c>
      <c r="G1130" t="s">
        <v>20</v>
      </c>
      <c r="H1130" t="str">
        <f>INDEX(product[Product Name],MATCH(A1130,product[ProductID],0))</f>
        <v>Currus RS-06</v>
      </c>
      <c r="I1130" t="str">
        <f>INDEX(product[Category],MATCH($A1130,product[ProductID],0))</f>
        <v>Rural</v>
      </c>
      <c r="J1130" t="str">
        <f>INDEX(product[Segment],MATCH($A1130,product[ProductID],0))</f>
        <v>Select</v>
      </c>
      <c r="K1130">
        <f>INDEX(product[ManufacturerID],MATCH($A1130,product[ProductID],0))</f>
        <v>4</v>
      </c>
      <c r="L1130" t="str">
        <f>INDEX(location[State],MATCH(D1130,location[Zip],0))</f>
        <v>Manitoba</v>
      </c>
      <c r="M1130" t="str">
        <f>INDEX(manufacturer[Manufacturer Name],MATCH(K1130,manufacturer[ManufacturerID],0))</f>
        <v>Currus</v>
      </c>
      <c r="N1130">
        <f>1/COUNTIFS(tbl_sales[Manufacturer Name],tbl_sales[[#This Row],[Manufacturer Name]])</f>
        <v>1.1764705882352941E-2</v>
      </c>
    </row>
    <row r="1131" spans="1:14" x14ac:dyDescent="0.25">
      <c r="A1131">
        <v>2396</v>
      </c>
      <c r="B1131" s="2">
        <v>42134</v>
      </c>
      <c r="C1131" s="2" t="str">
        <f>TEXT(tbl_sales[[#This Row],[Date]],"mmmm")</f>
        <v>May</v>
      </c>
      <c r="D1131" t="s">
        <v>1200</v>
      </c>
      <c r="E1131">
        <v>1</v>
      </c>
      <c r="F1131" s="3">
        <v>1385.37</v>
      </c>
      <c r="G1131" t="s">
        <v>20</v>
      </c>
      <c r="H1131" t="str">
        <f>INDEX(product[Product Name],MATCH(A1131,product[ProductID],0))</f>
        <v>Aliqui YY-05</v>
      </c>
      <c r="I1131" t="str">
        <f>INDEX(product[Category],MATCH($A1131,product[ProductID],0))</f>
        <v>Youth</v>
      </c>
      <c r="J1131" t="str">
        <f>INDEX(product[Segment],MATCH($A1131,product[ProductID],0))</f>
        <v>Youth</v>
      </c>
      <c r="K1131">
        <f>INDEX(product[ManufacturerID],MATCH($A1131,product[ProductID],0))</f>
        <v>2</v>
      </c>
      <c r="L1131" t="str">
        <f>INDEX(location[State],MATCH(D1131,location[Zip],0))</f>
        <v>Manitoba</v>
      </c>
      <c r="M1131" t="str">
        <f>INDEX(manufacturer[Manufacturer Name],MATCH(K1131,manufacturer[ManufacturerID],0))</f>
        <v>Aliqui</v>
      </c>
      <c r="N1131">
        <f>1/COUNTIFS(tbl_sales[Manufacturer Name],tbl_sales[[#This Row],[Manufacturer Name]])</f>
        <v>4.7169811320754715E-3</v>
      </c>
    </row>
    <row r="1132" spans="1:14" x14ac:dyDescent="0.25">
      <c r="A1132">
        <v>1229</v>
      </c>
      <c r="B1132" s="2">
        <v>42134</v>
      </c>
      <c r="C1132" s="2" t="str">
        <f>TEXT(tbl_sales[[#This Row],[Date]],"mmmm")</f>
        <v>May</v>
      </c>
      <c r="D1132" t="s">
        <v>1406</v>
      </c>
      <c r="E1132">
        <v>1</v>
      </c>
      <c r="F1132" s="3">
        <v>3464.37</v>
      </c>
      <c r="G1132" t="s">
        <v>20</v>
      </c>
      <c r="H1132" t="str">
        <f>INDEX(product[Product Name],MATCH(A1132,product[ProductID],0))</f>
        <v>Pirum UC-31</v>
      </c>
      <c r="I1132" t="str">
        <f>INDEX(product[Category],MATCH($A1132,product[ProductID],0))</f>
        <v>Urban</v>
      </c>
      <c r="J1132" t="str">
        <f>INDEX(product[Segment],MATCH($A1132,product[ProductID],0))</f>
        <v>Convenience</v>
      </c>
      <c r="K1132">
        <f>INDEX(product[ManufacturerID],MATCH($A1132,product[ProductID],0))</f>
        <v>10</v>
      </c>
      <c r="L1132" t="str">
        <f>INDEX(location[State],MATCH(D1132,location[Zip],0))</f>
        <v>Alberta</v>
      </c>
      <c r="M1132" t="str">
        <f>INDEX(manufacturer[Manufacturer Name],MATCH(K1132,manufacturer[ManufacturerID],0))</f>
        <v>Pirum</v>
      </c>
      <c r="N1132">
        <f>1/COUNTIFS(tbl_sales[Manufacturer Name],tbl_sales[[#This Row],[Manufacturer Name]])</f>
        <v>3.8022813688212928E-3</v>
      </c>
    </row>
    <row r="1133" spans="1:14" x14ac:dyDescent="0.25">
      <c r="A1133">
        <v>491</v>
      </c>
      <c r="B1133" s="2">
        <v>42135</v>
      </c>
      <c r="C1133" s="2" t="str">
        <f>TEXT(tbl_sales[[#This Row],[Date]],"mmmm")</f>
        <v>May</v>
      </c>
      <c r="D1133" t="s">
        <v>1565</v>
      </c>
      <c r="E1133">
        <v>1</v>
      </c>
      <c r="F1133" s="3">
        <v>10709.37</v>
      </c>
      <c r="G1133" t="s">
        <v>20</v>
      </c>
      <c r="H1133" t="str">
        <f>INDEX(product[Product Name],MATCH(A1133,product[ProductID],0))</f>
        <v>Maximus UM-96</v>
      </c>
      <c r="I1133" t="str">
        <f>INDEX(product[Category],MATCH($A1133,product[ProductID],0))</f>
        <v>Urban</v>
      </c>
      <c r="J1133" t="str">
        <f>INDEX(product[Segment],MATCH($A1133,product[ProductID],0))</f>
        <v>Moderation</v>
      </c>
      <c r="K1133">
        <f>INDEX(product[ManufacturerID],MATCH($A1133,product[ProductID],0))</f>
        <v>7</v>
      </c>
      <c r="L1133" t="str">
        <f>INDEX(location[State],MATCH(D1133,location[Zip],0))</f>
        <v>British Columbia</v>
      </c>
      <c r="M1133" t="str">
        <f>INDEX(manufacturer[Manufacturer Name],MATCH(K1133,manufacturer[ManufacturerID],0))</f>
        <v>VanArsdel</v>
      </c>
      <c r="N1133">
        <f>1/COUNTIFS(tbl_sales[Manufacturer Name],tbl_sales[[#This Row],[Manufacturer Name]])</f>
        <v>2.4570024570024569E-3</v>
      </c>
    </row>
    <row r="1134" spans="1:14" x14ac:dyDescent="0.25">
      <c r="A1134">
        <v>907</v>
      </c>
      <c r="B1134" s="2">
        <v>42135</v>
      </c>
      <c r="C1134" s="2" t="str">
        <f>TEXT(tbl_sales[[#This Row],[Date]],"mmmm")</f>
        <v>May</v>
      </c>
      <c r="D1134" t="s">
        <v>1330</v>
      </c>
      <c r="E1134">
        <v>1</v>
      </c>
      <c r="F1134" s="3">
        <v>7559.37</v>
      </c>
      <c r="G1134" t="s">
        <v>20</v>
      </c>
      <c r="H1134" t="str">
        <f>INDEX(product[Product Name],MATCH(A1134,product[ProductID],0))</f>
        <v>Natura UE-16</v>
      </c>
      <c r="I1134" t="str">
        <f>INDEX(product[Category],MATCH($A1134,product[ProductID],0))</f>
        <v>Urban</v>
      </c>
      <c r="J1134" t="str">
        <f>INDEX(product[Segment],MATCH($A1134,product[ProductID],0))</f>
        <v>Extreme</v>
      </c>
      <c r="K1134">
        <f>INDEX(product[ManufacturerID],MATCH($A1134,product[ProductID],0))</f>
        <v>8</v>
      </c>
      <c r="L1134" t="str">
        <f>INDEX(location[State],MATCH(D1134,location[Zip],0))</f>
        <v>Alberta</v>
      </c>
      <c r="M1134" t="str">
        <f>INDEX(manufacturer[Manufacturer Name],MATCH(K1134,manufacturer[ManufacturerID],0))</f>
        <v>Natura</v>
      </c>
      <c r="N1134">
        <f>1/COUNTIFS(tbl_sales[Manufacturer Name],tbl_sales[[#This Row],[Manufacturer Name]])</f>
        <v>3.952569169960474E-3</v>
      </c>
    </row>
    <row r="1135" spans="1:14" x14ac:dyDescent="0.25">
      <c r="A1135">
        <v>2225</v>
      </c>
      <c r="B1135" s="2">
        <v>42135</v>
      </c>
      <c r="C1135" s="2" t="str">
        <f>TEXT(tbl_sales[[#This Row],[Date]],"mmmm")</f>
        <v>May</v>
      </c>
      <c r="D1135" t="s">
        <v>1583</v>
      </c>
      <c r="E1135">
        <v>1</v>
      </c>
      <c r="F1135" s="3">
        <v>755.37</v>
      </c>
      <c r="G1135" t="s">
        <v>20</v>
      </c>
      <c r="H1135" t="str">
        <f>INDEX(product[Product Name],MATCH(A1135,product[ProductID],0))</f>
        <v>Aliqui RP-22</v>
      </c>
      <c r="I1135" t="str">
        <f>INDEX(product[Category],MATCH($A1135,product[ProductID],0))</f>
        <v>Rural</v>
      </c>
      <c r="J1135" t="str">
        <f>INDEX(product[Segment],MATCH($A1135,product[ProductID],0))</f>
        <v>Productivity</v>
      </c>
      <c r="K1135">
        <f>INDEX(product[ManufacturerID],MATCH($A1135,product[ProductID],0))</f>
        <v>2</v>
      </c>
      <c r="L1135" t="str">
        <f>INDEX(location[State],MATCH(D1135,location[Zip],0))</f>
        <v>British Columbia</v>
      </c>
      <c r="M1135" t="str">
        <f>INDEX(manufacturer[Manufacturer Name],MATCH(K1135,manufacturer[ManufacturerID],0))</f>
        <v>Aliqui</v>
      </c>
      <c r="N1135">
        <f>1/COUNTIFS(tbl_sales[Manufacturer Name],tbl_sales[[#This Row],[Manufacturer Name]])</f>
        <v>4.7169811320754715E-3</v>
      </c>
    </row>
    <row r="1136" spans="1:14" x14ac:dyDescent="0.25">
      <c r="A1136">
        <v>2331</v>
      </c>
      <c r="B1136" s="2">
        <v>42135</v>
      </c>
      <c r="C1136" s="2" t="str">
        <f>TEXT(tbl_sales[[#This Row],[Date]],"mmmm")</f>
        <v>May</v>
      </c>
      <c r="D1136" t="s">
        <v>1563</v>
      </c>
      <c r="E1136">
        <v>1</v>
      </c>
      <c r="F1136" s="3">
        <v>8372.7000000000007</v>
      </c>
      <c r="G1136" t="s">
        <v>20</v>
      </c>
      <c r="H1136" t="str">
        <f>INDEX(product[Product Name],MATCH(A1136,product[ProductID],0))</f>
        <v>Aliqui UE-05</v>
      </c>
      <c r="I1136" t="str">
        <f>INDEX(product[Category],MATCH($A1136,product[ProductID],0))</f>
        <v>Urban</v>
      </c>
      <c r="J1136" t="str">
        <f>INDEX(product[Segment],MATCH($A1136,product[ProductID],0))</f>
        <v>Extreme</v>
      </c>
      <c r="K1136">
        <f>INDEX(product[ManufacturerID],MATCH($A1136,product[ProductID],0))</f>
        <v>2</v>
      </c>
      <c r="L1136" t="str">
        <f>INDEX(location[State],MATCH(D1136,location[Zip],0))</f>
        <v>British Columbia</v>
      </c>
      <c r="M1136" t="str">
        <f>INDEX(manufacturer[Manufacturer Name],MATCH(K1136,manufacturer[ManufacturerID],0))</f>
        <v>Aliqui</v>
      </c>
      <c r="N1136">
        <f>1/COUNTIFS(tbl_sales[Manufacturer Name],tbl_sales[[#This Row],[Manufacturer Name]])</f>
        <v>4.7169811320754715E-3</v>
      </c>
    </row>
    <row r="1137" spans="1:14" x14ac:dyDescent="0.25">
      <c r="A1137">
        <v>959</v>
      </c>
      <c r="B1137" s="2">
        <v>42135</v>
      </c>
      <c r="C1137" s="2" t="str">
        <f>TEXT(tbl_sales[[#This Row],[Date]],"mmmm")</f>
        <v>May</v>
      </c>
      <c r="D1137" t="s">
        <v>1404</v>
      </c>
      <c r="E1137">
        <v>1</v>
      </c>
      <c r="F1137" s="3">
        <v>10362.870000000001</v>
      </c>
      <c r="G1137" t="s">
        <v>20</v>
      </c>
      <c r="H1137" t="str">
        <f>INDEX(product[Product Name],MATCH(A1137,product[ProductID],0))</f>
        <v>Natura UC-22</v>
      </c>
      <c r="I1137" t="str">
        <f>INDEX(product[Category],MATCH($A1137,product[ProductID],0))</f>
        <v>Urban</v>
      </c>
      <c r="J1137" t="str">
        <f>INDEX(product[Segment],MATCH($A1137,product[ProductID],0))</f>
        <v>Convenience</v>
      </c>
      <c r="K1137">
        <f>INDEX(product[ManufacturerID],MATCH($A1137,product[ProductID],0))</f>
        <v>8</v>
      </c>
      <c r="L1137" t="str">
        <f>INDEX(location[State],MATCH(D1137,location[Zip],0))</f>
        <v>Alberta</v>
      </c>
      <c r="M1137" t="str">
        <f>INDEX(manufacturer[Manufacturer Name],MATCH(K1137,manufacturer[ManufacturerID],0))</f>
        <v>Natura</v>
      </c>
      <c r="N1137">
        <f>1/COUNTIFS(tbl_sales[Manufacturer Name],tbl_sales[[#This Row],[Manufacturer Name]])</f>
        <v>3.952569169960474E-3</v>
      </c>
    </row>
    <row r="1138" spans="1:14" x14ac:dyDescent="0.25">
      <c r="A1138">
        <v>609</v>
      </c>
      <c r="B1138" s="2">
        <v>42110</v>
      </c>
      <c r="C1138" s="2" t="str">
        <f>TEXT(tbl_sales[[#This Row],[Date]],"mmmm")</f>
        <v>April</v>
      </c>
      <c r="D1138" t="s">
        <v>1563</v>
      </c>
      <c r="E1138">
        <v>1</v>
      </c>
      <c r="F1138" s="3">
        <v>10079.370000000001</v>
      </c>
      <c r="G1138" t="s">
        <v>20</v>
      </c>
      <c r="H1138" t="str">
        <f>INDEX(product[Product Name],MATCH(A1138,product[ProductID],0))</f>
        <v>Maximus UC-74</v>
      </c>
      <c r="I1138" t="str">
        <f>INDEX(product[Category],MATCH($A1138,product[ProductID],0))</f>
        <v>Urban</v>
      </c>
      <c r="J1138" t="str">
        <f>INDEX(product[Segment],MATCH($A1138,product[ProductID],0))</f>
        <v>Convenience</v>
      </c>
      <c r="K1138">
        <f>INDEX(product[ManufacturerID],MATCH($A1138,product[ProductID],0))</f>
        <v>7</v>
      </c>
      <c r="L1138" t="str">
        <f>INDEX(location[State],MATCH(D1138,location[Zip],0))</f>
        <v>British Columbia</v>
      </c>
      <c r="M1138" t="str">
        <f>INDEX(manufacturer[Manufacturer Name],MATCH(K1138,manufacturer[ManufacturerID],0))</f>
        <v>VanArsdel</v>
      </c>
      <c r="N1138">
        <f>1/COUNTIFS(tbl_sales[Manufacturer Name],tbl_sales[[#This Row],[Manufacturer Name]])</f>
        <v>2.4570024570024569E-3</v>
      </c>
    </row>
    <row r="1139" spans="1:14" x14ac:dyDescent="0.25">
      <c r="A1139">
        <v>433</v>
      </c>
      <c r="B1139" s="2">
        <v>42110</v>
      </c>
      <c r="C1139" s="2" t="str">
        <f>TEXT(tbl_sales[[#This Row],[Date]],"mmmm")</f>
        <v>April</v>
      </c>
      <c r="D1139" t="s">
        <v>1558</v>
      </c>
      <c r="E1139">
        <v>1</v>
      </c>
      <c r="F1139" s="3">
        <v>11969.37</v>
      </c>
      <c r="G1139" t="s">
        <v>20</v>
      </c>
      <c r="H1139" t="str">
        <f>INDEX(product[Product Name],MATCH(A1139,product[ProductID],0))</f>
        <v>Maximus UM-38</v>
      </c>
      <c r="I1139" t="str">
        <f>INDEX(product[Category],MATCH($A1139,product[ProductID],0))</f>
        <v>Urban</v>
      </c>
      <c r="J1139" t="str">
        <f>INDEX(product[Segment],MATCH($A1139,product[ProductID],0))</f>
        <v>Moderation</v>
      </c>
      <c r="K1139">
        <f>INDEX(product[ManufacturerID],MATCH($A1139,product[ProductID],0))</f>
        <v>7</v>
      </c>
      <c r="L1139" t="str">
        <f>INDEX(location[State],MATCH(D1139,location[Zip],0))</f>
        <v>British Columbia</v>
      </c>
      <c r="M1139" t="str">
        <f>INDEX(manufacturer[Manufacturer Name],MATCH(K1139,manufacturer[ManufacturerID],0))</f>
        <v>VanArsdel</v>
      </c>
      <c r="N1139">
        <f>1/COUNTIFS(tbl_sales[Manufacturer Name],tbl_sales[[#This Row],[Manufacturer Name]])</f>
        <v>2.4570024570024569E-3</v>
      </c>
    </row>
    <row r="1140" spans="1:14" x14ac:dyDescent="0.25">
      <c r="A1140">
        <v>604</v>
      </c>
      <c r="B1140" s="2">
        <v>42110</v>
      </c>
      <c r="C1140" s="2" t="str">
        <f>TEXT(tbl_sales[[#This Row],[Date]],"mmmm")</f>
        <v>April</v>
      </c>
      <c r="D1140" t="s">
        <v>1565</v>
      </c>
      <c r="E1140">
        <v>1</v>
      </c>
      <c r="F1140" s="3">
        <v>6299.37</v>
      </c>
      <c r="G1140" t="s">
        <v>20</v>
      </c>
      <c r="H1140" t="str">
        <f>INDEX(product[Product Name],MATCH(A1140,product[ProductID],0))</f>
        <v>Maximus UC-69</v>
      </c>
      <c r="I1140" t="str">
        <f>INDEX(product[Category],MATCH($A1140,product[ProductID],0))</f>
        <v>Urban</v>
      </c>
      <c r="J1140" t="str">
        <f>INDEX(product[Segment],MATCH($A1140,product[ProductID],0))</f>
        <v>Convenience</v>
      </c>
      <c r="K1140">
        <f>INDEX(product[ManufacturerID],MATCH($A1140,product[ProductID],0))</f>
        <v>7</v>
      </c>
      <c r="L1140" t="str">
        <f>INDEX(location[State],MATCH(D1140,location[Zip],0))</f>
        <v>British Columbia</v>
      </c>
      <c r="M1140" t="str">
        <f>INDEX(manufacturer[Manufacturer Name],MATCH(K1140,manufacturer[ManufacturerID],0))</f>
        <v>VanArsdel</v>
      </c>
      <c r="N1140">
        <f>1/COUNTIFS(tbl_sales[Manufacturer Name],tbl_sales[[#This Row],[Manufacturer Name]])</f>
        <v>2.4570024570024569E-3</v>
      </c>
    </row>
    <row r="1141" spans="1:14" x14ac:dyDescent="0.25">
      <c r="A1141">
        <v>734</v>
      </c>
      <c r="B1141" s="2">
        <v>42093</v>
      </c>
      <c r="C1141" s="2" t="str">
        <f>TEXT(tbl_sales[[#This Row],[Date]],"mmmm")</f>
        <v>March</v>
      </c>
      <c r="D1141" t="s">
        <v>1601</v>
      </c>
      <c r="E1141">
        <v>1</v>
      </c>
      <c r="F1141" s="3">
        <v>5102.37</v>
      </c>
      <c r="G1141" t="s">
        <v>20</v>
      </c>
      <c r="H1141" t="str">
        <f>INDEX(product[Product Name],MATCH(A1141,product[ProductID],0))</f>
        <v>Natura RP-22</v>
      </c>
      <c r="I1141" t="str">
        <f>INDEX(product[Category],MATCH($A1141,product[ProductID],0))</f>
        <v>Rural</v>
      </c>
      <c r="J1141" t="str">
        <f>INDEX(product[Segment],MATCH($A1141,product[ProductID],0))</f>
        <v>Productivity</v>
      </c>
      <c r="K1141">
        <f>INDEX(product[ManufacturerID],MATCH($A1141,product[ProductID],0))</f>
        <v>8</v>
      </c>
      <c r="L1141" t="str">
        <f>INDEX(location[State],MATCH(D1141,location[Zip],0))</f>
        <v>British Columbia</v>
      </c>
      <c r="M1141" t="str">
        <f>INDEX(manufacturer[Manufacturer Name],MATCH(K1141,manufacturer[ManufacturerID],0))</f>
        <v>Natura</v>
      </c>
      <c r="N1141">
        <f>1/COUNTIFS(tbl_sales[Manufacturer Name],tbl_sales[[#This Row],[Manufacturer Name]])</f>
        <v>3.952569169960474E-3</v>
      </c>
    </row>
    <row r="1142" spans="1:14" x14ac:dyDescent="0.25">
      <c r="A1142">
        <v>2350</v>
      </c>
      <c r="B1142" s="2">
        <v>42093</v>
      </c>
      <c r="C1142" s="2" t="str">
        <f>TEXT(tbl_sales[[#This Row],[Date]],"mmmm")</f>
        <v>March</v>
      </c>
      <c r="D1142" t="s">
        <v>1382</v>
      </c>
      <c r="E1142">
        <v>1</v>
      </c>
      <c r="F1142" s="3">
        <v>4466.7</v>
      </c>
      <c r="G1142" t="s">
        <v>20</v>
      </c>
      <c r="H1142" t="str">
        <f>INDEX(product[Product Name],MATCH(A1142,product[ProductID],0))</f>
        <v>Aliqui UE-24</v>
      </c>
      <c r="I1142" t="str">
        <f>INDEX(product[Category],MATCH($A1142,product[ProductID],0))</f>
        <v>Urban</v>
      </c>
      <c r="J1142" t="str">
        <f>INDEX(product[Segment],MATCH($A1142,product[ProductID],0))</f>
        <v>Extreme</v>
      </c>
      <c r="K1142">
        <f>INDEX(product[ManufacturerID],MATCH($A1142,product[ProductID],0))</f>
        <v>2</v>
      </c>
      <c r="L1142" t="str">
        <f>INDEX(location[State],MATCH(D1142,location[Zip],0))</f>
        <v>Alberta</v>
      </c>
      <c r="M1142" t="str">
        <f>INDEX(manufacturer[Manufacturer Name],MATCH(K1142,manufacturer[ManufacturerID],0))</f>
        <v>Aliqui</v>
      </c>
      <c r="N1142">
        <f>1/COUNTIFS(tbl_sales[Manufacturer Name],tbl_sales[[#This Row],[Manufacturer Name]])</f>
        <v>4.7169811320754715E-3</v>
      </c>
    </row>
    <row r="1143" spans="1:14" x14ac:dyDescent="0.25">
      <c r="A1143">
        <v>945</v>
      </c>
      <c r="B1143" s="2">
        <v>42093</v>
      </c>
      <c r="C1143" s="2" t="str">
        <f>TEXT(tbl_sales[[#This Row],[Date]],"mmmm")</f>
        <v>March</v>
      </c>
      <c r="D1143" t="s">
        <v>1400</v>
      </c>
      <c r="E1143">
        <v>1</v>
      </c>
      <c r="F1143" s="3">
        <v>8189.37</v>
      </c>
      <c r="G1143" t="s">
        <v>20</v>
      </c>
      <c r="H1143" t="str">
        <f>INDEX(product[Product Name],MATCH(A1143,product[ProductID],0))</f>
        <v>Natura UC-08</v>
      </c>
      <c r="I1143" t="str">
        <f>INDEX(product[Category],MATCH($A1143,product[ProductID],0))</f>
        <v>Urban</v>
      </c>
      <c r="J1143" t="str">
        <f>INDEX(product[Segment],MATCH($A1143,product[ProductID],0))</f>
        <v>Convenience</v>
      </c>
      <c r="K1143">
        <f>INDEX(product[ManufacturerID],MATCH($A1143,product[ProductID],0))</f>
        <v>8</v>
      </c>
      <c r="L1143" t="str">
        <f>INDEX(location[State],MATCH(D1143,location[Zip],0))</f>
        <v>Alberta</v>
      </c>
      <c r="M1143" t="str">
        <f>INDEX(manufacturer[Manufacturer Name],MATCH(K1143,manufacturer[ManufacturerID],0))</f>
        <v>Natura</v>
      </c>
      <c r="N1143">
        <f>1/COUNTIFS(tbl_sales[Manufacturer Name],tbl_sales[[#This Row],[Manufacturer Name]])</f>
        <v>3.952569169960474E-3</v>
      </c>
    </row>
    <row r="1144" spans="1:14" x14ac:dyDescent="0.25">
      <c r="A1144">
        <v>604</v>
      </c>
      <c r="B1144" s="2">
        <v>42093</v>
      </c>
      <c r="C1144" s="2" t="str">
        <f>TEXT(tbl_sales[[#This Row],[Date]],"mmmm")</f>
        <v>March</v>
      </c>
      <c r="D1144" t="s">
        <v>1327</v>
      </c>
      <c r="E1144">
        <v>1</v>
      </c>
      <c r="F1144" s="3">
        <v>6299.37</v>
      </c>
      <c r="G1144" t="s">
        <v>20</v>
      </c>
      <c r="H1144" t="str">
        <f>INDEX(product[Product Name],MATCH(A1144,product[ProductID],0))</f>
        <v>Maximus UC-69</v>
      </c>
      <c r="I1144" t="str">
        <f>INDEX(product[Category],MATCH($A1144,product[ProductID],0))</f>
        <v>Urban</v>
      </c>
      <c r="J1144" t="str">
        <f>INDEX(product[Segment],MATCH($A1144,product[ProductID],0))</f>
        <v>Convenience</v>
      </c>
      <c r="K1144">
        <f>INDEX(product[ManufacturerID],MATCH($A1144,product[ProductID],0))</f>
        <v>7</v>
      </c>
      <c r="L1144" t="str">
        <f>INDEX(location[State],MATCH(D1144,location[Zip],0))</f>
        <v>Alberta</v>
      </c>
      <c r="M1144" t="str">
        <f>INDEX(manufacturer[Manufacturer Name],MATCH(K1144,manufacturer[ManufacturerID],0))</f>
        <v>VanArsdel</v>
      </c>
      <c r="N1144">
        <f>1/COUNTIFS(tbl_sales[Manufacturer Name],tbl_sales[[#This Row],[Manufacturer Name]])</f>
        <v>2.4570024570024569E-3</v>
      </c>
    </row>
    <row r="1145" spans="1:14" x14ac:dyDescent="0.25">
      <c r="A1145">
        <v>478</v>
      </c>
      <c r="B1145" s="2">
        <v>42093</v>
      </c>
      <c r="C1145" s="2" t="str">
        <f>TEXT(tbl_sales[[#This Row],[Date]],"mmmm")</f>
        <v>March</v>
      </c>
      <c r="D1145" t="s">
        <v>1578</v>
      </c>
      <c r="E1145">
        <v>1</v>
      </c>
      <c r="F1145" s="3">
        <v>17009.37</v>
      </c>
      <c r="G1145" t="s">
        <v>20</v>
      </c>
      <c r="H1145" t="str">
        <f>INDEX(product[Product Name],MATCH(A1145,product[ProductID],0))</f>
        <v>Maximus UM-83</v>
      </c>
      <c r="I1145" t="str">
        <f>INDEX(product[Category],MATCH($A1145,product[ProductID],0))</f>
        <v>Urban</v>
      </c>
      <c r="J1145" t="str">
        <f>INDEX(product[Segment],MATCH($A1145,product[ProductID],0))</f>
        <v>Moderation</v>
      </c>
      <c r="K1145">
        <f>INDEX(product[ManufacturerID],MATCH($A1145,product[ProductID],0))</f>
        <v>7</v>
      </c>
      <c r="L1145" t="str">
        <f>INDEX(location[State],MATCH(D1145,location[Zip],0))</f>
        <v>British Columbia</v>
      </c>
      <c r="M1145" t="str">
        <f>INDEX(manufacturer[Manufacturer Name],MATCH(K1145,manufacturer[ManufacturerID],0))</f>
        <v>VanArsdel</v>
      </c>
      <c r="N1145">
        <f>1/COUNTIFS(tbl_sales[Manufacturer Name],tbl_sales[[#This Row],[Manufacturer Name]])</f>
        <v>2.4570024570024569E-3</v>
      </c>
    </row>
    <row r="1146" spans="1:14" x14ac:dyDescent="0.25">
      <c r="A1146">
        <v>1180</v>
      </c>
      <c r="B1146" s="2">
        <v>42141</v>
      </c>
      <c r="C1146" s="2" t="str">
        <f>TEXT(tbl_sales[[#This Row],[Date]],"mmmm")</f>
        <v>May</v>
      </c>
      <c r="D1146" t="s">
        <v>1412</v>
      </c>
      <c r="E1146">
        <v>1</v>
      </c>
      <c r="F1146" s="3">
        <v>6299.37</v>
      </c>
      <c r="G1146" t="s">
        <v>20</v>
      </c>
      <c r="H1146" t="str">
        <f>INDEX(product[Product Name],MATCH(A1146,product[ProductID],0))</f>
        <v>Pirum UE-16</v>
      </c>
      <c r="I1146" t="str">
        <f>INDEX(product[Category],MATCH($A1146,product[ProductID],0))</f>
        <v>Urban</v>
      </c>
      <c r="J1146" t="str">
        <f>INDEX(product[Segment],MATCH($A1146,product[ProductID],0))</f>
        <v>Extreme</v>
      </c>
      <c r="K1146">
        <f>INDEX(product[ManufacturerID],MATCH($A1146,product[ProductID],0))</f>
        <v>10</v>
      </c>
      <c r="L1146" t="str">
        <f>INDEX(location[State],MATCH(D1146,location[Zip],0))</f>
        <v>Alberta</v>
      </c>
      <c r="M1146" t="str">
        <f>INDEX(manufacturer[Manufacturer Name],MATCH(K1146,manufacturer[ManufacturerID],0))</f>
        <v>Pirum</v>
      </c>
      <c r="N1146">
        <f>1/COUNTIFS(tbl_sales[Manufacturer Name],tbl_sales[[#This Row],[Manufacturer Name]])</f>
        <v>3.8022813688212928E-3</v>
      </c>
    </row>
    <row r="1147" spans="1:14" x14ac:dyDescent="0.25">
      <c r="A1147">
        <v>2045</v>
      </c>
      <c r="B1147" s="2">
        <v>42124</v>
      </c>
      <c r="C1147" s="2" t="str">
        <f>TEXT(tbl_sales[[#This Row],[Date]],"mmmm")</f>
        <v>April</v>
      </c>
      <c r="D1147" t="s">
        <v>1578</v>
      </c>
      <c r="E1147">
        <v>1</v>
      </c>
      <c r="F1147" s="3">
        <v>6173.37</v>
      </c>
      <c r="G1147" t="s">
        <v>20</v>
      </c>
      <c r="H1147" t="str">
        <f>INDEX(product[Product Name],MATCH(A1147,product[ProductID],0))</f>
        <v>Currus UE-05</v>
      </c>
      <c r="I1147" t="str">
        <f>INDEX(product[Category],MATCH($A1147,product[ProductID],0))</f>
        <v>Urban</v>
      </c>
      <c r="J1147" t="str">
        <f>INDEX(product[Segment],MATCH($A1147,product[ProductID],0))</f>
        <v>Extreme</v>
      </c>
      <c r="K1147">
        <f>INDEX(product[ManufacturerID],MATCH($A1147,product[ProductID],0))</f>
        <v>4</v>
      </c>
      <c r="L1147" t="str">
        <f>INDEX(location[State],MATCH(D1147,location[Zip],0))</f>
        <v>British Columbia</v>
      </c>
      <c r="M1147" t="str">
        <f>INDEX(manufacturer[Manufacturer Name],MATCH(K1147,manufacturer[ManufacturerID],0))</f>
        <v>Currus</v>
      </c>
      <c r="N1147">
        <f>1/COUNTIFS(tbl_sales[Manufacturer Name],tbl_sales[[#This Row],[Manufacturer Name]])</f>
        <v>1.1764705882352941E-2</v>
      </c>
    </row>
    <row r="1148" spans="1:14" x14ac:dyDescent="0.25">
      <c r="A1148">
        <v>496</v>
      </c>
      <c r="B1148" s="2">
        <v>42124</v>
      </c>
      <c r="C1148" s="2" t="str">
        <f>TEXT(tbl_sales[[#This Row],[Date]],"mmmm")</f>
        <v>April</v>
      </c>
      <c r="D1148" t="s">
        <v>1583</v>
      </c>
      <c r="E1148">
        <v>1</v>
      </c>
      <c r="F1148" s="3">
        <v>11339.37</v>
      </c>
      <c r="G1148" t="s">
        <v>20</v>
      </c>
      <c r="H1148" t="str">
        <f>INDEX(product[Product Name],MATCH(A1148,product[ProductID],0))</f>
        <v>Maximus UM-01</v>
      </c>
      <c r="I1148" t="str">
        <f>INDEX(product[Category],MATCH($A1148,product[ProductID],0))</f>
        <v>Urban</v>
      </c>
      <c r="J1148" t="str">
        <f>INDEX(product[Segment],MATCH($A1148,product[ProductID],0))</f>
        <v>Moderation</v>
      </c>
      <c r="K1148">
        <f>INDEX(product[ManufacturerID],MATCH($A1148,product[ProductID],0))</f>
        <v>7</v>
      </c>
      <c r="L1148" t="str">
        <f>INDEX(location[State],MATCH(D1148,location[Zip],0))</f>
        <v>British Columbia</v>
      </c>
      <c r="M1148" t="str">
        <f>INDEX(manufacturer[Manufacturer Name],MATCH(K1148,manufacturer[ManufacturerID],0))</f>
        <v>VanArsdel</v>
      </c>
      <c r="N1148">
        <f>1/COUNTIFS(tbl_sales[Manufacturer Name],tbl_sales[[#This Row],[Manufacturer Name]])</f>
        <v>2.4570024570024569E-3</v>
      </c>
    </row>
    <row r="1149" spans="1:14" x14ac:dyDescent="0.25">
      <c r="A1149">
        <v>636</v>
      </c>
      <c r="B1149" s="2">
        <v>42124</v>
      </c>
      <c r="C1149" s="2" t="str">
        <f>TEXT(tbl_sales[[#This Row],[Date]],"mmmm")</f>
        <v>April</v>
      </c>
      <c r="D1149" t="s">
        <v>1410</v>
      </c>
      <c r="E1149">
        <v>1</v>
      </c>
      <c r="F1149" s="3">
        <v>11118.87</v>
      </c>
      <c r="G1149" t="s">
        <v>20</v>
      </c>
      <c r="H1149" t="str">
        <f>INDEX(product[Product Name],MATCH(A1149,product[ProductID],0))</f>
        <v>Maximus UC-01</v>
      </c>
      <c r="I1149" t="str">
        <f>INDEX(product[Category],MATCH($A1149,product[ProductID],0))</f>
        <v>Urban</v>
      </c>
      <c r="J1149" t="str">
        <f>INDEX(product[Segment],MATCH($A1149,product[ProductID],0))</f>
        <v>Convenience</v>
      </c>
      <c r="K1149">
        <f>INDEX(product[ManufacturerID],MATCH($A1149,product[ProductID],0))</f>
        <v>7</v>
      </c>
      <c r="L1149" t="str">
        <f>INDEX(location[State],MATCH(D1149,location[Zip],0))</f>
        <v>Alberta</v>
      </c>
      <c r="M1149" t="str">
        <f>INDEX(manufacturer[Manufacturer Name],MATCH(K1149,manufacturer[ManufacturerID],0))</f>
        <v>VanArsdel</v>
      </c>
      <c r="N1149">
        <f>1/COUNTIFS(tbl_sales[Manufacturer Name],tbl_sales[[#This Row],[Manufacturer Name]])</f>
        <v>2.4570024570024569E-3</v>
      </c>
    </row>
    <row r="1150" spans="1:14" x14ac:dyDescent="0.25">
      <c r="A1150">
        <v>826</v>
      </c>
      <c r="B1150" s="2">
        <v>42152</v>
      </c>
      <c r="C1150" s="2" t="str">
        <f>TEXT(tbl_sales[[#This Row],[Date]],"mmmm")</f>
        <v>May</v>
      </c>
      <c r="D1150" t="s">
        <v>1327</v>
      </c>
      <c r="E1150">
        <v>1</v>
      </c>
      <c r="F1150" s="3">
        <v>14426.37</v>
      </c>
      <c r="G1150" t="s">
        <v>20</v>
      </c>
      <c r="H1150" t="str">
        <f>INDEX(product[Product Name],MATCH(A1150,product[ProductID],0))</f>
        <v>Natura UM-10</v>
      </c>
      <c r="I1150" t="str">
        <f>INDEX(product[Category],MATCH($A1150,product[ProductID],0))</f>
        <v>Urban</v>
      </c>
      <c r="J1150" t="str">
        <f>INDEX(product[Segment],MATCH($A1150,product[ProductID],0))</f>
        <v>Moderation</v>
      </c>
      <c r="K1150">
        <f>INDEX(product[ManufacturerID],MATCH($A1150,product[ProductID],0))</f>
        <v>8</v>
      </c>
      <c r="L1150" t="str">
        <f>INDEX(location[State],MATCH(D1150,location[Zip],0))</f>
        <v>Alberta</v>
      </c>
      <c r="M1150" t="str">
        <f>INDEX(manufacturer[Manufacturer Name],MATCH(K1150,manufacturer[ManufacturerID],0))</f>
        <v>Natura</v>
      </c>
      <c r="N1150">
        <f>1/COUNTIFS(tbl_sales[Manufacturer Name],tbl_sales[[#This Row],[Manufacturer Name]])</f>
        <v>3.952569169960474E-3</v>
      </c>
    </row>
    <row r="1151" spans="1:14" x14ac:dyDescent="0.25">
      <c r="A1151">
        <v>1129</v>
      </c>
      <c r="B1151" s="2">
        <v>42152</v>
      </c>
      <c r="C1151" s="2" t="str">
        <f>TEXT(tbl_sales[[#This Row],[Date]],"mmmm")</f>
        <v>May</v>
      </c>
      <c r="D1151" t="s">
        <v>1346</v>
      </c>
      <c r="E1151">
        <v>1</v>
      </c>
      <c r="F1151" s="3">
        <v>5543.37</v>
      </c>
      <c r="G1151" t="s">
        <v>20</v>
      </c>
      <c r="H1151" t="str">
        <f>INDEX(product[Product Name],MATCH(A1151,product[ProductID],0))</f>
        <v>Pirum UM-06</v>
      </c>
      <c r="I1151" t="str">
        <f>INDEX(product[Category],MATCH($A1151,product[ProductID],0))</f>
        <v>Urban</v>
      </c>
      <c r="J1151" t="str">
        <f>INDEX(product[Segment],MATCH($A1151,product[ProductID],0))</f>
        <v>Moderation</v>
      </c>
      <c r="K1151">
        <f>INDEX(product[ManufacturerID],MATCH($A1151,product[ProductID],0))</f>
        <v>10</v>
      </c>
      <c r="L1151" t="str">
        <f>INDEX(location[State],MATCH(D1151,location[Zip],0))</f>
        <v>Alberta</v>
      </c>
      <c r="M1151" t="str">
        <f>INDEX(manufacturer[Manufacturer Name],MATCH(K1151,manufacturer[ManufacturerID],0))</f>
        <v>Pirum</v>
      </c>
      <c r="N1151">
        <f>1/COUNTIFS(tbl_sales[Manufacturer Name],tbl_sales[[#This Row],[Manufacturer Name]])</f>
        <v>3.8022813688212928E-3</v>
      </c>
    </row>
    <row r="1152" spans="1:14" x14ac:dyDescent="0.25">
      <c r="A1152">
        <v>1009</v>
      </c>
      <c r="B1152" s="2">
        <v>42152</v>
      </c>
      <c r="C1152" s="2" t="str">
        <f>TEXT(tbl_sales[[#This Row],[Date]],"mmmm")</f>
        <v>May</v>
      </c>
      <c r="D1152" t="s">
        <v>1563</v>
      </c>
      <c r="E1152">
        <v>1</v>
      </c>
      <c r="F1152" s="3">
        <v>1353.87</v>
      </c>
      <c r="G1152" t="s">
        <v>20</v>
      </c>
      <c r="H1152" t="str">
        <f>INDEX(product[Product Name],MATCH(A1152,product[ProductID],0))</f>
        <v>Natura YY-10</v>
      </c>
      <c r="I1152" t="str">
        <f>INDEX(product[Category],MATCH($A1152,product[ProductID],0))</f>
        <v>Youth</v>
      </c>
      <c r="J1152" t="str">
        <f>INDEX(product[Segment],MATCH($A1152,product[ProductID],0))</f>
        <v>Youth</v>
      </c>
      <c r="K1152">
        <f>INDEX(product[ManufacturerID],MATCH($A1152,product[ProductID],0))</f>
        <v>8</v>
      </c>
      <c r="L1152" t="str">
        <f>INDEX(location[State],MATCH(D1152,location[Zip],0))</f>
        <v>British Columbia</v>
      </c>
      <c r="M1152" t="str">
        <f>INDEX(manufacturer[Manufacturer Name],MATCH(K1152,manufacturer[ManufacturerID],0))</f>
        <v>Natura</v>
      </c>
      <c r="N1152">
        <f>1/COUNTIFS(tbl_sales[Manufacturer Name],tbl_sales[[#This Row],[Manufacturer Name]])</f>
        <v>3.952569169960474E-3</v>
      </c>
    </row>
    <row r="1153" spans="1:14" x14ac:dyDescent="0.25">
      <c r="A1153">
        <v>1392</v>
      </c>
      <c r="B1153" s="2">
        <v>42152</v>
      </c>
      <c r="C1153" s="2" t="str">
        <f>TEXT(tbl_sales[[#This Row],[Date]],"mmmm")</f>
        <v>May</v>
      </c>
      <c r="D1153" t="s">
        <v>1345</v>
      </c>
      <c r="E1153">
        <v>1</v>
      </c>
      <c r="F1153" s="3">
        <v>2266.7399999999998</v>
      </c>
      <c r="G1153" t="s">
        <v>20</v>
      </c>
      <c r="H1153" t="str">
        <f>INDEX(product[Product Name],MATCH(A1153,product[ProductID],0))</f>
        <v>Quibus RP-84</v>
      </c>
      <c r="I1153" t="str">
        <f>INDEX(product[Category],MATCH($A1153,product[ProductID],0))</f>
        <v>Rural</v>
      </c>
      <c r="J1153" t="str">
        <f>INDEX(product[Segment],MATCH($A1153,product[ProductID],0))</f>
        <v>Productivity</v>
      </c>
      <c r="K1153">
        <f>INDEX(product[ManufacturerID],MATCH($A1153,product[ProductID],0))</f>
        <v>12</v>
      </c>
      <c r="L1153" t="str">
        <f>INDEX(location[State],MATCH(D1153,location[Zip],0))</f>
        <v>Alberta</v>
      </c>
      <c r="M1153" t="str">
        <f>INDEX(manufacturer[Manufacturer Name],MATCH(K1153,manufacturer[ManufacturerID],0))</f>
        <v>Quibus</v>
      </c>
      <c r="N1153">
        <f>1/COUNTIFS(tbl_sales[Manufacturer Name],tbl_sales[[#This Row],[Manufacturer Name]])</f>
        <v>1.3333333333333334E-2</v>
      </c>
    </row>
    <row r="1154" spans="1:14" x14ac:dyDescent="0.25">
      <c r="A1154">
        <v>2354</v>
      </c>
      <c r="B1154" s="2">
        <v>42152</v>
      </c>
      <c r="C1154" s="2" t="str">
        <f>TEXT(tbl_sales[[#This Row],[Date]],"mmmm")</f>
        <v>May</v>
      </c>
      <c r="D1154" t="s">
        <v>1346</v>
      </c>
      <c r="E1154">
        <v>1</v>
      </c>
      <c r="F1154" s="3">
        <v>4661.37</v>
      </c>
      <c r="G1154" t="s">
        <v>20</v>
      </c>
      <c r="H1154" t="str">
        <f>INDEX(product[Product Name],MATCH(A1154,product[ProductID],0))</f>
        <v>Aliqui UC-02</v>
      </c>
      <c r="I1154" t="str">
        <f>INDEX(product[Category],MATCH($A1154,product[ProductID],0))</f>
        <v>Urban</v>
      </c>
      <c r="J1154" t="str">
        <f>INDEX(product[Segment],MATCH($A1154,product[ProductID],0))</f>
        <v>Convenience</v>
      </c>
      <c r="K1154">
        <f>INDEX(product[ManufacturerID],MATCH($A1154,product[ProductID],0))</f>
        <v>2</v>
      </c>
      <c r="L1154" t="str">
        <f>INDEX(location[State],MATCH(D1154,location[Zip],0))</f>
        <v>Alberta</v>
      </c>
      <c r="M1154" t="str">
        <f>INDEX(manufacturer[Manufacturer Name],MATCH(K1154,manufacturer[ManufacturerID],0))</f>
        <v>Aliqui</v>
      </c>
      <c r="N1154">
        <f>1/COUNTIFS(tbl_sales[Manufacturer Name],tbl_sales[[#This Row],[Manufacturer Name]])</f>
        <v>4.7169811320754715E-3</v>
      </c>
    </row>
    <row r="1155" spans="1:14" x14ac:dyDescent="0.25">
      <c r="A1155">
        <v>1907</v>
      </c>
      <c r="B1155" s="2">
        <v>42152</v>
      </c>
      <c r="C1155" s="2" t="str">
        <f>TEXT(tbl_sales[[#This Row],[Date]],"mmmm")</f>
        <v>May</v>
      </c>
      <c r="D1155" t="s">
        <v>1382</v>
      </c>
      <c r="E1155">
        <v>1</v>
      </c>
      <c r="F1155" s="3">
        <v>11969.37</v>
      </c>
      <c r="G1155" t="s">
        <v>20</v>
      </c>
      <c r="H1155" t="str">
        <f>INDEX(product[Product Name],MATCH(A1155,product[ProductID],0))</f>
        <v>Leo UC-26</v>
      </c>
      <c r="I1155" t="str">
        <f>INDEX(product[Category],MATCH($A1155,product[ProductID],0))</f>
        <v>Urban</v>
      </c>
      <c r="J1155" t="str">
        <f>INDEX(product[Segment],MATCH($A1155,product[ProductID],0))</f>
        <v>Convenience</v>
      </c>
      <c r="K1155">
        <f>INDEX(product[ManufacturerID],MATCH($A1155,product[ProductID],0))</f>
        <v>6</v>
      </c>
      <c r="L1155" t="str">
        <f>INDEX(location[State],MATCH(D1155,location[Zip],0))</f>
        <v>Alberta</v>
      </c>
      <c r="M1155" t="str">
        <f>INDEX(manufacturer[Manufacturer Name],MATCH(K1155,manufacturer[ManufacturerID],0))</f>
        <v>Leo</v>
      </c>
      <c r="N1155">
        <f>1/COUNTIFS(tbl_sales[Manufacturer Name],tbl_sales[[#This Row],[Manufacturer Name]])</f>
        <v>8.3333333333333329E-2</v>
      </c>
    </row>
    <row r="1156" spans="1:14" x14ac:dyDescent="0.25">
      <c r="A1156">
        <v>506</v>
      </c>
      <c r="B1156" s="2">
        <v>42152</v>
      </c>
      <c r="C1156" s="2" t="str">
        <f>TEXT(tbl_sales[[#This Row],[Date]],"mmmm")</f>
        <v>May</v>
      </c>
      <c r="D1156" t="s">
        <v>1583</v>
      </c>
      <c r="E1156">
        <v>1</v>
      </c>
      <c r="F1156" s="3">
        <v>15560.37</v>
      </c>
      <c r="G1156" t="s">
        <v>20</v>
      </c>
      <c r="H1156" t="str">
        <f>INDEX(product[Product Name],MATCH(A1156,product[ProductID],0))</f>
        <v>Maximus UM-11</v>
      </c>
      <c r="I1156" t="str">
        <f>INDEX(product[Category],MATCH($A1156,product[ProductID],0))</f>
        <v>Urban</v>
      </c>
      <c r="J1156" t="str">
        <f>INDEX(product[Segment],MATCH($A1156,product[ProductID],0))</f>
        <v>Moderation</v>
      </c>
      <c r="K1156">
        <f>INDEX(product[ManufacturerID],MATCH($A1156,product[ProductID],0))</f>
        <v>7</v>
      </c>
      <c r="L1156" t="str">
        <f>INDEX(location[State],MATCH(D1156,location[Zip],0))</f>
        <v>British Columbia</v>
      </c>
      <c r="M1156" t="str">
        <f>INDEX(manufacturer[Manufacturer Name],MATCH(K1156,manufacturer[ManufacturerID],0))</f>
        <v>VanArsdel</v>
      </c>
      <c r="N1156">
        <f>1/COUNTIFS(tbl_sales[Manufacturer Name],tbl_sales[[#This Row],[Manufacturer Name]])</f>
        <v>2.4570024570024569E-3</v>
      </c>
    </row>
    <row r="1157" spans="1:14" x14ac:dyDescent="0.25">
      <c r="A1157">
        <v>2388</v>
      </c>
      <c r="B1157" s="2">
        <v>42115</v>
      </c>
      <c r="C1157" s="2" t="str">
        <f>TEXT(tbl_sales[[#This Row],[Date]],"mmmm")</f>
        <v>April</v>
      </c>
      <c r="D1157" t="s">
        <v>1330</v>
      </c>
      <c r="E1157">
        <v>1</v>
      </c>
      <c r="F1157" s="3">
        <v>4157.37</v>
      </c>
      <c r="G1157" t="s">
        <v>20</v>
      </c>
      <c r="H1157" t="str">
        <f>INDEX(product[Product Name],MATCH(A1157,product[ProductID],0))</f>
        <v>Aliqui UC-36</v>
      </c>
      <c r="I1157" t="str">
        <f>INDEX(product[Category],MATCH($A1157,product[ProductID],0))</f>
        <v>Urban</v>
      </c>
      <c r="J1157" t="str">
        <f>INDEX(product[Segment],MATCH($A1157,product[ProductID],0))</f>
        <v>Convenience</v>
      </c>
      <c r="K1157">
        <f>INDEX(product[ManufacturerID],MATCH($A1157,product[ProductID],0))</f>
        <v>2</v>
      </c>
      <c r="L1157" t="str">
        <f>INDEX(location[State],MATCH(D1157,location[Zip],0))</f>
        <v>Alberta</v>
      </c>
      <c r="M1157" t="str">
        <f>INDEX(manufacturer[Manufacturer Name],MATCH(K1157,manufacturer[ManufacturerID],0))</f>
        <v>Aliqui</v>
      </c>
      <c r="N1157">
        <f>1/COUNTIFS(tbl_sales[Manufacturer Name],tbl_sales[[#This Row],[Manufacturer Name]])</f>
        <v>4.7169811320754715E-3</v>
      </c>
    </row>
    <row r="1158" spans="1:14" x14ac:dyDescent="0.25">
      <c r="A1158">
        <v>674</v>
      </c>
      <c r="B1158" s="2">
        <v>42116</v>
      </c>
      <c r="C1158" s="2" t="str">
        <f>TEXT(tbl_sales[[#This Row],[Date]],"mmmm")</f>
        <v>April</v>
      </c>
      <c r="D1158" t="s">
        <v>1563</v>
      </c>
      <c r="E1158">
        <v>1</v>
      </c>
      <c r="F1158" s="3">
        <v>8189.37</v>
      </c>
      <c r="G1158" t="s">
        <v>20</v>
      </c>
      <c r="H1158" t="str">
        <f>INDEX(product[Product Name],MATCH(A1158,product[ProductID],0))</f>
        <v>Maximus UC-39</v>
      </c>
      <c r="I1158" t="str">
        <f>INDEX(product[Category],MATCH($A1158,product[ProductID],0))</f>
        <v>Urban</v>
      </c>
      <c r="J1158" t="str">
        <f>INDEX(product[Segment],MATCH($A1158,product[ProductID],0))</f>
        <v>Convenience</v>
      </c>
      <c r="K1158">
        <f>INDEX(product[ManufacturerID],MATCH($A1158,product[ProductID],0))</f>
        <v>7</v>
      </c>
      <c r="L1158" t="str">
        <f>INDEX(location[State],MATCH(D1158,location[Zip],0))</f>
        <v>British Columbia</v>
      </c>
      <c r="M1158" t="str">
        <f>INDEX(manufacturer[Manufacturer Name],MATCH(K1158,manufacturer[ManufacturerID],0))</f>
        <v>VanArsdel</v>
      </c>
      <c r="N1158">
        <f>1/COUNTIFS(tbl_sales[Manufacturer Name],tbl_sales[[#This Row],[Manufacturer Name]])</f>
        <v>2.4570024570024569E-3</v>
      </c>
    </row>
    <row r="1159" spans="1:14" x14ac:dyDescent="0.25">
      <c r="A1159">
        <v>2389</v>
      </c>
      <c r="B1159" s="2">
        <v>42116</v>
      </c>
      <c r="C1159" s="2" t="str">
        <f>TEXT(tbl_sales[[#This Row],[Date]],"mmmm")</f>
        <v>April</v>
      </c>
      <c r="D1159" t="s">
        <v>1554</v>
      </c>
      <c r="E1159">
        <v>1</v>
      </c>
      <c r="F1159" s="3">
        <v>10577.7</v>
      </c>
      <c r="G1159" t="s">
        <v>20</v>
      </c>
      <c r="H1159" t="str">
        <f>INDEX(product[Product Name],MATCH(A1159,product[ProductID],0))</f>
        <v>Aliqui UC-37</v>
      </c>
      <c r="I1159" t="str">
        <f>INDEX(product[Category],MATCH($A1159,product[ProductID],0))</f>
        <v>Urban</v>
      </c>
      <c r="J1159" t="str">
        <f>INDEX(product[Segment],MATCH($A1159,product[ProductID],0))</f>
        <v>Convenience</v>
      </c>
      <c r="K1159">
        <f>INDEX(product[ManufacturerID],MATCH($A1159,product[ProductID],0))</f>
        <v>2</v>
      </c>
      <c r="L1159" t="str">
        <f>INDEX(location[State],MATCH(D1159,location[Zip],0))</f>
        <v>British Columbia</v>
      </c>
      <c r="M1159" t="str">
        <f>INDEX(manufacturer[Manufacturer Name],MATCH(K1159,manufacturer[ManufacturerID],0))</f>
        <v>Aliqui</v>
      </c>
      <c r="N1159">
        <f>1/COUNTIFS(tbl_sales[Manufacturer Name],tbl_sales[[#This Row],[Manufacturer Name]])</f>
        <v>4.7169811320754715E-3</v>
      </c>
    </row>
    <row r="1160" spans="1:14" x14ac:dyDescent="0.25">
      <c r="A1160">
        <v>1070</v>
      </c>
      <c r="B1160" s="2">
        <v>42116</v>
      </c>
      <c r="C1160" s="2" t="str">
        <f>TEXT(tbl_sales[[#This Row],[Date]],"mmmm")</f>
        <v>April</v>
      </c>
      <c r="D1160" t="s">
        <v>1583</v>
      </c>
      <c r="E1160">
        <v>1</v>
      </c>
      <c r="F1160" s="3">
        <v>1889.37</v>
      </c>
      <c r="G1160" t="s">
        <v>20</v>
      </c>
      <c r="H1160" t="str">
        <f>INDEX(product[Product Name],MATCH(A1160,product[ProductID],0))</f>
        <v>Pirum RP-16</v>
      </c>
      <c r="I1160" t="str">
        <f>INDEX(product[Category],MATCH($A1160,product[ProductID],0))</f>
        <v>Rural</v>
      </c>
      <c r="J1160" t="str">
        <f>INDEX(product[Segment],MATCH($A1160,product[ProductID],0))</f>
        <v>Productivity</v>
      </c>
      <c r="K1160">
        <f>INDEX(product[ManufacturerID],MATCH($A1160,product[ProductID],0))</f>
        <v>10</v>
      </c>
      <c r="L1160" t="str">
        <f>INDEX(location[State],MATCH(D1160,location[Zip],0))</f>
        <v>British Columbia</v>
      </c>
      <c r="M1160" t="str">
        <f>INDEX(manufacturer[Manufacturer Name],MATCH(K1160,manufacturer[ManufacturerID],0))</f>
        <v>Pirum</v>
      </c>
      <c r="N1160">
        <f>1/COUNTIFS(tbl_sales[Manufacturer Name],tbl_sales[[#This Row],[Manufacturer Name]])</f>
        <v>3.8022813688212928E-3</v>
      </c>
    </row>
    <row r="1161" spans="1:14" x14ac:dyDescent="0.25">
      <c r="A1161">
        <v>1053</v>
      </c>
      <c r="B1161" s="2">
        <v>42124</v>
      </c>
      <c r="C1161" s="2" t="str">
        <f>TEXT(tbl_sales[[#This Row],[Date]],"mmmm")</f>
        <v>April</v>
      </c>
      <c r="D1161" t="s">
        <v>1600</v>
      </c>
      <c r="E1161">
        <v>1</v>
      </c>
      <c r="F1161" s="3">
        <v>3527.37</v>
      </c>
      <c r="G1161" t="s">
        <v>20</v>
      </c>
      <c r="H1161" t="str">
        <f>INDEX(product[Product Name],MATCH(A1161,product[ProductID],0))</f>
        <v>Pirum MA-11</v>
      </c>
      <c r="I1161" t="str">
        <f>INDEX(product[Category],MATCH($A1161,product[ProductID],0))</f>
        <v>Mix</v>
      </c>
      <c r="J1161" t="str">
        <f>INDEX(product[Segment],MATCH($A1161,product[ProductID],0))</f>
        <v>All Season</v>
      </c>
      <c r="K1161">
        <f>INDEX(product[ManufacturerID],MATCH($A1161,product[ProductID],0))</f>
        <v>10</v>
      </c>
      <c r="L1161" t="str">
        <f>INDEX(location[State],MATCH(D1161,location[Zip],0))</f>
        <v>British Columbia</v>
      </c>
      <c r="M1161" t="str">
        <f>INDEX(manufacturer[Manufacturer Name],MATCH(K1161,manufacturer[ManufacturerID],0))</f>
        <v>Pirum</v>
      </c>
      <c r="N1161">
        <f>1/COUNTIFS(tbl_sales[Manufacturer Name],tbl_sales[[#This Row],[Manufacturer Name]])</f>
        <v>3.8022813688212928E-3</v>
      </c>
    </row>
    <row r="1162" spans="1:14" x14ac:dyDescent="0.25">
      <c r="A1162">
        <v>207</v>
      </c>
      <c r="B1162" s="2">
        <v>42124</v>
      </c>
      <c r="C1162" s="2" t="str">
        <f>TEXT(tbl_sales[[#This Row],[Date]],"mmmm")</f>
        <v>April</v>
      </c>
      <c r="D1162" t="s">
        <v>1383</v>
      </c>
      <c r="E1162">
        <v>1</v>
      </c>
      <c r="F1162" s="3">
        <v>11843.37</v>
      </c>
      <c r="G1162" t="s">
        <v>20</v>
      </c>
      <c r="H1162" t="str">
        <f>INDEX(product[Product Name],MATCH(A1162,product[ProductID],0))</f>
        <v>Barba UM-09</v>
      </c>
      <c r="I1162" t="str">
        <f>INDEX(product[Category],MATCH($A1162,product[ProductID],0))</f>
        <v>Urban</v>
      </c>
      <c r="J1162" t="str">
        <f>INDEX(product[Segment],MATCH($A1162,product[ProductID],0))</f>
        <v>Moderation</v>
      </c>
      <c r="K1162">
        <f>INDEX(product[ManufacturerID],MATCH($A1162,product[ProductID],0))</f>
        <v>3</v>
      </c>
      <c r="L1162" t="str">
        <f>INDEX(location[State],MATCH(D1162,location[Zip],0))</f>
        <v>Alberta</v>
      </c>
      <c r="M1162" t="str">
        <f>INDEX(manufacturer[Manufacturer Name],MATCH(K1162,manufacturer[ManufacturerID],0))</f>
        <v>Barba</v>
      </c>
      <c r="N1162">
        <f>1/COUNTIFS(tbl_sales[Manufacturer Name],tbl_sales[[#This Row],[Manufacturer Name]])</f>
        <v>0.1111111111111111</v>
      </c>
    </row>
    <row r="1163" spans="1:14" x14ac:dyDescent="0.25">
      <c r="A1163">
        <v>549</v>
      </c>
      <c r="B1163" s="2">
        <v>42124</v>
      </c>
      <c r="C1163" s="2" t="str">
        <f>TEXT(tbl_sales[[#This Row],[Date]],"mmmm")</f>
        <v>April</v>
      </c>
      <c r="D1163" t="s">
        <v>1577</v>
      </c>
      <c r="E1163">
        <v>1</v>
      </c>
      <c r="F1163" s="3">
        <v>6614.37</v>
      </c>
      <c r="G1163" t="s">
        <v>20</v>
      </c>
      <c r="H1163" t="str">
        <f>INDEX(product[Product Name],MATCH(A1163,product[ProductID],0))</f>
        <v>Maximus UC-14</v>
      </c>
      <c r="I1163" t="str">
        <f>INDEX(product[Category],MATCH($A1163,product[ProductID],0))</f>
        <v>Urban</v>
      </c>
      <c r="J1163" t="str">
        <f>INDEX(product[Segment],MATCH($A1163,product[ProductID],0))</f>
        <v>Convenience</v>
      </c>
      <c r="K1163">
        <f>INDEX(product[ManufacturerID],MATCH($A1163,product[ProductID],0))</f>
        <v>7</v>
      </c>
      <c r="L1163" t="str">
        <f>INDEX(location[State],MATCH(D1163,location[Zip],0))</f>
        <v>British Columbia</v>
      </c>
      <c r="M1163" t="str">
        <f>INDEX(manufacturer[Manufacturer Name],MATCH(K1163,manufacturer[ManufacturerID],0))</f>
        <v>VanArsdel</v>
      </c>
      <c r="N1163">
        <f>1/COUNTIFS(tbl_sales[Manufacturer Name],tbl_sales[[#This Row],[Manufacturer Name]])</f>
        <v>2.4570024570024569E-3</v>
      </c>
    </row>
    <row r="1164" spans="1:14" x14ac:dyDescent="0.25">
      <c r="A1164">
        <v>2055</v>
      </c>
      <c r="B1164" s="2">
        <v>42093</v>
      </c>
      <c r="C1164" s="2" t="str">
        <f>TEXT(tbl_sales[[#This Row],[Date]],"mmmm")</f>
        <v>March</v>
      </c>
      <c r="D1164" t="s">
        <v>1352</v>
      </c>
      <c r="E1164">
        <v>1</v>
      </c>
      <c r="F1164" s="3">
        <v>7874.37</v>
      </c>
      <c r="G1164" t="s">
        <v>20</v>
      </c>
      <c r="H1164" t="str">
        <f>INDEX(product[Product Name],MATCH(A1164,product[ProductID],0))</f>
        <v>Currus UE-15</v>
      </c>
      <c r="I1164" t="str">
        <f>INDEX(product[Category],MATCH($A1164,product[ProductID],0))</f>
        <v>Urban</v>
      </c>
      <c r="J1164" t="str">
        <f>INDEX(product[Segment],MATCH($A1164,product[ProductID],0))</f>
        <v>Extreme</v>
      </c>
      <c r="K1164">
        <f>INDEX(product[ManufacturerID],MATCH($A1164,product[ProductID],0))</f>
        <v>4</v>
      </c>
      <c r="L1164" t="str">
        <f>INDEX(location[State],MATCH(D1164,location[Zip],0))</f>
        <v>Alberta</v>
      </c>
      <c r="M1164" t="str">
        <f>INDEX(manufacturer[Manufacturer Name],MATCH(K1164,manufacturer[ManufacturerID],0))</f>
        <v>Currus</v>
      </c>
      <c r="N1164">
        <f>1/COUNTIFS(tbl_sales[Manufacturer Name],tbl_sales[[#This Row],[Manufacturer Name]])</f>
        <v>1.1764705882352941E-2</v>
      </c>
    </row>
    <row r="1165" spans="1:14" x14ac:dyDescent="0.25">
      <c r="A1165">
        <v>2086</v>
      </c>
      <c r="B1165" s="2">
        <v>42093</v>
      </c>
      <c r="C1165" s="2" t="str">
        <f>TEXT(tbl_sales[[#This Row],[Date]],"mmmm")</f>
        <v>March</v>
      </c>
      <c r="D1165" t="s">
        <v>1395</v>
      </c>
      <c r="E1165">
        <v>1</v>
      </c>
      <c r="F1165" s="3">
        <v>2897.37</v>
      </c>
      <c r="G1165" t="s">
        <v>20</v>
      </c>
      <c r="H1165" t="str">
        <f>INDEX(product[Product Name],MATCH(A1165,product[ProductID],0))</f>
        <v>Currus UC-21</v>
      </c>
      <c r="I1165" t="str">
        <f>INDEX(product[Category],MATCH($A1165,product[ProductID],0))</f>
        <v>Urban</v>
      </c>
      <c r="J1165" t="str">
        <f>INDEX(product[Segment],MATCH($A1165,product[ProductID],0))</f>
        <v>Convenience</v>
      </c>
      <c r="K1165">
        <f>INDEX(product[ManufacturerID],MATCH($A1165,product[ProductID],0))</f>
        <v>4</v>
      </c>
      <c r="L1165" t="str">
        <f>INDEX(location[State],MATCH(D1165,location[Zip],0))</f>
        <v>Alberta</v>
      </c>
      <c r="M1165" t="str">
        <f>INDEX(manufacturer[Manufacturer Name],MATCH(K1165,manufacturer[ManufacturerID],0))</f>
        <v>Currus</v>
      </c>
      <c r="N1165">
        <f>1/COUNTIFS(tbl_sales[Manufacturer Name],tbl_sales[[#This Row],[Manufacturer Name]])</f>
        <v>1.1764705882352941E-2</v>
      </c>
    </row>
    <row r="1166" spans="1:14" x14ac:dyDescent="0.25">
      <c r="A1166">
        <v>491</v>
      </c>
      <c r="B1166" s="2">
        <v>42093</v>
      </c>
      <c r="C1166" s="2" t="str">
        <f>TEXT(tbl_sales[[#This Row],[Date]],"mmmm")</f>
        <v>March</v>
      </c>
      <c r="D1166" t="s">
        <v>1200</v>
      </c>
      <c r="E1166">
        <v>1</v>
      </c>
      <c r="F1166" s="3">
        <v>11339.37</v>
      </c>
      <c r="G1166" t="s">
        <v>20</v>
      </c>
      <c r="H1166" t="str">
        <f>INDEX(product[Product Name],MATCH(A1166,product[ProductID],0))</f>
        <v>Maximus UM-96</v>
      </c>
      <c r="I1166" t="str">
        <f>INDEX(product[Category],MATCH($A1166,product[ProductID],0))</f>
        <v>Urban</v>
      </c>
      <c r="J1166" t="str">
        <f>INDEX(product[Segment],MATCH($A1166,product[ProductID],0))</f>
        <v>Moderation</v>
      </c>
      <c r="K1166">
        <f>INDEX(product[ManufacturerID],MATCH($A1166,product[ProductID],0))</f>
        <v>7</v>
      </c>
      <c r="L1166" t="str">
        <f>INDEX(location[State],MATCH(D1166,location[Zip],0))</f>
        <v>Manitoba</v>
      </c>
      <c r="M1166" t="str">
        <f>INDEX(manufacturer[Manufacturer Name],MATCH(K1166,manufacturer[ManufacturerID],0))</f>
        <v>VanArsdel</v>
      </c>
      <c r="N1166">
        <f>1/COUNTIFS(tbl_sales[Manufacturer Name],tbl_sales[[#This Row],[Manufacturer Name]])</f>
        <v>2.4570024570024569E-3</v>
      </c>
    </row>
    <row r="1167" spans="1:14" x14ac:dyDescent="0.25">
      <c r="A1167">
        <v>733</v>
      </c>
      <c r="B1167" s="2">
        <v>42093</v>
      </c>
      <c r="C1167" s="2" t="str">
        <f>TEXT(tbl_sales[[#This Row],[Date]],"mmmm")</f>
        <v>March</v>
      </c>
      <c r="D1167" t="s">
        <v>1601</v>
      </c>
      <c r="E1167">
        <v>1</v>
      </c>
      <c r="F1167" s="3">
        <v>5102.37</v>
      </c>
      <c r="G1167" t="s">
        <v>20</v>
      </c>
      <c r="H1167" t="str">
        <f>INDEX(product[Product Name],MATCH(A1167,product[ProductID],0))</f>
        <v>Natura RP-21</v>
      </c>
      <c r="I1167" t="str">
        <f>INDEX(product[Category],MATCH($A1167,product[ProductID],0))</f>
        <v>Rural</v>
      </c>
      <c r="J1167" t="str">
        <f>INDEX(product[Segment],MATCH($A1167,product[ProductID],0))</f>
        <v>Productivity</v>
      </c>
      <c r="K1167">
        <f>INDEX(product[ManufacturerID],MATCH($A1167,product[ProductID],0))</f>
        <v>8</v>
      </c>
      <c r="L1167" t="str">
        <f>INDEX(location[State],MATCH(D1167,location[Zip],0))</f>
        <v>British Columbia</v>
      </c>
      <c r="M1167" t="str">
        <f>INDEX(manufacturer[Manufacturer Name],MATCH(K1167,manufacturer[ManufacturerID],0))</f>
        <v>Natura</v>
      </c>
      <c r="N1167">
        <f>1/COUNTIFS(tbl_sales[Manufacturer Name],tbl_sales[[#This Row],[Manufacturer Name]])</f>
        <v>3.952569169960474E-3</v>
      </c>
    </row>
    <row r="1168" spans="1:14" x14ac:dyDescent="0.25">
      <c r="A1168">
        <v>1085</v>
      </c>
      <c r="B1168" s="2">
        <v>42093</v>
      </c>
      <c r="C1168" s="2" t="str">
        <f>TEXT(tbl_sales[[#This Row],[Date]],"mmmm")</f>
        <v>March</v>
      </c>
      <c r="D1168" t="s">
        <v>1600</v>
      </c>
      <c r="E1168">
        <v>1</v>
      </c>
      <c r="F1168" s="3">
        <v>1322.37</v>
      </c>
      <c r="G1168" t="s">
        <v>20</v>
      </c>
      <c r="H1168" t="str">
        <f>INDEX(product[Product Name],MATCH(A1168,product[ProductID],0))</f>
        <v>Pirum RP-31</v>
      </c>
      <c r="I1168" t="str">
        <f>INDEX(product[Category],MATCH($A1168,product[ProductID],0))</f>
        <v>Rural</v>
      </c>
      <c r="J1168" t="str">
        <f>INDEX(product[Segment],MATCH($A1168,product[ProductID],0))</f>
        <v>Productivity</v>
      </c>
      <c r="K1168">
        <f>INDEX(product[ManufacturerID],MATCH($A1168,product[ProductID],0))</f>
        <v>10</v>
      </c>
      <c r="L1168" t="str">
        <f>INDEX(location[State],MATCH(D1168,location[Zip],0))</f>
        <v>British Columbia</v>
      </c>
      <c r="M1168" t="str">
        <f>INDEX(manufacturer[Manufacturer Name],MATCH(K1168,manufacturer[ManufacturerID],0))</f>
        <v>Pirum</v>
      </c>
      <c r="N1168">
        <f>1/COUNTIFS(tbl_sales[Manufacturer Name],tbl_sales[[#This Row],[Manufacturer Name]])</f>
        <v>3.8022813688212928E-3</v>
      </c>
    </row>
    <row r="1169" spans="1:14" x14ac:dyDescent="0.25">
      <c r="A1169">
        <v>1183</v>
      </c>
      <c r="B1169" s="2">
        <v>42093</v>
      </c>
      <c r="C1169" s="2" t="str">
        <f>TEXT(tbl_sales[[#This Row],[Date]],"mmmm")</f>
        <v>March</v>
      </c>
      <c r="D1169" t="s">
        <v>1601</v>
      </c>
      <c r="E1169">
        <v>1</v>
      </c>
      <c r="F1169" s="3">
        <v>7275.87</v>
      </c>
      <c r="G1169" t="s">
        <v>20</v>
      </c>
      <c r="H1169" t="str">
        <f>INDEX(product[Product Name],MATCH(A1169,product[ProductID],0))</f>
        <v>Pirum UE-19</v>
      </c>
      <c r="I1169" t="str">
        <f>INDEX(product[Category],MATCH($A1169,product[ProductID],0))</f>
        <v>Urban</v>
      </c>
      <c r="J1169" t="str">
        <f>INDEX(product[Segment],MATCH($A1169,product[ProductID],0))</f>
        <v>Extreme</v>
      </c>
      <c r="K1169">
        <f>INDEX(product[ManufacturerID],MATCH($A1169,product[ProductID],0))</f>
        <v>10</v>
      </c>
      <c r="L1169" t="str">
        <f>INDEX(location[State],MATCH(D1169,location[Zip],0))</f>
        <v>British Columbia</v>
      </c>
      <c r="M1169" t="str">
        <f>INDEX(manufacturer[Manufacturer Name],MATCH(K1169,manufacturer[ManufacturerID],0))</f>
        <v>Pirum</v>
      </c>
      <c r="N1169">
        <f>1/COUNTIFS(tbl_sales[Manufacturer Name],tbl_sales[[#This Row],[Manufacturer Name]])</f>
        <v>3.8022813688212928E-3</v>
      </c>
    </row>
    <row r="1170" spans="1:14" x14ac:dyDescent="0.25">
      <c r="A1170">
        <v>202</v>
      </c>
      <c r="B1170" s="2">
        <v>42116</v>
      </c>
      <c r="C1170" s="2" t="str">
        <f>TEXT(tbl_sales[[#This Row],[Date]],"mmmm")</f>
        <v>April</v>
      </c>
      <c r="D1170" t="s">
        <v>1577</v>
      </c>
      <c r="E1170">
        <v>1</v>
      </c>
      <c r="F1170" s="3">
        <v>15749.37</v>
      </c>
      <c r="G1170" t="s">
        <v>20</v>
      </c>
      <c r="H1170" t="str">
        <f>INDEX(product[Product Name],MATCH(A1170,product[ProductID],0))</f>
        <v>Barba UM-04</v>
      </c>
      <c r="I1170" t="str">
        <f>INDEX(product[Category],MATCH($A1170,product[ProductID],0))</f>
        <v>Urban</v>
      </c>
      <c r="J1170" t="str">
        <f>INDEX(product[Segment],MATCH($A1170,product[ProductID],0))</f>
        <v>Moderation</v>
      </c>
      <c r="K1170">
        <f>INDEX(product[ManufacturerID],MATCH($A1170,product[ProductID],0))</f>
        <v>3</v>
      </c>
      <c r="L1170" t="str">
        <f>INDEX(location[State],MATCH(D1170,location[Zip],0))</f>
        <v>British Columbia</v>
      </c>
      <c r="M1170" t="str">
        <f>INDEX(manufacturer[Manufacturer Name],MATCH(K1170,manufacturer[ManufacturerID],0))</f>
        <v>Barba</v>
      </c>
      <c r="N1170">
        <f>1/COUNTIFS(tbl_sales[Manufacturer Name],tbl_sales[[#This Row],[Manufacturer Name]])</f>
        <v>0.1111111111111111</v>
      </c>
    </row>
    <row r="1171" spans="1:14" x14ac:dyDescent="0.25">
      <c r="A1171">
        <v>1069</v>
      </c>
      <c r="B1171" s="2">
        <v>42116</v>
      </c>
      <c r="C1171" s="2" t="str">
        <f>TEXT(tbl_sales[[#This Row],[Date]],"mmmm")</f>
        <v>April</v>
      </c>
      <c r="D1171" t="s">
        <v>1583</v>
      </c>
      <c r="E1171">
        <v>1</v>
      </c>
      <c r="F1171" s="3">
        <v>1889.37</v>
      </c>
      <c r="G1171" t="s">
        <v>20</v>
      </c>
      <c r="H1171" t="str">
        <f>INDEX(product[Product Name],MATCH(A1171,product[ProductID],0))</f>
        <v>Pirum RP-15</v>
      </c>
      <c r="I1171" t="str">
        <f>INDEX(product[Category],MATCH($A1171,product[ProductID],0))</f>
        <v>Rural</v>
      </c>
      <c r="J1171" t="str">
        <f>INDEX(product[Segment],MATCH($A1171,product[ProductID],0))</f>
        <v>Productivity</v>
      </c>
      <c r="K1171">
        <f>INDEX(product[ManufacturerID],MATCH($A1171,product[ProductID],0))</f>
        <v>10</v>
      </c>
      <c r="L1171" t="str">
        <f>INDEX(location[State],MATCH(D1171,location[Zip],0))</f>
        <v>British Columbia</v>
      </c>
      <c r="M1171" t="str">
        <f>INDEX(manufacturer[Manufacturer Name],MATCH(K1171,manufacturer[ManufacturerID],0))</f>
        <v>Pirum</v>
      </c>
      <c r="N1171">
        <f>1/COUNTIFS(tbl_sales[Manufacturer Name],tbl_sales[[#This Row],[Manufacturer Name]])</f>
        <v>3.8022813688212928E-3</v>
      </c>
    </row>
    <row r="1172" spans="1:14" x14ac:dyDescent="0.25">
      <c r="A1172">
        <v>438</v>
      </c>
      <c r="B1172" s="2">
        <v>42116</v>
      </c>
      <c r="C1172" s="2" t="str">
        <f>TEXT(tbl_sales[[#This Row],[Date]],"mmmm")</f>
        <v>April</v>
      </c>
      <c r="D1172" t="s">
        <v>1384</v>
      </c>
      <c r="E1172">
        <v>1</v>
      </c>
      <c r="F1172" s="3">
        <v>11969.37</v>
      </c>
      <c r="G1172" t="s">
        <v>20</v>
      </c>
      <c r="H1172" t="str">
        <f>INDEX(product[Product Name],MATCH(A1172,product[ProductID],0))</f>
        <v>Maximus UM-43</v>
      </c>
      <c r="I1172" t="str">
        <f>INDEX(product[Category],MATCH($A1172,product[ProductID],0))</f>
        <v>Urban</v>
      </c>
      <c r="J1172" t="str">
        <f>INDEX(product[Segment],MATCH($A1172,product[ProductID],0))</f>
        <v>Moderation</v>
      </c>
      <c r="K1172">
        <f>INDEX(product[ManufacturerID],MATCH($A1172,product[ProductID],0))</f>
        <v>7</v>
      </c>
      <c r="L1172" t="str">
        <f>INDEX(location[State],MATCH(D1172,location[Zip],0))</f>
        <v>Alberta</v>
      </c>
      <c r="M1172" t="str">
        <f>INDEX(manufacturer[Manufacturer Name],MATCH(K1172,manufacturer[ManufacturerID],0))</f>
        <v>VanArsdel</v>
      </c>
      <c r="N1172">
        <f>1/COUNTIFS(tbl_sales[Manufacturer Name],tbl_sales[[#This Row],[Manufacturer Name]])</f>
        <v>2.4570024570024569E-3</v>
      </c>
    </row>
    <row r="1173" spans="1:14" x14ac:dyDescent="0.25">
      <c r="A1173">
        <v>438</v>
      </c>
      <c r="B1173" s="2">
        <v>42117</v>
      </c>
      <c r="C1173" s="2" t="str">
        <f>TEXT(tbl_sales[[#This Row],[Date]],"mmmm")</f>
        <v>April</v>
      </c>
      <c r="D1173" t="s">
        <v>1573</v>
      </c>
      <c r="E1173">
        <v>1</v>
      </c>
      <c r="F1173" s="3">
        <v>11969.37</v>
      </c>
      <c r="G1173" t="s">
        <v>20</v>
      </c>
      <c r="H1173" t="str">
        <f>INDEX(product[Product Name],MATCH(A1173,product[ProductID],0))</f>
        <v>Maximus UM-43</v>
      </c>
      <c r="I1173" t="str">
        <f>INDEX(product[Category],MATCH($A1173,product[ProductID],0))</f>
        <v>Urban</v>
      </c>
      <c r="J1173" t="str">
        <f>INDEX(product[Segment],MATCH($A1173,product[ProductID],0))</f>
        <v>Moderation</v>
      </c>
      <c r="K1173">
        <f>INDEX(product[ManufacturerID],MATCH($A1173,product[ProductID],0))</f>
        <v>7</v>
      </c>
      <c r="L1173" t="str">
        <f>INDEX(location[State],MATCH(D1173,location[Zip],0))</f>
        <v>British Columbia</v>
      </c>
      <c r="M1173" t="str">
        <f>INDEX(manufacturer[Manufacturer Name],MATCH(K1173,manufacturer[ManufacturerID],0))</f>
        <v>VanArsdel</v>
      </c>
      <c r="N1173">
        <f>1/COUNTIFS(tbl_sales[Manufacturer Name],tbl_sales[[#This Row],[Manufacturer Name]])</f>
        <v>2.4570024570024569E-3</v>
      </c>
    </row>
    <row r="1174" spans="1:14" x14ac:dyDescent="0.25">
      <c r="A1174">
        <v>487</v>
      </c>
      <c r="B1174" s="2">
        <v>42117</v>
      </c>
      <c r="C1174" s="2" t="str">
        <f>TEXT(tbl_sales[[#This Row],[Date]],"mmmm")</f>
        <v>April</v>
      </c>
      <c r="D1174" t="s">
        <v>1400</v>
      </c>
      <c r="E1174">
        <v>1</v>
      </c>
      <c r="F1174" s="3">
        <v>13229.37</v>
      </c>
      <c r="G1174" t="s">
        <v>20</v>
      </c>
      <c r="H1174" t="str">
        <f>INDEX(product[Product Name],MATCH(A1174,product[ProductID],0))</f>
        <v>Maximus UM-92</v>
      </c>
      <c r="I1174" t="str">
        <f>INDEX(product[Category],MATCH($A1174,product[ProductID],0))</f>
        <v>Urban</v>
      </c>
      <c r="J1174" t="str">
        <f>INDEX(product[Segment],MATCH($A1174,product[ProductID],0))</f>
        <v>Moderation</v>
      </c>
      <c r="K1174">
        <f>INDEX(product[ManufacturerID],MATCH($A1174,product[ProductID],0))</f>
        <v>7</v>
      </c>
      <c r="L1174" t="str">
        <f>INDEX(location[State],MATCH(D1174,location[Zip],0))</f>
        <v>Alberta</v>
      </c>
      <c r="M1174" t="str">
        <f>INDEX(manufacturer[Manufacturer Name],MATCH(K1174,manufacturer[ManufacturerID],0))</f>
        <v>VanArsdel</v>
      </c>
      <c r="N1174">
        <f>1/COUNTIFS(tbl_sales[Manufacturer Name],tbl_sales[[#This Row],[Manufacturer Name]])</f>
        <v>2.4570024570024569E-3</v>
      </c>
    </row>
    <row r="1175" spans="1:14" x14ac:dyDescent="0.25">
      <c r="A1175">
        <v>2396</v>
      </c>
      <c r="B1175" s="2">
        <v>42151</v>
      </c>
      <c r="C1175" s="2" t="str">
        <f>TEXT(tbl_sales[[#This Row],[Date]],"mmmm")</f>
        <v>May</v>
      </c>
      <c r="D1175" t="s">
        <v>1350</v>
      </c>
      <c r="E1175">
        <v>1</v>
      </c>
      <c r="F1175" s="3">
        <v>1070.3699999999999</v>
      </c>
      <c r="G1175" t="s">
        <v>20</v>
      </c>
      <c r="H1175" t="str">
        <f>INDEX(product[Product Name],MATCH(A1175,product[ProductID],0))</f>
        <v>Aliqui YY-05</v>
      </c>
      <c r="I1175" t="str">
        <f>INDEX(product[Category],MATCH($A1175,product[ProductID],0))</f>
        <v>Youth</v>
      </c>
      <c r="J1175" t="str">
        <f>INDEX(product[Segment],MATCH($A1175,product[ProductID],0))</f>
        <v>Youth</v>
      </c>
      <c r="K1175">
        <f>INDEX(product[ManufacturerID],MATCH($A1175,product[ProductID],0))</f>
        <v>2</v>
      </c>
      <c r="L1175" t="str">
        <f>INDEX(location[State],MATCH(D1175,location[Zip],0))</f>
        <v>Alberta</v>
      </c>
      <c r="M1175" t="str">
        <f>INDEX(manufacturer[Manufacturer Name],MATCH(K1175,manufacturer[ManufacturerID],0))</f>
        <v>Aliqui</v>
      </c>
      <c r="N1175">
        <f>1/COUNTIFS(tbl_sales[Manufacturer Name],tbl_sales[[#This Row],[Manufacturer Name]])</f>
        <v>4.7169811320754715E-3</v>
      </c>
    </row>
    <row r="1176" spans="1:14" x14ac:dyDescent="0.25">
      <c r="A1176">
        <v>2332</v>
      </c>
      <c r="B1176" s="2">
        <v>42151</v>
      </c>
      <c r="C1176" s="2" t="str">
        <f>TEXT(tbl_sales[[#This Row],[Date]],"mmmm")</f>
        <v>May</v>
      </c>
      <c r="D1176" t="s">
        <v>1382</v>
      </c>
      <c r="E1176">
        <v>1</v>
      </c>
      <c r="F1176" s="3">
        <v>6356.7</v>
      </c>
      <c r="G1176" t="s">
        <v>20</v>
      </c>
      <c r="H1176" t="str">
        <f>INDEX(product[Product Name],MATCH(A1176,product[ProductID],0))</f>
        <v>Aliqui UE-06</v>
      </c>
      <c r="I1176" t="str">
        <f>INDEX(product[Category],MATCH($A1176,product[ProductID],0))</f>
        <v>Urban</v>
      </c>
      <c r="J1176" t="str">
        <f>INDEX(product[Segment],MATCH($A1176,product[ProductID],0))</f>
        <v>Extreme</v>
      </c>
      <c r="K1176">
        <f>INDEX(product[ManufacturerID],MATCH($A1176,product[ProductID],0))</f>
        <v>2</v>
      </c>
      <c r="L1176" t="str">
        <f>INDEX(location[State],MATCH(D1176,location[Zip],0))</f>
        <v>Alberta</v>
      </c>
      <c r="M1176" t="str">
        <f>INDEX(manufacturer[Manufacturer Name],MATCH(K1176,manufacturer[ManufacturerID],0))</f>
        <v>Aliqui</v>
      </c>
      <c r="N1176">
        <f>1/COUNTIFS(tbl_sales[Manufacturer Name],tbl_sales[[#This Row],[Manufacturer Name]])</f>
        <v>4.7169811320754715E-3</v>
      </c>
    </row>
    <row r="1177" spans="1:14" x14ac:dyDescent="0.25">
      <c r="A1177">
        <v>659</v>
      </c>
      <c r="B1177" s="2">
        <v>42151</v>
      </c>
      <c r="C1177" s="2" t="str">
        <f>TEXT(tbl_sales[[#This Row],[Date]],"mmmm")</f>
        <v>May</v>
      </c>
      <c r="D1177" t="s">
        <v>1577</v>
      </c>
      <c r="E1177">
        <v>1</v>
      </c>
      <c r="F1177" s="3">
        <v>17639.37</v>
      </c>
      <c r="G1177" t="s">
        <v>20</v>
      </c>
      <c r="H1177" t="str">
        <f>INDEX(product[Product Name],MATCH(A1177,product[ProductID],0))</f>
        <v>Maximus UC-24</v>
      </c>
      <c r="I1177" t="str">
        <f>INDEX(product[Category],MATCH($A1177,product[ProductID],0))</f>
        <v>Urban</v>
      </c>
      <c r="J1177" t="str">
        <f>INDEX(product[Segment],MATCH($A1177,product[ProductID],0))</f>
        <v>Convenience</v>
      </c>
      <c r="K1177">
        <f>INDEX(product[ManufacturerID],MATCH($A1177,product[ProductID],0))</f>
        <v>7</v>
      </c>
      <c r="L1177" t="str">
        <f>INDEX(location[State],MATCH(D1177,location[Zip],0))</f>
        <v>British Columbia</v>
      </c>
      <c r="M1177" t="str">
        <f>INDEX(manufacturer[Manufacturer Name],MATCH(K1177,manufacturer[ManufacturerID],0))</f>
        <v>VanArsdel</v>
      </c>
      <c r="N1177">
        <f>1/COUNTIFS(tbl_sales[Manufacturer Name],tbl_sales[[#This Row],[Manufacturer Name]])</f>
        <v>2.4570024570024569E-3</v>
      </c>
    </row>
    <row r="1178" spans="1:14" x14ac:dyDescent="0.25">
      <c r="A1178">
        <v>1182</v>
      </c>
      <c r="B1178" s="2">
        <v>42151</v>
      </c>
      <c r="C1178" s="2" t="str">
        <f>TEXT(tbl_sales[[#This Row],[Date]],"mmmm")</f>
        <v>May</v>
      </c>
      <c r="D1178" t="s">
        <v>1402</v>
      </c>
      <c r="E1178">
        <v>1</v>
      </c>
      <c r="F1178" s="3">
        <v>2519.37</v>
      </c>
      <c r="G1178" t="s">
        <v>20</v>
      </c>
      <c r="H1178" t="str">
        <f>INDEX(product[Product Name],MATCH(A1178,product[ProductID],0))</f>
        <v>Pirum UE-18</v>
      </c>
      <c r="I1178" t="str">
        <f>INDEX(product[Category],MATCH($A1178,product[ProductID],0))</f>
        <v>Urban</v>
      </c>
      <c r="J1178" t="str">
        <f>INDEX(product[Segment],MATCH($A1178,product[ProductID],0))</f>
        <v>Extreme</v>
      </c>
      <c r="K1178">
        <f>INDEX(product[ManufacturerID],MATCH($A1178,product[ProductID],0))</f>
        <v>10</v>
      </c>
      <c r="L1178" t="str">
        <f>INDEX(location[State],MATCH(D1178,location[Zip],0))</f>
        <v>Alberta</v>
      </c>
      <c r="M1178" t="str">
        <f>INDEX(manufacturer[Manufacturer Name],MATCH(K1178,manufacturer[ManufacturerID],0))</f>
        <v>Pirum</v>
      </c>
      <c r="N1178">
        <f>1/COUNTIFS(tbl_sales[Manufacturer Name],tbl_sales[[#This Row],[Manufacturer Name]])</f>
        <v>3.8022813688212928E-3</v>
      </c>
    </row>
    <row r="1179" spans="1:14" x14ac:dyDescent="0.25">
      <c r="A1179">
        <v>491</v>
      </c>
      <c r="B1179" s="2">
        <v>42113</v>
      </c>
      <c r="C1179" s="2" t="str">
        <f>TEXT(tbl_sales[[#This Row],[Date]],"mmmm")</f>
        <v>April</v>
      </c>
      <c r="D1179" t="s">
        <v>1567</v>
      </c>
      <c r="E1179">
        <v>1</v>
      </c>
      <c r="F1179" s="3">
        <v>10709.37</v>
      </c>
      <c r="G1179" t="s">
        <v>20</v>
      </c>
      <c r="H1179" t="str">
        <f>INDEX(product[Product Name],MATCH(A1179,product[ProductID],0))</f>
        <v>Maximus UM-96</v>
      </c>
      <c r="I1179" t="str">
        <f>INDEX(product[Category],MATCH($A1179,product[ProductID],0))</f>
        <v>Urban</v>
      </c>
      <c r="J1179" t="str">
        <f>INDEX(product[Segment],MATCH($A1179,product[ProductID],0))</f>
        <v>Moderation</v>
      </c>
      <c r="K1179">
        <f>INDEX(product[ManufacturerID],MATCH($A1179,product[ProductID],0))</f>
        <v>7</v>
      </c>
      <c r="L1179" t="str">
        <f>INDEX(location[State],MATCH(D1179,location[Zip],0))</f>
        <v>British Columbia</v>
      </c>
      <c r="M1179" t="str">
        <f>INDEX(manufacturer[Manufacturer Name],MATCH(K1179,manufacturer[ManufacturerID],0))</f>
        <v>VanArsdel</v>
      </c>
      <c r="N1179">
        <f>1/COUNTIFS(tbl_sales[Manufacturer Name],tbl_sales[[#This Row],[Manufacturer Name]])</f>
        <v>2.4570024570024569E-3</v>
      </c>
    </row>
    <row r="1180" spans="1:14" x14ac:dyDescent="0.25">
      <c r="A1180">
        <v>1129</v>
      </c>
      <c r="B1180" s="2">
        <v>42113</v>
      </c>
      <c r="C1180" s="2" t="str">
        <f>TEXT(tbl_sales[[#This Row],[Date]],"mmmm")</f>
        <v>April</v>
      </c>
      <c r="D1180" t="s">
        <v>1559</v>
      </c>
      <c r="E1180">
        <v>1</v>
      </c>
      <c r="F1180" s="3">
        <v>5543.37</v>
      </c>
      <c r="G1180" t="s">
        <v>20</v>
      </c>
      <c r="H1180" t="str">
        <f>INDEX(product[Product Name],MATCH(A1180,product[ProductID],0))</f>
        <v>Pirum UM-06</v>
      </c>
      <c r="I1180" t="str">
        <f>INDEX(product[Category],MATCH($A1180,product[ProductID],0))</f>
        <v>Urban</v>
      </c>
      <c r="J1180" t="str">
        <f>INDEX(product[Segment],MATCH($A1180,product[ProductID],0))</f>
        <v>Moderation</v>
      </c>
      <c r="K1180">
        <f>INDEX(product[ManufacturerID],MATCH($A1180,product[ProductID],0))</f>
        <v>10</v>
      </c>
      <c r="L1180" t="str">
        <f>INDEX(location[State],MATCH(D1180,location[Zip],0))</f>
        <v>British Columbia</v>
      </c>
      <c r="M1180" t="str">
        <f>INDEX(manufacturer[Manufacturer Name],MATCH(K1180,manufacturer[ManufacturerID],0))</f>
        <v>Pirum</v>
      </c>
      <c r="N1180">
        <f>1/COUNTIFS(tbl_sales[Manufacturer Name],tbl_sales[[#This Row],[Manufacturer Name]])</f>
        <v>3.8022813688212928E-3</v>
      </c>
    </row>
    <row r="1181" spans="1:14" x14ac:dyDescent="0.25">
      <c r="A1181">
        <v>604</v>
      </c>
      <c r="B1181" s="2">
        <v>42113</v>
      </c>
      <c r="C1181" s="2" t="str">
        <f>TEXT(tbl_sales[[#This Row],[Date]],"mmmm")</f>
        <v>April</v>
      </c>
      <c r="D1181" t="s">
        <v>1561</v>
      </c>
      <c r="E1181">
        <v>1</v>
      </c>
      <c r="F1181" s="3">
        <v>6299.37</v>
      </c>
      <c r="G1181" t="s">
        <v>20</v>
      </c>
      <c r="H1181" t="str">
        <f>INDEX(product[Product Name],MATCH(A1181,product[ProductID],0))</f>
        <v>Maximus UC-69</v>
      </c>
      <c r="I1181" t="str">
        <f>INDEX(product[Category],MATCH($A1181,product[ProductID],0))</f>
        <v>Urban</v>
      </c>
      <c r="J1181" t="str">
        <f>INDEX(product[Segment],MATCH($A1181,product[ProductID],0))</f>
        <v>Convenience</v>
      </c>
      <c r="K1181">
        <f>INDEX(product[ManufacturerID],MATCH($A1181,product[ProductID],0))</f>
        <v>7</v>
      </c>
      <c r="L1181" t="str">
        <f>INDEX(location[State],MATCH(D1181,location[Zip],0))</f>
        <v>British Columbia</v>
      </c>
      <c r="M1181" t="str">
        <f>INDEX(manufacturer[Manufacturer Name],MATCH(K1181,manufacturer[ManufacturerID],0))</f>
        <v>VanArsdel</v>
      </c>
      <c r="N1181">
        <f>1/COUNTIFS(tbl_sales[Manufacturer Name],tbl_sales[[#This Row],[Manufacturer Name]])</f>
        <v>2.4570024570024569E-3</v>
      </c>
    </row>
    <row r="1182" spans="1:14" x14ac:dyDescent="0.25">
      <c r="A1182">
        <v>945</v>
      </c>
      <c r="B1182" s="2">
        <v>42113</v>
      </c>
      <c r="C1182" s="2" t="str">
        <f>TEXT(tbl_sales[[#This Row],[Date]],"mmmm")</f>
        <v>April</v>
      </c>
      <c r="D1182" t="s">
        <v>1395</v>
      </c>
      <c r="E1182">
        <v>1</v>
      </c>
      <c r="F1182" s="3">
        <v>8189.37</v>
      </c>
      <c r="G1182" t="s">
        <v>20</v>
      </c>
      <c r="H1182" t="str">
        <f>INDEX(product[Product Name],MATCH(A1182,product[ProductID],0))</f>
        <v>Natura UC-08</v>
      </c>
      <c r="I1182" t="str">
        <f>INDEX(product[Category],MATCH($A1182,product[ProductID],0))</f>
        <v>Urban</v>
      </c>
      <c r="J1182" t="str">
        <f>INDEX(product[Segment],MATCH($A1182,product[ProductID],0))</f>
        <v>Convenience</v>
      </c>
      <c r="K1182">
        <f>INDEX(product[ManufacturerID],MATCH($A1182,product[ProductID],0))</f>
        <v>8</v>
      </c>
      <c r="L1182" t="str">
        <f>INDEX(location[State],MATCH(D1182,location[Zip],0))</f>
        <v>Alberta</v>
      </c>
      <c r="M1182" t="str">
        <f>INDEX(manufacturer[Manufacturer Name],MATCH(K1182,manufacturer[ManufacturerID],0))</f>
        <v>Natura</v>
      </c>
      <c r="N1182">
        <f>1/COUNTIFS(tbl_sales[Manufacturer Name],tbl_sales[[#This Row],[Manufacturer Name]])</f>
        <v>3.952569169960474E-3</v>
      </c>
    </row>
    <row r="1183" spans="1:14" x14ac:dyDescent="0.25">
      <c r="A1183">
        <v>1343</v>
      </c>
      <c r="B1183" s="2">
        <v>42113</v>
      </c>
      <c r="C1183" s="2" t="str">
        <f>TEXT(tbl_sales[[#This Row],[Date]],"mmmm")</f>
        <v>April</v>
      </c>
      <c r="D1183" t="s">
        <v>1559</v>
      </c>
      <c r="E1183">
        <v>2</v>
      </c>
      <c r="F1183" s="3">
        <v>8817.48</v>
      </c>
      <c r="G1183" t="s">
        <v>20</v>
      </c>
      <c r="H1183" t="str">
        <f>INDEX(product[Product Name],MATCH(A1183,product[ProductID],0))</f>
        <v>Quibus RP-35</v>
      </c>
      <c r="I1183" t="str">
        <f>INDEX(product[Category],MATCH($A1183,product[ProductID],0))</f>
        <v>Rural</v>
      </c>
      <c r="J1183" t="str">
        <f>INDEX(product[Segment],MATCH($A1183,product[ProductID],0))</f>
        <v>Productivity</v>
      </c>
      <c r="K1183">
        <f>INDEX(product[ManufacturerID],MATCH($A1183,product[ProductID],0))</f>
        <v>12</v>
      </c>
      <c r="L1183" t="str">
        <f>INDEX(location[State],MATCH(D1183,location[Zip],0))</f>
        <v>British Columbia</v>
      </c>
      <c r="M1183" t="str">
        <f>INDEX(manufacturer[Manufacturer Name],MATCH(K1183,manufacturer[ManufacturerID],0))</f>
        <v>Quibus</v>
      </c>
      <c r="N1183">
        <f>1/COUNTIFS(tbl_sales[Manufacturer Name],tbl_sales[[#This Row],[Manufacturer Name]])</f>
        <v>1.3333333333333334E-2</v>
      </c>
    </row>
    <row r="1184" spans="1:14" x14ac:dyDescent="0.25">
      <c r="A1184">
        <v>1129</v>
      </c>
      <c r="B1184" s="2">
        <v>42113</v>
      </c>
      <c r="C1184" s="2" t="str">
        <f>TEXT(tbl_sales[[#This Row],[Date]],"mmmm")</f>
        <v>April</v>
      </c>
      <c r="D1184" t="s">
        <v>1569</v>
      </c>
      <c r="E1184">
        <v>1</v>
      </c>
      <c r="F1184" s="3">
        <v>5543.37</v>
      </c>
      <c r="G1184" t="s">
        <v>20</v>
      </c>
      <c r="H1184" t="str">
        <f>INDEX(product[Product Name],MATCH(A1184,product[ProductID],0))</f>
        <v>Pirum UM-06</v>
      </c>
      <c r="I1184" t="str">
        <f>INDEX(product[Category],MATCH($A1184,product[ProductID],0))</f>
        <v>Urban</v>
      </c>
      <c r="J1184" t="str">
        <f>INDEX(product[Segment],MATCH($A1184,product[ProductID],0))</f>
        <v>Moderation</v>
      </c>
      <c r="K1184">
        <f>INDEX(product[ManufacturerID],MATCH($A1184,product[ProductID],0))</f>
        <v>10</v>
      </c>
      <c r="L1184" t="str">
        <f>INDEX(location[State],MATCH(D1184,location[Zip],0))</f>
        <v>British Columbia</v>
      </c>
      <c r="M1184" t="str">
        <f>INDEX(manufacturer[Manufacturer Name],MATCH(K1184,manufacturer[ManufacturerID],0))</f>
        <v>Pirum</v>
      </c>
      <c r="N1184">
        <f>1/COUNTIFS(tbl_sales[Manufacturer Name],tbl_sales[[#This Row],[Manufacturer Name]])</f>
        <v>3.8022813688212928E-3</v>
      </c>
    </row>
    <row r="1185" spans="1:14" x14ac:dyDescent="0.25">
      <c r="A1185">
        <v>1995</v>
      </c>
      <c r="B1185" s="2">
        <v>42085</v>
      </c>
      <c r="C1185" s="2" t="str">
        <f>TEXT(tbl_sales[[#This Row],[Date]],"mmmm")</f>
        <v>March</v>
      </c>
      <c r="D1185" t="s">
        <v>1563</v>
      </c>
      <c r="E1185">
        <v>1</v>
      </c>
      <c r="F1185" s="3">
        <v>5354.37</v>
      </c>
      <c r="G1185" t="s">
        <v>20</v>
      </c>
      <c r="H1185" t="str">
        <f>INDEX(product[Product Name],MATCH(A1185,product[ProductID],0))</f>
        <v>Currus UM-02</v>
      </c>
      <c r="I1185" t="str">
        <f>INDEX(product[Category],MATCH($A1185,product[ProductID],0))</f>
        <v>Urban</v>
      </c>
      <c r="J1185" t="str">
        <f>INDEX(product[Segment],MATCH($A1185,product[ProductID],0))</f>
        <v>Moderation</v>
      </c>
      <c r="K1185">
        <f>INDEX(product[ManufacturerID],MATCH($A1185,product[ProductID],0))</f>
        <v>4</v>
      </c>
      <c r="L1185" t="str">
        <f>INDEX(location[State],MATCH(D1185,location[Zip],0))</f>
        <v>British Columbia</v>
      </c>
      <c r="M1185" t="str">
        <f>INDEX(manufacturer[Manufacturer Name],MATCH(K1185,manufacturer[ManufacturerID],0))</f>
        <v>Currus</v>
      </c>
      <c r="N1185">
        <f>1/COUNTIFS(tbl_sales[Manufacturer Name],tbl_sales[[#This Row],[Manufacturer Name]])</f>
        <v>1.1764705882352941E-2</v>
      </c>
    </row>
    <row r="1186" spans="1:14" x14ac:dyDescent="0.25">
      <c r="A1186">
        <v>407</v>
      </c>
      <c r="B1186" s="2">
        <v>42089</v>
      </c>
      <c r="C1186" s="2" t="str">
        <f>TEXT(tbl_sales[[#This Row],[Date]],"mmmm")</f>
        <v>March</v>
      </c>
      <c r="D1186" t="s">
        <v>1411</v>
      </c>
      <c r="E1186">
        <v>1</v>
      </c>
      <c r="F1186" s="3">
        <v>20505.87</v>
      </c>
      <c r="G1186" t="s">
        <v>20</v>
      </c>
      <c r="H1186" t="str">
        <f>INDEX(product[Product Name],MATCH(A1186,product[ProductID],0))</f>
        <v>Maximus UM-12</v>
      </c>
      <c r="I1186" t="str">
        <f>INDEX(product[Category],MATCH($A1186,product[ProductID],0))</f>
        <v>Urban</v>
      </c>
      <c r="J1186" t="str">
        <f>INDEX(product[Segment],MATCH($A1186,product[ProductID],0))</f>
        <v>Moderation</v>
      </c>
      <c r="K1186">
        <f>INDEX(product[ManufacturerID],MATCH($A1186,product[ProductID],0))</f>
        <v>7</v>
      </c>
      <c r="L1186" t="str">
        <f>INDEX(location[State],MATCH(D1186,location[Zip],0))</f>
        <v>Alberta</v>
      </c>
      <c r="M1186" t="str">
        <f>INDEX(manufacturer[Manufacturer Name],MATCH(K1186,manufacturer[ManufacturerID],0))</f>
        <v>VanArsdel</v>
      </c>
      <c r="N1186">
        <f>1/COUNTIFS(tbl_sales[Manufacturer Name],tbl_sales[[#This Row],[Manufacturer Name]])</f>
        <v>2.4570024570024569E-3</v>
      </c>
    </row>
    <row r="1187" spans="1:14" x14ac:dyDescent="0.25">
      <c r="A1187">
        <v>491</v>
      </c>
      <c r="B1187" s="2">
        <v>42089</v>
      </c>
      <c r="C1187" s="2" t="str">
        <f>TEXT(tbl_sales[[#This Row],[Date]],"mmmm")</f>
        <v>March</v>
      </c>
      <c r="D1187" t="s">
        <v>1411</v>
      </c>
      <c r="E1187">
        <v>1</v>
      </c>
      <c r="F1187" s="3">
        <v>10709.37</v>
      </c>
      <c r="G1187" t="s">
        <v>20</v>
      </c>
      <c r="H1187" t="str">
        <f>INDEX(product[Product Name],MATCH(A1187,product[ProductID],0))</f>
        <v>Maximus UM-96</v>
      </c>
      <c r="I1187" t="str">
        <f>INDEX(product[Category],MATCH($A1187,product[ProductID],0))</f>
        <v>Urban</v>
      </c>
      <c r="J1187" t="str">
        <f>INDEX(product[Segment],MATCH($A1187,product[ProductID],0))</f>
        <v>Moderation</v>
      </c>
      <c r="K1187">
        <f>INDEX(product[ManufacturerID],MATCH($A1187,product[ProductID],0))</f>
        <v>7</v>
      </c>
      <c r="L1187" t="str">
        <f>INDEX(location[State],MATCH(D1187,location[Zip],0))</f>
        <v>Alberta</v>
      </c>
      <c r="M1187" t="str">
        <f>INDEX(manufacturer[Manufacturer Name],MATCH(K1187,manufacturer[ManufacturerID],0))</f>
        <v>VanArsdel</v>
      </c>
      <c r="N1187">
        <f>1/COUNTIFS(tbl_sales[Manufacturer Name],tbl_sales[[#This Row],[Manufacturer Name]])</f>
        <v>2.4570024570024569E-3</v>
      </c>
    </row>
    <row r="1188" spans="1:14" x14ac:dyDescent="0.25">
      <c r="A1188">
        <v>974</v>
      </c>
      <c r="B1188" s="2">
        <v>42124</v>
      </c>
      <c r="C1188" s="2" t="str">
        <f>TEXT(tbl_sales[[#This Row],[Date]],"mmmm")</f>
        <v>April</v>
      </c>
      <c r="D1188" t="s">
        <v>1349</v>
      </c>
      <c r="E1188">
        <v>1</v>
      </c>
      <c r="F1188" s="3">
        <v>8031.87</v>
      </c>
      <c r="G1188" t="s">
        <v>20</v>
      </c>
      <c r="H1188" t="str">
        <f>INDEX(product[Product Name],MATCH(A1188,product[ProductID],0))</f>
        <v>Natura UC-37</v>
      </c>
      <c r="I1188" t="str">
        <f>INDEX(product[Category],MATCH($A1188,product[ProductID],0))</f>
        <v>Urban</v>
      </c>
      <c r="J1188" t="str">
        <f>INDEX(product[Segment],MATCH($A1188,product[ProductID],0))</f>
        <v>Convenience</v>
      </c>
      <c r="K1188">
        <f>INDEX(product[ManufacturerID],MATCH($A1188,product[ProductID],0))</f>
        <v>8</v>
      </c>
      <c r="L1188" t="str">
        <f>INDEX(location[State],MATCH(D1188,location[Zip],0))</f>
        <v>Alberta</v>
      </c>
      <c r="M1188" t="str">
        <f>INDEX(manufacturer[Manufacturer Name],MATCH(K1188,manufacturer[ManufacturerID],0))</f>
        <v>Natura</v>
      </c>
      <c r="N1188">
        <f>1/COUNTIFS(tbl_sales[Manufacturer Name],tbl_sales[[#This Row],[Manufacturer Name]])</f>
        <v>3.952569169960474E-3</v>
      </c>
    </row>
    <row r="1189" spans="1:14" x14ac:dyDescent="0.25">
      <c r="A1189">
        <v>1191</v>
      </c>
      <c r="B1189" s="2">
        <v>42124</v>
      </c>
      <c r="C1189" s="2" t="str">
        <f>TEXT(tbl_sales[[#This Row],[Date]],"mmmm")</f>
        <v>April</v>
      </c>
      <c r="D1189" t="s">
        <v>1572</v>
      </c>
      <c r="E1189">
        <v>1</v>
      </c>
      <c r="F1189" s="3">
        <v>3464.37</v>
      </c>
      <c r="G1189" t="s">
        <v>20</v>
      </c>
      <c r="H1189" t="str">
        <f>INDEX(product[Product Name],MATCH(A1189,product[ProductID],0))</f>
        <v>Pirum UE-27</v>
      </c>
      <c r="I1189" t="str">
        <f>INDEX(product[Category],MATCH($A1189,product[ProductID],0))</f>
        <v>Urban</v>
      </c>
      <c r="J1189" t="str">
        <f>INDEX(product[Segment],MATCH($A1189,product[ProductID],0))</f>
        <v>Extreme</v>
      </c>
      <c r="K1189">
        <f>INDEX(product[ManufacturerID],MATCH($A1189,product[ProductID],0))</f>
        <v>10</v>
      </c>
      <c r="L1189" t="str">
        <f>INDEX(location[State],MATCH(D1189,location[Zip],0))</f>
        <v>British Columbia</v>
      </c>
      <c r="M1189" t="str">
        <f>INDEX(manufacturer[Manufacturer Name],MATCH(K1189,manufacturer[ManufacturerID],0))</f>
        <v>Pirum</v>
      </c>
      <c r="N1189">
        <f>1/COUNTIFS(tbl_sales[Manufacturer Name],tbl_sales[[#This Row],[Manufacturer Name]])</f>
        <v>3.8022813688212928E-3</v>
      </c>
    </row>
    <row r="1190" spans="1:14" x14ac:dyDescent="0.25">
      <c r="A1190">
        <v>2098</v>
      </c>
      <c r="B1190" s="2">
        <v>42124</v>
      </c>
      <c r="C1190" s="2" t="str">
        <f>TEXT(tbl_sales[[#This Row],[Date]],"mmmm")</f>
        <v>April</v>
      </c>
      <c r="D1190" t="s">
        <v>1568</v>
      </c>
      <c r="E1190">
        <v>1</v>
      </c>
      <c r="F1190" s="3">
        <v>3905.37</v>
      </c>
      <c r="G1190" t="s">
        <v>20</v>
      </c>
      <c r="H1190" t="str">
        <f>INDEX(product[Product Name],MATCH(A1190,product[ProductID],0))</f>
        <v>Currus YY-02</v>
      </c>
      <c r="I1190" t="str">
        <f>INDEX(product[Category],MATCH($A1190,product[ProductID],0))</f>
        <v>Youth</v>
      </c>
      <c r="J1190" t="str">
        <f>INDEX(product[Segment],MATCH($A1190,product[ProductID],0))</f>
        <v>Youth</v>
      </c>
      <c r="K1190">
        <f>INDEX(product[ManufacturerID],MATCH($A1190,product[ProductID],0))</f>
        <v>4</v>
      </c>
      <c r="L1190" t="str">
        <f>INDEX(location[State],MATCH(D1190,location[Zip],0))</f>
        <v>British Columbia</v>
      </c>
      <c r="M1190" t="str">
        <f>INDEX(manufacturer[Manufacturer Name],MATCH(K1190,manufacturer[ManufacturerID],0))</f>
        <v>Currus</v>
      </c>
      <c r="N1190">
        <f>1/COUNTIFS(tbl_sales[Manufacturer Name],tbl_sales[[#This Row],[Manufacturer Name]])</f>
        <v>1.1764705882352941E-2</v>
      </c>
    </row>
    <row r="1191" spans="1:14" x14ac:dyDescent="0.25">
      <c r="A1191">
        <v>200</v>
      </c>
      <c r="B1191" s="2">
        <v>42125</v>
      </c>
      <c r="C1191" s="2" t="str">
        <f>TEXT(tbl_sales[[#This Row],[Date]],"mmmm")</f>
        <v>May</v>
      </c>
      <c r="D1191" t="s">
        <v>1383</v>
      </c>
      <c r="E1191">
        <v>1</v>
      </c>
      <c r="F1191" s="3">
        <v>15434.37</v>
      </c>
      <c r="G1191" t="s">
        <v>20</v>
      </c>
      <c r="H1191" t="str">
        <f>INDEX(product[Product Name],MATCH(A1191,product[ProductID],0))</f>
        <v>Barba UM-02</v>
      </c>
      <c r="I1191" t="str">
        <f>INDEX(product[Category],MATCH($A1191,product[ProductID],0))</f>
        <v>Urban</v>
      </c>
      <c r="J1191" t="str">
        <f>INDEX(product[Segment],MATCH($A1191,product[ProductID],0))</f>
        <v>Moderation</v>
      </c>
      <c r="K1191">
        <f>INDEX(product[ManufacturerID],MATCH($A1191,product[ProductID],0))</f>
        <v>3</v>
      </c>
      <c r="L1191" t="str">
        <f>INDEX(location[State],MATCH(D1191,location[Zip],0))</f>
        <v>Alberta</v>
      </c>
      <c r="M1191" t="str">
        <f>INDEX(manufacturer[Manufacturer Name],MATCH(K1191,manufacturer[ManufacturerID],0))</f>
        <v>Barba</v>
      </c>
      <c r="N1191">
        <f>1/COUNTIFS(tbl_sales[Manufacturer Name],tbl_sales[[#This Row],[Manufacturer Name]])</f>
        <v>0.1111111111111111</v>
      </c>
    </row>
    <row r="1192" spans="1:14" x14ac:dyDescent="0.25">
      <c r="A1192">
        <v>2361</v>
      </c>
      <c r="B1192" s="2">
        <v>42163</v>
      </c>
      <c r="C1192" s="2" t="str">
        <f>TEXT(tbl_sales[[#This Row],[Date]],"mmmm")</f>
        <v>June</v>
      </c>
      <c r="D1192" t="s">
        <v>1352</v>
      </c>
      <c r="E1192">
        <v>1</v>
      </c>
      <c r="F1192" s="3">
        <v>7427.7</v>
      </c>
      <c r="G1192" t="s">
        <v>20</v>
      </c>
      <c r="H1192" t="str">
        <f>INDEX(product[Product Name],MATCH(A1192,product[ProductID],0))</f>
        <v>Aliqui UC-09</v>
      </c>
      <c r="I1192" t="str">
        <f>INDEX(product[Category],MATCH($A1192,product[ProductID],0))</f>
        <v>Urban</v>
      </c>
      <c r="J1192" t="str">
        <f>INDEX(product[Segment],MATCH($A1192,product[ProductID],0))</f>
        <v>Convenience</v>
      </c>
      <c r="K1192">
        <f>INDEX(product[ManufacturerID],MATCH($A1192,product[ProductID],0))</f>
        <v>2</v>
      </c>
      <c r="L1192" t="str">
        <f>INDEX(location[State],MATCH(D1192,location[Zip],0))</f>
        <v>Alberta</v>
      </c>
      <c r="M1192" t="str">
        <f>INDEX(manufacturer[Manufacturer Name],MATCH(K1192,manufacturer[ManufacturerID],0))</f>
        <v>Aliqui</v>
      </c>
      <c r="N1192">
        <f>1/COUNTIFS(tbl_sales[Manufacturer Name],tbl_sales[[#This Row],[Manufacturer Name]])</f>
        <v>4.7169811320754715E-3</v>
      </c>
    </row>
    <row r="1193" spans="1:14" x14ac:dyDescent="0.25">
      <c r="A1193">
        <v>1912</v>
      </c>
      <c r="B1193" s="2">
        <v>42163</v>
      </c>
      <c r="C1193" s="2" t="str">
        <f>TEXT(tbl_sales[[#This Row],[Date]],"mmmm")</f>
        <v>June</v>
      </c>
      <c r="D1193" t="s">
        <v>1559</v>
      </c>
      <c r="E1193">
        <v>1</v>
      </c>
      <c r="F1193" s="3">
        <v>3968.37</v>
      </c>
      <c r="G1193" t="s">
        <v>20</v>
      </c>
      <c r="H1193" t="str">
        <f>INDEX(product[Product Name],MATCH(A1193,product[ProductID],0))</f>
        <v>Currus MA-05</v>
      </c>
      <c r="I1193" t="str">
        <f>INDEX(product[Category],MATCH($A1193,product[ProductID],0))</f>
        <v>Mix</v>
      </c>
      <c r="J1193" t="str">
        <f>INDEX(product[Segment],MATCH($A1193,product[ProductID],0))</f>
        <v>All Season</v>
      </c>
      <c r="K1193">
        <f>INDEX(product[ManufacturerID],MATCH($A1193,product[ProductID],0))</f>
        <v>4</v>
      </c>
      <c r="L1193" t="str">
        <f>INDEX(location[State],MATCH(D1193,location[Zip],0))</f>
        <v>British Columbia</v>
      </c>
      <c r="M1193" t="str">
        <f>INDEX(manufacturer[Manufacturer Name],MATCH(K1193,manufacturer[ManufacturerID],0))</f>
        <v>Currus</v>
      </c>
      <c r="N1193">
        <f>1/COUNTIFS(tbl_sales[Manufacturer Name],tbl_sales[[#This Row],[Manufacturer Name]])</f>
        <v>1.1764705882352941E-2</v>
      </c>
    </row>
    <row r="1194" spans="1:14" x14ac:dyDescent="0.25">
      <c r="A1194">
        <v>1191</v>
      </c>
      <c r="B1194" s="2">
        <v>42164</v>
      </c>
      <c r="C1194" s="2" t="str">
        <f>TEXT(tbl_sales[[#This Row],[Date]],"mmmm")</f>
        <v>June</v>
      </c>
      <c r="D1194" t="s">
        <v>1559</v>
      </c>
      <c r="E1194">
        <v>1</v>
      </c>
      <c r="F1194" s="3">
        <v>3464.37</v>
      </c>
      <c r="G1194" t="s">
        <v>20</v>
      </c>
      <c r="H1194" t="str">
        <f>INDEX(product[Product Name],MATCH(A1194,product[ProductID],0))</f>
        <v>Pirum UE-27</v>
      </c>
      <c r="I1194" t="str">
        <f>INDEX(product[Category],MATCH($A1194,product[ProductID],0))</f>
        <v>Urban</v>
      </c>
      <c r="J1194" t="str">
        <f>INDEX(product[Segment],MATCH($A1194,product[ProductID],0))</f>
        <v>Extreme</v>
      </c>
      <c r="K1194">
        <f>INDEX(product[ManufacturerID],MATCH($A1194,product[ProductID],0))</f>
        <v>10</v>
      </c>
      <c r="L1194" t="str">
        <f>INDEX(location[State],MATCH(D1194,location[Zip],0))</f>
        <v>British Columbia</v>
      </c>
      <c r="M1194" t="str">
        <f>INDEX(manufacturer[Manufacturer Name],MATCH(K1194,manufacturer[ManufacturerID],0))</f>
        <v>Pirum</v>
      </c>
      <c r="N1194">
        <f>1/COUNTIFS(tbl_sales[Manufacturer Name],tbl_sales[[#This Row],[Manufacturer Name]])</f>
        <v>3.8022813688212928E-3</v>
      </c>
    </row>
    <row r="1195" spans="1:14" x14ac:dyDescent="0.25">
      <c r="A1195">
        <v>1077</v>
      </c>
      <c r="B1195" s="2">
        <v>42164</v>
      </c>
      <c r="C1195" s="2" t="str">
        <f>TEXT(tbl_sales[[#This Row],[Date]],"mmmm")</f>
        <v>June</v>
      </c>
      <c r="D1195" t="s">
        <v>1399</v>
      </c>
      <c r="E1195">
        <v>1</v>
      </c>
      <c r="F1195" s="3">
        <v>4094.37</v>
      </c>
      <c r="G1195" t="s">
        <v>20</v>
      </c>
      <c r="H1195" t="str">
        <f>INDEX(product[Product Name],MATCH(A1195,product[ProductID],0))</f>
        <v>Pirum RP-23</v>
      </c>
      <c r="I1195" t="str">
        <f>INDEX(product[Category],MATCH($A1195,product[ProductID],0))</f>
        <v>Rural</v>
      </c>
      <c r="J1195" t="str">
        <f>INDEX(product[Segment],MATCH($A1195,product[ProductID],0))</f>
        <v>Productivity</v>
      </c>
      <c r="K1195">
        <f>INDEX(product[ManufacturerID],MATCH($A1195,product[ProductID],0))</f>
        <v>10</v>
      </c>
      <c r="L1195" t="str">
        <f>INDEX(location[State],MATCH(D1195,location[Zip],0))</f>
        <v>Alberta</v>
      </c>
      <c r="M1195" t="str">
        <f>INDEX(manufacturer[Manufacturer Name],MATCH(K1195,manufacturer[ManufacturerID],0))</f>
        <v>Pirum</v>
      </c>
      <c r="N1195">
        <f>1/COUNTIFS(tbl_sales[Manufacturer Name],tbl_sales[[#This Row],[Manufacturer Name]])</f>
        <v>3.8022813688212928E-3</v>
      </c>
    </row>
    <row r="1196" spans="1:14" x14ac:dyDescent="0.25">
      <c r="A1196">
        <v>2055</v>
      </c>
      <c r="B1196" s="2">
        <v>42164</v>
      </c>
      <c r="C1196" s="2" t="str">
        <f>TEXT(tbl_sales[[#This Row],[Date]],"mmmm")</f>
        <v>June</v>
      </c>
      <c r="D1196" t="s">
        <v>1345</v>
      </c>
      <c r="E1196">
        <v>1</v>
      </c>
      <c r="F1196" s="3">
        <v>7874.37</v>
      </c>
      <c r="G1196" t="s">
        <v>20</v>
      </c>
      <c r="H1196" t="str">
        <f>INDEX(product[Product Name],MATCH(A1196,product[ProductID],0))</f>
        <v>Currus UE-15</v>
      </c>
      <c r="I1196" t="str">
        <f>INDEX(product[Category],MATCH($A1196,product[ProductID],0))</f>
        <v>Urban</v>
      </c>
      <c r="J1196" t="str">
        <f>INDEX(product[Segment],MATCH($A1196,product[ProductID],0))</f>
        <v>Extreme</v>
      </c>
      <c r="K1196">
        <f>INDEX(product[ManufacturerID],MATCH($A1196,product[ProductID],0))</f>
        <v>4</v>
      </c>
      <c r="L1196" t="str">
        <f>INDEX(location[State],MATCH(D1196,location[Zip],0))</f>
        <v>Alberta</v>
      </c>
      <c r="M1196" t="str">
        <f>INDEX(manufacturer[Manufacturer Name],MATCH(K1196,manufacturer[ManufacturerID],0))</f>
        <v>Currus</v>
      </c>
      <c r="N1196">
        <f>1/COUNTIFS(tbl_sales[Manufacturer Name],tbl_sales[[#This Row],[Manufacturer Name]])</f>
        <v>1.1764705882352941E-2</v>
      </c>
    </row>
    <row r="1197" spans="1:14" x14ac:dyDescent="0.25">
      <c r="A1197">
        <v>1078</v>
      </c>
      <c r="B1197" s="2">
        <v>42164</v>
      </c>
      <c r="C1197" s="2" t="str">
        <f>TEXT(tbl_sales[[#This Row],[Date]],"mmmm")</f>
        <v>June</v>
      </c>
      <c r="D1197" t="s">
        <v>1399</v>
      </c>
      <c r="E1197">
        <v>1</v>
      </c>
      <c r="F1197" s="3">
        <v>4094.37</v>
      </c>
      <c r="G1197" t="s">
        <v>20</v>
      </c>
      <c r="H1197" t="str">
        <f>INDEX(product[Product Name],MATCH(A1197,product[ProductID],0))</f>
        <v>Pirum RP-24</v>
      </c>
      <c r="I1197" t="str">
        <f>INDEX(product[Category],MATCH($A1197,product[ProductID],0))</f>
        <v>Rural</v>
      </c>
      <c r="J1197" t="str">
        <f>INDEX(product[Segment],MATCH($A1197,product[ProductID],0))</f>
        <v>Productivity</v>
      </c>
      <c r="K1197">
        <f>INDEX(product[ManufacturerID],MATCH($A1197,product[ProductID],0))</f>
        <v>10</v>
      </c>
      <c r="L1197" t="str">
        <f>INDEX(location[State],MATCH(D1197,location[Zip],0))</f>
        <v>Alberta</v>
      </c>
      <c r="M1197" t="str">
        <f>INDEX(manufacturer[Manufacturer Name],MATCH(K1197,manufacturer[ManufacturerID],0))</f>
        <v>Pirum</v>
      </c>
      <c r="N1197">
        <f>1/COUNTIFS(tbl_sales[Manufacturer Name],tbl_sales[[#This Row],[Manufacturer Name]])</f>
        <v>3.8022813688212928E-3</v>
      </c>
    </row>
    <row r="1198" spans="1:14" x14ac:dyDescent="0.25">
      <c r="A1198">
        <v>794</v>
      </c>
      <c r="B1198" s="2">
        <v>42165</v>
      </c>
      <c r="C1198" s="2" t="str">
        <f>TEXT(tbl_sales[[#This Row],[Date]],"mmmm")</f>
        <v>June</v>
      </c>
      <c r="D1198" t="s">
        <v>1202</v>
      </c>
      <c r="E1198">
        <v>1</v>
      </c>
      <c r="F1198" s="3">
        <v>1070.3699999999999</v>
      </c>
      <c r="G1198" t="s">
        <v>20</v>
      </c>
      <c r="H1198" t="str">
        <f>INDEX(product[Product Name],MATCH(A1198,product[ProductID],0))</f>
        <v>Natura RP-82</v>
      </c>
      <c r="I1198" t="str">
        <f>INDEX(product[Category],MATCH($A1198,product[ProductID],0))</f>
        <v>Rural</v>
      </c>
      <c r="J1198" t="str">
        <f>INDEX(product[Segment],MATCH($A1198,product[ProductID],0))</f>
        <v>Productivity</v>
      </c>
      <c r="K1198">
        <f>INDEX(product[ManufacturerID],MATCH($A1198,product[ProductID],0))</f>
        <v>8</v>
      </c>
      <c r="L1198" t="str">
        <f>INDEX(location[State],MATCH(D1198,location[Zip],0))</f>
        <v>Manitoba</v>
      </c>
      <c r="M1198" t="str">
        <f>INDEX(manufacturer[Manufacturer Name],MATCH(K1198,manufacturer[ManufacturerID],0))</f>
        <v>Natura</v>
      </c>
      <c r="N1198">
        <f>1/COUNTIFS(tbl_sales[Manufacturer Name],tbl_sales[[#This Row],[Manufacturer Name]])</f>
        <v>3.952569169960474E-3</v>
      </c>
    </row>
    <row r="1199" spans="1:14" x14ac:dyDescent="0.25">
      <c r="A1199">
        <v>506</v>
      </c>
      <c r="B1199" s="2">
        <v>42165</v>
      </c>
      <c r="C1199" s="2" t="str">
        <f>TEXT(tbl_sales[[#This Row],[Date]],"mmmm")</f>
        <v>June</v>
      </c>
      <c r="D1199" t="s">
        <v>1577</v>
      </c>
      <c r="E1199">
        <v>1</v>
      </c>
      <c r="F1199" s="3">
        <v>15560.37</v>
      </c>
      <c r="G1199" t="s">
        <v>20</v>
      </c>
      <c r="H1199" t="str">
        <f>INDEX(product[Product Name],MATCH(A1199,product[ProductID],0))</f>
        <v>Maximus UM-11</v>
      </c>
      <c r="I1199" t="str">
        <f>INDEX(product[Category],MATCH($A1199,product[ProductID],0))</f>
        <v>Urban</v>
      </c>
      <c r="J1199" t="str">
        <f>INDEX(product[Segment],MATCH($A1199,product[ProductID],0))</f>
        <v>Moderation</v>
      </c>
      <c r="K1199">
        <f>INDEX(product[ManufacturerID],MATCH($A1199,product[ProductID],0))</f>
        <v>7</v>
      </c>
      <c r="L1199" t="str">
        <f>INDEX(location[State],MATCH(D1199,location[Zip],0))</f>
        <v>British Columbia</v>
      </c>
      <c r="M1199" t="str">
        <f>INDEX(manufacturer[Manufacturer Name],MATCH(K1199,manufacturer[ManufacturerID],0))</f>
        <v>VanArsdel</v>
      </c>
      <c r="N1199">
        <f>1/COUNTIFS(tbl_sales[Manufacturer Name],tbl_sales[[#This Row],[Manufacturer Name]])</f>
        <v>2.4570024570024569E-3</v>
      </c>
    </row>
    <row r="1200" spans="1:14" x14ac:dyDescent="0.25">
      <c r="A1200">
        <v>676</v>
      </c>
      <c r="B1200" s="2">
        <v>42165</v>
      </c>
      <c r="C1200" s="2" t="str">
        <f>TEXT(tbl_sales[[#This Row],[Date]],"mmmm")</f>
        <v>June</v>
      </c>
      <c r="D1200" t="s">
        <v>1378</v>
      </c>
      <c r="E1200">
        <v>1</v>
      </c>
      <c r="F1200" s="3">
        <v>9134.3700000000008</v>
      </c>
      <c r="G1200" t="s">
        <v>20</v>
      </c>
      <c r="H1200" t="str">
        <f>INDEX(product[Product Name],MATCH(A1200,product[ProductID],0))</f>
        <v>Maximus UC-41</v>
      </c>
      <c r="I1200" t="str">
        <f>INDEX(product[Category],MATCH($A1200,product[ProductID],0))</f>
        <v>Urban</v>
      </c>
      <c r="J1200" t="str">
        <f>INDEX(product[Segment],MATCH($A1200,product[ProductID],0))</f>
        <v>Convenience</v>
      </c>
      <c r="K1200">
        <f>INDEX(product[ManufacturerID],MATCH($A1200,product[ProductID],0))</f>
        <v>7</v>
      </c>
      <c r="L1200" t="str">
        <f>INDEX(location[State],MATCH(D1200,location[Zip],0))</f>
        <v>Alberta</v>
      </c>
      <c r="M1200" t="str">
        <f>INDEX(manufacturer[Manufacturer Name],MATCH(K1200,manufacturer[ManufacturerID],0))</f>
        <v>VanArsdel</v>
      </c>
      <c r="N1200">
        <f>1/COUNTIFS(tbl_sales[Manufacturer Name],tbl_sales[[#This Row],[Manufacturer Name]])</f>
        <v>2.4570024570024569E-3</v>
      </c>
    </row>
    <row r="1201" spans="1:14" x14ac:dyDescent="0.25">
      <c r="A1201">
        <v>793</v>
      </c>
      <c r="B1201" s="2">
        <v>42165</v>
      </c>
      <c r="C1201" s="2" t="str">
        <f>TEXT(tbl_sales[[#This Row],[Date]],"mmmm")</f>
        <v>June</v>
      </c>
      <c r="D1201" t="s">
        <v>1202</v>
      </c>
      <c r="E1201">
        <v>1</v>
      </c>
      <c r="F1201" s="3">
        <v>1070.3699999999999</v>
      </c>
      <c r="G1201" t="s">
        <v>20</v>
      </c>
      <c r="H1201" t="str">
        <f>INDEX(product[Product Name],MATCH(A1201,product[ProductID],0))</f>
        <v>Natura RP-81</v>
      </c>
      <c r="I1201" t="str">
        <f>INDEX(product[Category],MATCH($A1201,product[ProductID],0))</f>
        <v>Rural</v>
      </c>
      <c r="J1201" t="str">
        <f>INDEX(product[Segment],MATCH($A1201,product[ProductID],0))</f>
        <v>Productivity</v>
      </c>
      <c r="K1201">
        <f>INDEX(product[ManufacturerID],MATCH($A1201,product[ProductID],0))</f>
        <v>8</v>
      </c>
      <c r="L1201" t="str">
        <f>INDEX(location[State],MATCH(D1201,location[Zip],0))</f>
        <v>Manitoba</v>
      </c>
      <c r="M1201" t="str">
        <f>INDEX(manufacturer[Manufacturer Name],MATCH(K1201,manufacturer[ManufacturerID],0))</f>
        <v>Natura</v>
      </c>
      <c r="N1201">
        <f>1/COUNTIFS(tbl_sales[Manufacturer Name],tbl_sales[[#This Row],[Manufacturer Name]])</f>
        <v>3.952569169960474E-3</v>
      </c>
    </row>
    <row r="1202" spans="1:14" x14ac:dyDescent="0.25">
      <c r="A1202">
        <v>993</v>
      </c>
      <c r="B1202" s="2">
        <v>42166</v>
      </c>
      <c r="C1202" s="2" t="str">
        <f>TEXT(tbl_sales[[#This Row],[Date]],"mmmm")</f>
        <v>June</v>
      </c>
      <c r="D1202" t="s">
        <v>1327</v>
      </c>
      <c r="E1202">
        <v>1</v>
      </c>
      <c r="F1202" s="3">
        <v>4409.37</v>
      </c>
      <c r="G1202" t="s">
        <v>20</v>
      </c>
      <c r="H1202" t="str">
        <f>INDEX(product[Product Name],MATCH(A1202,product[ProductID],0))</f>
        <v>Natura UC-56</v>
      </c>
      <c r="I1202" t="str">
        <f>INDEX(product[Category],MATCH($A1202,product[ProductID],0))</f>
        <v>Urban</v>
      </c>
      <c r="J1202" t="str">
        <f>INDEX(product[Segment],MATCH($A1202,product[ProductID],0))</f>
        <v>Convenience</v>
      </c>
      <c r="K1202">
        <f>INDEX(product[ManufacturerID],MATCH($A1202,product[ProductID],0))</f>
        <v>8</v>
      </c>
      <c r="L1202" t="str">
        <f>INDEX(location[State],MATCH(D1202,location[Zip],0))</f>
        <v>Alberta</v>
      </c>
      <c r="M1202" t="str">
        <f>INDEX(manufacturer[Manufacturer Name],MATCH(K1202,manufacturer[ManufacturerID],0))</f>
        <v>Natura</v>
      </c>
      <c r="N1202">
        <f>1/COUNTIFS(tbl_sales[Manufacturer Name],tbl_sales[[#This Row],[Manufacturer Name]])</f>
        <v>3.952569169960474E-3</v>
      </c>
    </row>
    <row r="1203" spans="1:14" x14ac:dyDescent="0.25">
      <c r="A1203">
        <v>676</v>
      </c>
      <c r="B1203" s="2">
        <v>42139</v>
      </c>
      <c r="C1203" s="2" t="str">
        <f>TEXT(tbl_sales[[#This Row],[Date]],"mmmm")</f>
        <v>May</v>
      </c>
      <c r="D1203" t="s">
        <v>1559</v>
      </c>
      <c r="E1203">
        <v>1</v>
      </c>
      <c r="F1203" s="3">
        <v>9134.3700000000008</v>
      </c>
      <c r="G1203" t="s">
        <v>20</v>
      </c>
      <c r="H1203" t="str">
        <f>INDEX(product[Product Name],MATCH(A1203,product[ProductID],0))</f>
        <v>Maximus UC-41</v>
      </c>
      <c r="I1203" t="str">
        <f>INDEX(product[Category],MATCH($A1203,product[ProductID],0))</f>
        <v>Urban</v>
      </c>
      <c r="J1203" t="str">
        <f>INDEX(product[Segment],MATCH($A1203,product[ProductID],0))</f>
        <v>Convenience</v>
      </c>
      <c r="K1203">
        <f>INDEX(product[ManufacturerID],MATCH($A1203,product[ProductID],0))</f>
        <v>7</v>
      </c>
      <c r="L1203" t="str">
        <f>INDEX(location[State],MATCH(D1203,location[Zip],0))</f>
        <v>British Columbia</v>
      </c>
      <c r="M1203" t="str">
        <f>INDEX(manufacturer[Manufacturer Name],MATCH(K1203,manufacturer[ManufacturerID],0))</f>
        <v>VanArsdel</v>
      </c>
      <c r="N1203">
        <f>1/COUNTIFS(tbl_sales[Manufacturer Name],tbl_sales[[#This Row],[Manufacturer Name]])</f>
        <v>2.4570024570024569E-3</v>
      </c>
    </row>
    <row r="1204" spans="1:14" x14ac:dyDescent="0.25">
      <c r="A1204">
        <v>478</v>
      </c>
      <c r="B1204" s="2">
        <v>42106</v>
      </c>
      <c r="C1204" s="2" t="str">
        <f>TEXT(tbl_sales[[#This Row],[Date]],"mmmm")</f>
        <v>April</v>
      </c>
      <c r="D1204" t="s">
        <v>1600</v>
      </c>
      <c r="E1204">
        <v>1</v>
      </c>
      <c r="F1204" s="3">
        <v>17009.37</v>
      </c>
      <c r="G1204" t="s">
        <v>20</v>
      </c>
      <c r="H1204" t="str">
        <f>INDEX(product[Product Name],MATCH(A1204,product[ProductID],0))</f>
        <v>Maximus UM-83</v>
      </c>
      <c r="I1204" t="str">
        <f>INDEX(product[Category],MATCH($A1204,product[ProductID],0))</f>
        <v>Urban</v>
      </c>
      <c r="J1204" t="str">
        <f>INDEX(product[Segment],MATCH($A1204,product[ProductID],0))</f>
        <v>Moderation</v>
      </c>
      <c r="K1204">
        <f>INDEX(product[ManufacturerID],MATCH($A1204,product[ProductID],0))</f>
        <v>7</v>
      </c>
      <c r="L1204" t="str">
        <f>INDEX(location[State],MATCH(D1204,location[Zip],0))</f>
        <v>British Columbia</v>
      </c>
      <c r="M1204" t="str">
        <f>INDEX(manufacturer[Manufacturer Name],MATCH(K1204,manufacturer[ManufacturerID],0))</f>
        <v>VanArsdel</v>
      </c>
      <c r="N1204">
        <f>1/COUNTIFS(tbl_sales[Manufacturer Name],tbl_sales[[#This Row],[Manufacturer Name]])</f>
        <v>2.4570024570024569E-3</v>
      </c>
    </row>
    <row r="1205" spans="1:14" x14ac:dyDescent="0.25">
      <c r="A1205">
        <v>2332</v>
      </c>
      <c r="B1205" s="2">
        <v>42106</v>
      </c>
      <c r="C1205" s="2" t="str">
        <f>TEXT(tbl_sales[[#This Row],[Date]],"mmmm")</f>
        <v>April</v>
      </c>
      <c r="D1205" t="s">
        <v>1602</v>
      </c>
      <c r="E1205">
        <v>1</v>
      </c>
      <c r="F1205" s="3">
        <v>6419.7</v>
      </c>
      <c r="G1205" t="s">
        <v>20</v>
      </c>
      <c r="H1205" t="str">
        <f>INDEX(product[Product Name],MATCH(A1205,product[ProductID],0))</f>
        <v>Aliqui UE-06</v>
      </c>
      <c r="I1205" t="str">
        <f>INDEX(product[Category],MATCH($A1205,product[ProductID],0))</f>
        <v>Urban</v>
      </c>
      <c r="J1205" t="str">
        <f>INDEX(product[Segment],MATCH($A1205,product[ProductID],0))</f>
        <v>Extreme</v>
      </c>
      <c r="K1205">
        <f>INDEX(product[ManufacturerID],MATCH($A1205,product[ProductID],0))</f>
        <v>2</v>
      </c>
      <c r="L1205" t="str">
        <f>INDEX(location[State],MATCH(D1205,location[Zip],0))</f>
        <v>British Columbia</v>
      </c>
      <c r="M1205" t="str">
        <f>INDEX(manufacturer[Manufacturer Name],MATCH(K1205,manufacturer[ManufacturerID],0))</f>
        <v>Aliqui</v>
      </c>
      <c r="N1205">
        <f>1/COUNTIFS(tbl_sales[Manufacturer Name],tbl_sales[[#This Row],[Manufacturer Name]])</f>
        <v>4.7169811320754715E-3</v>
      </c>
    </row>
    <row r="1206" spans="1:14" x14ac:dyDescent="0.25">
      <c r="A1206">
        <v>1182</v>
      </c>
      <c r="B1206" s="2">
        <v>42107</v>
      </c>
      <c r="C1206" s="2" t="str">
        <f>TEXT(tbl_sales[[#This Row],[Date]],"mmmm")</f>
        <v>April</v>
      </c>
      <c r="D1206" t="s">
        <v>1569</v>
      </c>
      <c r="E1206">
        <v>1</v>
      </c>
      <c r="F1206" s="3">
        <v>2708.37</v>
      </c>
      <c r="G1206" t="s">
        <v>20</v>
      </c>
      <c r="H1206" t="str">
        <f>INDEX(product[Product Name],MATCH(A1206,product[ProductID],0))</f>
        <v>Pirum UE-18</v>
      </c>
      <c r="I1206" t="str">
        <f>INDEX(product[Category],MATCH($A1206,product[ProductID],0))</f>
        <v>Urban</v>
      </c>
      <c r="J1206" t="str">
        <f>INDEX(product[Segment],MATCH($A1206,product[ProductID],0))</f>
        <v>Extreme</v>
      </c>
      <c r="K1206">
        <f>INDEX(product[ManufacturerID],MATCH($A1206,product[ProductID],0))</f>
        <v>10</v>
      </c>
      <c r="L1206" t="str">
        <f>INDEX(location[State],MATCH(D1206,location[Zip],0))</f>
        <v>British Columbia</v>
      </c>
      <c r="M1206" t="str">
        <f>INDEX(manufacturer[Manufacturer Name],MATCH(K1206,manufacturer[ManufacturerID],0))</f>
        <v>Pirum</v>
      </c>
      <c r="N1206">
        <f>1/COUNTIFS(tbl_sales[Manufacturer Name],tbl_sales[[#This Row],[Manufacturer Name]])</f>
        <v>3.8022813688212928E-3</v>
      </c>
    </row>
    <row r="1207" spans="1:14" x14ac:dyDescent="0.25">
      <c r="A1207">
        <v>407</v>
      </c>
      <c r="B1207" s="2">
        <v>42107</v>
      </c>
      <c r="C1207" s="2" t="str">
        <f>TEXT(tbl_sales[[#This Row],[Date]],"mmmm")</f>
        <v>April</v>
      </c>
      <c r="D1207" t="s">
        <v>1411</v>
      </c>
      <c r="E1207">
        <v>1</v>
      </c>
      <c r="F1207" s="3">
        <v>20505.87</v>
      </c>
      <c r="G1207" t="s">
        <v>20</v>
      </c>
      <c r="H1207" t="str">
        <f>INDEX(product[Product Name],MATCH(A1207,product[ProductID],0))</f>
        <v>Maximus UM-12</v>
      </c>
      <c r="I1207" t="str">
        <f>INDEX(product[Category],MATCH($A1207,product[ProductID],0))</f>
        <v>Urban</v>
      </c>
      <c r="J1207" t="str">
        <f>INDEX(product[Segment],MATCH($A1207,product[ProductID],0))</f>
        <v>Moderation</v>
      </c>
      <c r="K1207">
        <f>INDEX(product[ManufacturerID],MATCH($A1207,product[ProductID],0))</f>
        <v>7</v>
      </c>
      <c r="L1207" t="str">
        <f>INDEX(location[State],MATCH(D1207,location[Zip],0))</f>
        <v>Alberta</v>
      </c>
      <c r="M1207" t="str">
        <f>INDEX(manufacturer[Manufacturer Name],MATCH(K1207,manufacturer[ManufacturerID],0))</f>
        <v>VanArsdel</v>
      </c>
      <c r="N1207">
        <f>1/COUNTIFS(tbl_sales[Manufacturer Name],tbl_sales[[#This Row],[Manufacturer Name]])</f>
        <v>2.4570024570024569E-3</v>
      </c>
    </row>
    <row r="1208" spans="1:14" x14ac:dyDescent="0.25">
      <c r="A1208">
        <v>545</v>
      </c>
      <c r="B1208" s="2">
        <v>42085</v>
      </c>
      <c r="C1208" s="2" t="str">
        <f>TEXT(tbl_sales[[#This Row],[Date]],"mmmm")</f>
        <v>March</v>
      </c>
      <c r="D1208" t="s">
        <v>1570</v>
      </c>
      <c r="E1208">
        <v>1</v>
      </c>
      <c r="F1208" s="3">
        <v>10835.37</v>
      </c>
      <c r="G1208" t="s">
        <v>20</v>
      </c>
      <c r="H1208" t="str">
        <f>INDEX(product[Product Name],MATCH(A1208,product[ProductID],0))</f>
        <v>Maximus UC-10</v>
      </c>
      <c r="I1208" t="str">
        <f>INDEX(product[Category],MATCH($A1208,product[ProductID],0))</f>
        <v>Urban</v>
      </c>
      <c r="J1208" t="str">
        <f>INDEX(product[Segment],MATCH($A1208,product[ProductID],0))</f>
        <v>Convenience</v>
      </c>
      <c r="K1208">
        <f>INDEX(product[ManufacturerID],MATCH($A1208,product[ProductID],0))</f>
        <v>7</v>
      </c>
      <c r="L1208" t="str">
        <f>INDEX(location[State],MATCH(D1208,location[Zip],0))</f>
        <v>British Columbia</v>
      </c>
      <c r="M1208" t="str">
        <f>INDEX(manufacturer[Manufacturer Name],MATCH(K1208,manufacturer[ManufacturerID],0))</f>
        <v>VanArsdel</v>
      </c>
      <c r="N1208">
        <f>1/COUNTIFS(tbl_sales[Manufacturer Name],tbl_sales[[#This Row],[Manufacturer Name]])</f>
        <v>2.4570024570024569E-3</v>
      </c>
    </row>
    <row r="1209" spans="1:14" x14ac:dyDescent="0.25">
      <c r="A1209">
        <v>1347</v>
      </c>
      <c r="B1209" s="2">
        <v>42085</v>
      </c>
      <c r="C1209" s="2" t="str">
        <f>TEXT(tbl_sales[[#This Row],[Date]],"mmmm")</f>
        <v>March</v>
      </c>
      <c r="D1209" t="s">
        <v>1396</v>
      </c>
      <c r="E1209">
        <v>1</v>
      </c>
      <c r="F1209" s="3">
        <v>4156.74</v>
      </c>
      <c r="G1209" t="s">
        <v>20</v>
      </c>
      <c r="H1209" t="str">
        <f>INDEX(product[Product Name],MATCH(A1209,product[ProductID],0))</f>
        <v>Quibus RP-39</v>
      </c>
      <c r="I1209" t="str">
        <f>INDEX(product[Category],MATCH($A1209,product[ProductID],0))</f>
        <v>Rural</v>
      </c>
      <c r="J1209" t="str">
        <f>INDEX(product[Segment],MATCH($A1209,product[ProductID],0))</f>
        <v>Productivity</v>
      </c>
      <c r="K1209">
        <f>INDEX(product[ManufacturerID],MATCH($A1209,product[ProductID],0))</f>
        <v>12</v>
      </c>
      <c r="L1209" t="str">
        <f>INDEX(location[State],MATCH(D1209,location[Zip],0))</f>
        <v>Alberta</v>
      </c>
      <c r="M1209" t="str">
        <f>INDEX(manufacturer[Manufacturer Name],MATCH(K1209,manufacturer[ManufacturerID],0))</f>
        <v>Quibus</v>
      </c>
      <c r="N1209">
        <f>1/COUNTIFS(tbl_sales[Manufacturer Name],tbl_sales[[#This Row],[Manufacturer Name]])</f>
        <v>1.3333333333333334E-2</v>
      </c>
    </row>
    <row r="1210" spans="1:14" x14ac:dyDescent="0.25">
      <c r="A1210">
        <v>2269</v>
      </c>
      <c r="B1210" s="2">
        <v>42085</v>
      </c>
      <c r="C1210" s="2" t="str">
        <f>TEXT(tbl_sales[[#This Row],[Date]],"mmmm")</f>
        <v>March</v>
      </c>
      <c r="D1210" t="s">
        <v>1401</v>
      </c>
      <c r="E1210">
        <v>1</v>
      </c>
      <c r="F1210" s="3">
        <v>4403.7</v>
      </c>
      <c r="G1210" t="s">
        <v>20</v>
      </c>
      <c r="H1210" t="str">
        <f>INDEX(product[Product Name],MATCH(A1210,product[ProductID],0))</f>
        <v>Aliqui RS-02</v>
      </c>
      <c r="I1210" t="str">
        <f>INDEX(product[Category],MATCH($A1210,product[ProductID],0))</f>
        <v>Rural</v>
      </c>
      <c r="J1210" t="str">
        <f>INDEX(product[Segment],MATCH($A1210,product[ProductID],0))</f>
        <v>Select</v>
      </c>
      <c r="K1210">
        <f>INDEX(product[ManufacturerID],MATCH($A1210,product[ProductID],0))</f>
        <v>2</v>
      </c>
      <c r="L1210" t="str">
        <f>INDEX(location[State],MATCH(D1210,location[Zip],0))</f>
        <v>Alberta</v>
      </c>
      <c r="M1210" t="str">
        <f>INDEX(manufacturer[Manufacturer Name],MATCH(K1210,manufacturer[ManufacturerID],0))</f>
        <v>Aliqui</v>
      </c>
      <c r="N1210">
        <f>1/COUNTIFS(tbl_sales[Manufacturer Name],tbl_sales[[#This Row],[Manufacturer Name]])</f>
        <v>4.7169811320754715E-3</v>
      </c>
    </row>
    <row r="1211" spans="1:14" x14ac:dyDescent="0.25">
      <c r="A1211">
        <v>996</v>
      </c>
      <c r="B1211" s="2">
        <v>42085</v>
      </c>
      <c r="C1211" s="2" t="str">
        <f>TEXT(tbl_sales[[#This Row],[Date]],"mmmm")</f>
        <v>March</v>
      </c>
      <c r="D1211" t="s">
        <v>1400</v>
      </c>
      <c r="E1211">
        <v>1</v>
      </c>
      <c r="F1211" s="3">
        <v>8756.3700000000008</v>
      </c>
      <c r="G1211" t="s">
        <v>20</v>
      </c>
      <c r="H1211" t="str">
        <f>INDEX(product[Product Name],MATCH(A1211,product[ProductID],0))</f>
        <v>Natura UC-59</v>
      </c>
      <c r="I1211" t="str">
        <f>INDEX(product[Category],MATCH($A1211,product[ProductID],0))</f>
        <v>Urban</v>
      </c>
      <c r="J1211" t="str">
        <f>INDEX(product[Segment],MATCH($A1211,product[ProductID],0))</f>
        <v>Convenience</v>
      </c>
      <c r="K1211">
        <f>INDEX(product[ManufacturerID],MATCH($A1211,product[ProductID],0))</f>
        <v>8</v>
      </c>
      <c r="L1211" t="str">
        <f>INDEX(location[State],MATCH(D1211,location[Zip],0))</f>
        <v>Alberta</v>
      </c>
      <c r="M1211" t="str">
        <f>INDEX(manufacturer[Manufacturer Name],MATCH(K1211,manufacturer[ManufacturerID],0))</f>
        <v>Natura</v>
      </c>
      <c r="N1211">
        <f>1/COUNTIFS(tbl_sales[Manufacturer Name],tbl_sales[[#This Row],[Manufacturer Name]])</f>
        <v>3.952569169960474E-3</v>
      </c>
    </row>
    <row r="1212" spans="1:14" x14ac:dyDescent="0.25">
      <c r="A1212">
        <v>1175</v>
      </c>
      <c r="B1212" s="2">
        <v>42085</v>
      </c>
      <c r="C1212" s="2" t="str">
        <f>TEXT(tbl_sales[[#This Row],[Date]],"mmmm")</f>
        <v>March</v>
      </c>
      <c r="D1212" t="s">
        <v>1352</v>
      </c>
      <c r="E1212">
        <v>1</v>
      </c>
      <c r="F1212" s="3">
        <v>8441.3700000000008</v>
      </c>
      <c r="G1212" t="s">
        <v>20</v>
      </c>
      <c r="H1212" t="str">
        <f>INDEX(product[Product Name],MATCH(A1212,product[ProductID],0))</f>
        <v>Pirum UE-11</v>
      </c>
      <c r="I1212" t="str">
        <f>INDEX(product[Category],MATCH($A1212,product[ProductID],0))</f>
        <v>Urban</v>
      </c>
      <c r="J1212" t="str">
        <f>INDEX(product[Segment],MATCH($A1212,product[ProductID],0))</f>
        <v>Extreme</v>
      </c>
      <c r="K1212">
        <f>INDEX(product[ManufacturerID],MATCH($A1212,product[ProductID],0))</f>
        <v>10</v>
      </c>
      <c r="L1212" t="str">
        <f>INDEX(location[State],MATCH(D1212,location[Zip],0))</f>
        <v>Alberta</v>
      </c>
      <c r="M1212" t="str">
        <f>INDEX(manufacturer[Manufacturer Name],MATCH(K1212,manufacturer[ManufacturerID],0))</f>
        <v>Pirum</v>
      </c>
      <c r="N1212">
        <f>1/COUNTIFS(tbl_sales[Manufacturer Name],tbl_sales[[#This Row],[Manufacturer Name]])</f>
        <v>3.8022813688212928E-3</v>
      </c>
    </row>
    <row r="1213" spans="1:14" x14ac:dyDescent="0.25">
      <c r="A1213">
        <v>506</v>
      </c>
      <c r="B1213" s="2">
        <v>42086</v>
      </c>
      <c r="C1213" s="2" t="str">
        <f>TEXT(tbl_sales[[#This Row],[Date]],"mmmm")</f>
        <v>March</v>
      </c>
      <c r="D1213" t="s">
        <v>1400</v>
      </c>
      <c r="E1213">
        <v>1</v>
      </c>
      <c r="F1213" s="3">
        <v>15560.37</v>
      </c>
      <c r="G1213" t="s">
        <v>20</v>
      </c>
      <c r="H1213" t="str">
        <f>INDEX(product[Product Name],MATCH(A1213,product[ProductID],0))</f>
        <v>Maximus UM-11</v>
      </c>
      <c r="I1213" t="str">
        <f>INDEX(product[Category],MATCH($A1213,product[ProductID],0))</f>
        <v>Urban</v>
      </c>
      <c r="J1213" t="str">
        <f>INDEX(product[Segment],MATCH($A1213,product[ProductID],0))</f>
        <v>Moderation</v>
      </c>
      <c r="K1213">
        <f>INDEX(product[ManufacturerID],MATCH($A1213,product[ProductID],0))</f>
        <v>7</v>
      </c>
      <c r="L1213" t="str">
        <f>INDEX(location[State],MATCH(D1213,location[Zip],0))</f>
        <v>Alberta</v>
      </c>
      <c r="M1213" t="str">
        <f>INDEX(manufacturer[Manufacturer Name],MATCH(K1213,manufacturer[ManufacturerID],0))</f>
        <v>VanArsdel</v>
      </c>
      <c r="N1213">
        <f>1/COUNTIFS(tbl_sales[Manufacturer Name],tbl_sales[[#This Row],[Manufacturer Name]])</f>
        <v>2.4570024570024569E-3</v>
      </c>
    </row>
    <row r="1214" spans="1:14" x14ac:dyDescent="0.25">
      <c r="A1214">
        <v>244</v>
      </c>
      <c r="B1214" s="2">
        <v>42086</v>
      </c>
      <c r="C1214" s="2" t="str">
        <f>TEXT(tbl_sales[[#This Row],[Date]],"mmmm")</f>
        <v>March</v>
      </c>
      <c r="D1214" t="s">
        <v>1202</v>
      </c>
      <c r="E1214">
        <v>1</v>
      </c>
      <c r="F1214" s="3">
        <v>7556.85</v>
      </c>
      <c r="G1214" t="s">
        <v>20</v>
      </c>
      <c r="H1214" t="str">
        <f>INDEX(product[Product Name],MATCH(A1214,product[ProductID],0))</f>
        <v>Fama UR-16</v>
      </c>
      <c r="I1214" t="str">
        <f>INDEX(product[Category],MATCH($A1214,product[ProductID],0))</f>
        <v>Urban</v>
      </c>
      <c r="J1214" t="str">
        <f>INDEX(product[Segment],MATCH($A1214,product[ProductID],0))</f>
        <v>Regular</v>
      </c>
      <c r="K1214">
        <f>INDEX(product[ManufacturerID],MATCH($A1214,product[ProductID],0))</f>
        <v>5</v>
      </c>
      <c r="L1214" t="str">
        <f>INDEX(location[State],MATCH(D1214,location[Zip],0))</f>
        <v>Manitoba</v>
      </c>
      <c r="M1214" t="str">
        <f>INDEX(manufacturer[Manufacturer Name],MATCH(K1214,manufacturer[ManufacturerID],0))</f>
        <v>Fama</v>
      </c>
      <c r="N1214">
        <f>1/COUNTIFS(tbl_sales[Manufacturer Name],tbl_sales[[#This Row],[Manufacturer Name]])</f>
        <v>7.1428571428571425E-2</v>
      </c>
    </row>
    <row r="1215" spans="1:14" x14ac:dyDescent="0.25">
      <c r="A1215">
        <v>959</v>
      </c>
      <c r="B1215" s="2">
        <v>42089</v>
      </c>
      <c r="C1215" s="2" t="str">
        <f>TEXT(tbl_sales[[#This Row],[Date]],"mmmm")</f>
        <v>March</v>
      </c>
      <c r="D1215" t="s">
        <v>1350</v>
      </c>
      <c r="E1215">
        <v>1</v>
      </c>
      <c r="F1215" s="3">
        <v>10362.870000000001</v>
      </c>
      <c r="G1215" t="s">
        <v>20</v>
      </c>
      <c r="H1215" t="str">
        <f>INDEX(product[Product Name],MATCH(A1215,product[ProductID],0))</f>
        <v>Natura UC-22</v>
      </c>
      <c r="I1215" t="str">
        <f>INDEX(product[Category],MATCH($A1215,product[ProductID],0))</f>
        <v>Urban</v>
      </c>
      <c r="J1215" t="str">
        <f>INDEX(product[Segment],MATCH($A1215,product[ProductID],0))</f>
        <v>Convenience</v>
      </c>
      <c r="K1215">
        <f>INDEX(product[ManufacturerID],MATCH($A1215,product[ProductID],0))</f>
        <v>8</v>
      </c>
      <c r="L1215" t="str">
        <f>INDEX(location[State],MATCH(D1215,location[Zip],0))</f>
        <v>Alberta</v>
      </c>
      <c r="M1215" t="str">
        <f>INDEX(manufacturer[Manufacturer Name],MATCH(K1215,manufacturer[ManufacturerID],0))</f>
        <v>Natura</v>
      </c>
      <c r="N1215">
        <f>1/COUNTIFS(tbl_sales[Manufacturer Name],tbl_sales[[#This Row],[Manufacturer Name]])</f>
        <v>3.952569169960474E-3</v>
      </c>
    </row>
    <row r="1216" spans="1:14" x14ac:dyDescent="0.25">
      <c r="A1216">
        <v>2262</v>
      </c>
      <c r="B1216" s="2">
        <v>42089</v>
      </c>
      <c r="C1216" s="2" t="str">
        <f>TEXT(tbl_sales[[#This Row],[Date]],"mmmm")</f>
        <v>March</v>
      </c>
      <c r="D1216" t="s">
        <v>1413</v>
      </c>
      <c r="E1216">
        <v>1</v>
      </c>
      <c r="F1216" s="3">
        <v>4220.37</v>
      </c>
      <c r="G1216" t="s">
        <v>20</v>
      </c>
      <c r="H1216" t="str">
        <f>INDEX(product[Product Name],MATCH(A1216,product[ProductID],0))</f>
        <v>Aliqui RP-59</v>
      </c>
      <c r="I1216" t="str">
        <f>INDEX(product[Category],MATCH($A1216,product[ProductID],0))</f>
        <v>Rural</v>
      </c>
      <c r="J1216" t="str">
        <f>INDEX(product[Segment],MATCH($A1216,product[ProductID],0))</f>
        <v>Productivity</v>
      </c>
      <c r="K1216">
        <f>INDEX(product[ManufacturerID],MATCH($A1216,product[ProductID],0))</f>
        <v>2</v>
      </c>
      <c r="L1216" t="str">
        <f>INDEX(location[State],MATCH(D1216,location[Zip],0))</f>
        <v>Alberta</v>
      </c>
      <c r="M1216" t="str">
        <f>INDEX(manufacturer[Manufacturer Name],MATCH(K1216,manufacturer[ManufacturerID],0))</f>
        <v>Aliqui</v>
      </c>
      <c r="N1216">
        <f>1/COUNTIFS(tbl_sales[Manufacturer Name],tbl_sales[[#This Row],[Manufacturer Name]])</f>
        <v>4.7169811320754715E-3</v>
      </c>
    </row>
    <row r="1217" spans="1:14" x14ac:dyDescent="0.25">
      <c r="A1217">
        <v>2225</v>
      </c>
      <c r="B1217" s="2">
        <v>42090</v>
      </c>
      <c r="C1217" s="2" t="str">
        <f>TEXT(tbl_sales[[#This Row],[Date]],"mmmm")</f>
        <v>March</v>
      </c>
      <c r="D1217" t="s">
        <v>1403</v>
      </c>
      <c r="E1217">
        <v>1</v>
      </c>
      <c r="F1217" s="3">
        <v>818.37</v>
      </c>
      <c r="G1217" t="s">
        <v>20</v>
      </c>
      <c r="H1217" t="str">
        <f>INDEX(product[Product Name],MATCH(A1217,product[ProductID],0))</f>
        <v>Aliqui RP-22</v>
      </c>
      <c r="I1217" t="str">
        <f>INDEX(product[Category],MATCH($A1217,product[ProductID],0))</f>
        <v>Rural</v>
      </c>
      <c r="J1217" t="str">
        <f>INDEX(product[Segment],MATCH($A1217,product[ProductID],0))</f>
        <v>Productivity</v>
      </c>
      <c r="K1217">
        <f>INDEX(product[ManufacturerID],MATCH($A1217,product[ProductID],0))</f>
        <v>2</v>
      </c>
      <c r="L1217" t="str">
        <f>INDEX(location[State],MATCH(D1217,location[Zip],0))</f>
        <v>Alberta</v>
      </c>
      <c r="M1217" t="str">
        <f>INDEX(manufacturer[Manufacturer Name],MATCH(K1217,manufacturer[ManufacturerID],0))</f>
        <v>Aliqui</v>
      </c>
      <c r="N1217">
        <f>1/COUNTIFS(tbl_sales[Manufacturer Name],tbl_sales[[#This Row],[Manufacturer Name]])</f>
        <v>4.7169811320754715E-3</v>
      </c>
    </row>
    <row r="1218" spans="1:14" x14ac:dyDescent="0.25">
      <c r="A1218">
        <v>945</v>
      </c>
      <c r="B1218" s="2">
        <v>42139</v>
      </c>
      <c r="C1218" s="2" t="str">
        <f>TEXT(tbl_sales[[#This Row],[Date]],"mmmm")</f>
        <v>May</v>
      </c>
      <c r="D1218" t="s">
        <v>1563</v>
      </c>
      <c r="E1218">
        <v>1</v>
      </c>
      <c r="F1218" s="3">
        <v>8189.37</v>
      </c>
      <c r="G1218" t="s">
        <v>20</v>
      </c>
      <c r="H1218" t="str">
        <f>INDEX(product[Product Name],MATCH(A1218,product[ProductID],0))</f>
        <v>Natura UC-08</v>
      </c>
      <c r="I1218" t="str">
        <f>INDEX(product[Category],MATCH($A1218,product[ProductID],0))</f>
        <v>Urban</v>
      </c>
      <c r="J1218" t="str">
        <f>INDEX(product[Segment],MATCH($A1218,product[ProductID],0))</f>
        <v>Convenience</v>
      </c>
      <c r="K1218">
        <f>INDEX(product[ManufacturerID],MATCH($A1218,product[ProductID],0))</f>
        <v>8</v>
      </c>
      <c r="L1218" t="str">
        <f>INDEX(location[State],MATCH(D1218,location[Zip],0))</f>
        <v>British Columbia</v>
      </c>
      <c r="M1218" t="str">
        <f>INDEX(manufacturer[Manufacturer Name],MATCH(K1218,manufacturer[ManufacturerID],0))</f>
        <v>Natura</v>
      </c>
      <c r="N1218">
        <f>1/COUNTIFS(tbl_sales[Manufacturer Name],tbl_sales[[#This Row],[Manufacturer Name]])</f>
        <v>3.952569169960474E-3</v>
      </c>
    </row>
    <row r="1219" spans="1:14" x14ac:dyDescent="0.25">
      <c r="A1219">
        <v>1875</v>
      </c>
      <c r="B1219" s="2">
        <v>42141</v>
      </c>
      <c r="C1219" s="2" t="str">
        <f>TEXT(tbl_sales[[#This Row],[Date]],"mmmm")</f>
        <v>May</v>
      </c>
      <c r="D1219" t="s">
        <v>1410</v>
      </c>
      <c r="E1219">
        <v>1</v>
      </c>
      <c r="F1219" s="3">
        <v>12914.37</v>
      </c>
      <c r="G1219" t="s">
        <v>20</v>
      </c>
      <c r="H1219" t="str">
        <f>INDEX(product[Product Name],MATCH(A1219,product[ProductID],0))</f>
        <v>Leo UM-13</v>
      </c>
      <c r="I1219" t="str">
        <f>INDEX(product[Category],MATCH($A1219,product[ProductID],0))</f>
        <v>Urban</v>
      </c>
      <c r="J1219" t="str">
        <f>INDEX(product[Segment],MATCH($A1219,product[ProductID],0))</f>
        <v>Moderation</v>
      </c>
      <c r="K1219">
        <f>INDEX(product[ManufacturerID],MATCH($A1219,product[ProductID],0))</f>
        <v>6</v>
      </c>
      <c r="L1219" t="str">
        <f>INDEX(location[State],MATCH(D1219,location[Zip],0))</f>
        <v>Alberta</v>
      </c>
      <c r="M1219" t="str">
        <f>INDEX(manufacturer[Manufacturer Name],MATCH(K1219,manufacturer[ManufacturerID],0))</f>
        <v>Leo</v>
      </c>
      <c r="N1219">
        <f>1/COUNTIFS(tbl_sales[Manufacturer Name],tbl_sales[[#This Row],[Manufacturer Name]])</f>
        <v>8.3333333333333329E-2</v>
      </c>
    </row>
    <row r="1220" spans="1:14" x14ac:dyDescent="0.25">
      <c r="A1220">
        <v>2277</v>
      </c>
      <c r="B1220" s="2">
        <v>42170</v>
      </c>
      <c r="C1220" s="2" t="str">
        <f>TEXT(tbl_sales[[#This Row],[Date]],"mmmm")</f>
        <v>June</v>
      </c>
      <c r="D1220" t="s">
        <v>1384</v>
      </c>
      <c r="E1220">
        <v>1</v>
      </c>
      <c r="F1220" s="3">
        <v>3836.7</v>
      </c>
      <c r="G1220" t="s">
        <v>20</v>
      </c>
      <c r="H1220" t="str">
        <f>INDEX(product[Product Name],MATCH(A1220,product[ProductID],0))</f>
        <v>Aliqui RS-10</v>
      </c>
      <c r="I1220" t="str">
        <f>INDEX(product[Category],MATCH($A1220,product[ProductID],0))</f>
        <v>Rural</v>
      </c>
      <c r="J1220" t="str">
        <f>INDEX(product[Segment],MATCH($A1220,product[ProductID],0))</f>
        <v>Select</v>
      </c>
      <c r="K1220">
        <f>INDEX(product[ManufacturerID],MATCH($A1220,product[ProductID],0))</f>
        <v>2</v>
      </c>
      <c r="L1220" t="str">
        <f>INDEX(location[State],MATCH(D1220,location[Zip],0))</f>
        <v>Alberta</v>
      </c>
      <c r="M1220" t="str">
        <f>INDEX(manufacturer[Manufacturer Name],MATCH(K1220,manufacturer[ManufacturerID],0))</f>
        <v>Aliqui</v>
      </c>
      <c r="N1220">
        <f>1/COUNTIFS(tbl_sales[Manufacturer Name],tbl_sales[[#This Row],[Manufacturer Name]])</f>
        <v>4.7169811320754715E-3</v>
      </c>
    </row>
    <row r="1221" spans="1:14" x14ac:dyDescent="0.25">
      <c r="A1221">
        <v>438</v>
      </c>
      <c r="B1221" s="2">
        <v>42170</v>
      </c>
      <c r="C1221" s="2" t="str">
        <f>TEXT(tbl_sales[[#This Row],[Date]],"mmmm")</f>
        <v>June</v>
      </c>
      <c r="D1221" t="s">
        <v>1576</v>
      </c>
      <c r="E1221">
        <v>1</v>
      </c>
      <c r="F1221" s="3">
        <v>11969.37</v>
      </c>
      <c r="G1221" t="s">
        <v>20</v>
      </c>
      <c r="H1221" t="str">
        <f>INDEX(product[Product Name],MATCH(A1221,product[ProductID],0))</f>
        <v>Maximus UM-43</v>
      </c>
      <c r="I1221" t="str">
        <f>INDEX(product[Category],MATCH($A1221,product[ProductID],0))</f>
        <v>Urban</v>
      </c>
      <c r="J1221" t="str">
        <f>INDEX(product[Segment],MATCH($A1221,product[ProductID],0))</f>
        <v>Moderation</v>
      </c>
      <c r="K1221">
        <f>INDEX(product[ManufacturerID],MATCH($A1221,product[ProductID],0))</f>
        <v>7</v>
      </c>
      <c r="L1221" t="str">
        <f>INDEX(location[State],MATCH(D1221,location[Zip],0))</f>
        <v>British Columbia</v>
      </c>
      <c r="M1221" t="str">
        <f>INDEX(manufacturer[Manufacturer Name],MATCH(K1221,manufacturer[ManufacturerID],0))</f>
        <v>VanArsdel</v>
      </c>
      <c r="N1221">
        <f>1/COUNTIFS(tbl_sales[Manufacturer Name],tbl_sales[[#This Row],[Manufacturer Name]])</f>
        <v>2.4570024570024569E-3</v>
      </c>
    </row>
    <row r="1222" spans="1:14" x14ac:dyDescent="0.25">
      <c r="A1222">
        <v>963</v>
      </c>
      <c r="B1222" s="2">
        <v>42171</v>
      </c>
      <c r="C1222" s="2" t="str">
        <f>TEXT(tbl_sales[[#This Row],[Date]],"mmmm")</f>
        <v>June</v>
      </c>
      <c r="D1222" t="s">
        <v>1568</v>
      </c>
      <c r="E1222">
        <v>1</v>
      </c>
      <c r="F1222" s="3">
        <v>5039.37</v>
      </c>
      <c r="G1222" t="s">
        <v>20</v>
      </c>
      <c r="H1222" t="str">
        <f>INDEX(product[Product Name],MATCH(A1222,product[ProductID],0))</f>
        <v>Natura UC-26</v>
      </c>
      <c r="I1222" t="str">
        <f>INDEX(product[Category],MATCH($A1222,product[ProductID],0))</f>
        <v>Urban</v>
      </c>
      <c r="J1222" t="str">
        <f>INDEX(product[Segment],MATCH($A1222,product[ProductID],0))</f>
        <v>Convenience</v>
      </c>
      <c r="K1222">
        <f>INDEX(product[ManufacturerID],MATCH($A1222,product[ProductID],0))</f>
        <v>8</v>
      </c>
      <c r="L1222" t="str">
        <f>INDEX(location[State],MATCH(D1222,location[Zip],0))</f>
        <v>British Columbia</v>
      </c>
      <c r="M1222" t="str">
        <f>INDEX(manufacturer[Manufacturer Name],MATCH(K1222,manufacturer[ManufacturerID],0))</f>
        <v>Natura</v>
      </c>
      <c r="N1222">
        <f>1/COUNTIFS(tbl_sales[Manufacturer Name],tbl_sales[[#This Row],[Manufacturer Name]])</f>
        <v>3.952569169960474E-3</v>
      </c>
    </row>
    <row r="1223" spans="1:14" x14ac:dyDescent="0.25">
      <c r="A1223">
        <v>993</v>
      </c>
      <c r="B1223" s="2">
        <v>42171</v>
      </c>
      <c r="C1223" s="2" t="str">
        <f>TEXT(tbl_sales[[#This Row],[Date]],"mmmm")</f>
        <v>June</v>
      </c>
      <c r="D1223" t="s">
        <v>1401</v>
      </c>
      <c r="E1223">
        <v>1</v>
      </c>
      <c r="F1223" s="3">
        <v>4598.37</v>
      </c>
      <c r="G1223" t="s">
        <v>20</v>
      </c>
      <c r="H1223" t="str">
        <f>INDEX(product[Product Name],MATCH(A1223,product[ProductID],0))</f>
        <v>Natura UC-56</v>
      </c>
      <c r="I1223" t="str">
        <f>INDEX(product[Category],MATCH($A1223,product[ProductID],0))</f>
        <v>Urban</v>
      </c>
      <c r="J1223" t="str">
        <f>INDEX(product[Segment],MATCH($A1223,product[ProductID],0))</f>
        <v>Convenience</v>
      </c>
      <c r="K1223">
        <f>INDEX(product[ManufacturerID],MATCH($A1223,product[ProductID],0))</f>
        <v>8</v>
      </c>
      <c r="L1223" t="str">
        <f>INDEX(location[State],MATCH(D1223,location[Zip],0))</f>
        <v>Alberta</v>
      </c>
      <c r="M1223" t="str">
        <f>INDEX(manufacturer[Manufacturer Name],MATCH(K1223,manufacturer[ManufacturerID],0))</f>
        <v>Natura</v>
      </c>
      <c r="N1223">
        <f>1/COUNTIFS(tbl_sales[Manufacturer Name],tbl_sales[[#This Row],[Manufacturer Name]])</f>
        <v>3.952569169960474E-3</v>
      </c>
    </row>
    <row r="1224" spans="1:14" x14ac:dyDescent="0.25">
      <c r="A1224">
        <v>1129</v>
      </c>
      <c r="B1224" s="2">
        <v>42171</v>
      </c>
      <c r="C1224" s="2" t="str">
        <f>TEXT(tbl_sales[[#This Row],[Date]],"mmmm")</f>
        <v>June</v>
      </c>
      <c r="D1224" t="s">
        <v>1400</v>
      </c>
      <c r="E1224">
        <v>1</v>
      </c>
      <c r="F1224" s="3">
        <v>5826.87</v>
      </c>
      <c r="G1224" t="s">
        <v>20</v>
      </c>
      <c r="H1224" t="str">
        <f>INDEX(product[Product Name],MATCH(A1224,product[ProductID],0))</f>
        <v>Pirum UM-06</v>
      </c>
      <c r="I1224" t="str">
        <f>INDEX(product[Category],MATCH($A1224,product[ProductID],0))</f>
        <v>Urban</v>
      </c>
      <c r="J1224" t="str">
        <f>INDEX(product[Segment],MATCH($A1224,product[ProductID],0))</f>
        <v>Moderation</v>
      </c>
      <c r="K1224">
        <f>INDEX(product[ManufacturerID],MATCH($A1224,product[ProductID],0))</f>
        <v>10</v>
      </c>
      <c r="L1224" t="str">
        <f>INDEX(location[State],MATCH(D1224,location[Zip],0))</f>
        <v>Alberta</v>
      </c>
      <c r="M1224" t="str">
        <f>INDEX(manufacturer[Manufacturer Name],MATCH(K1224,manufacturer[ManufacturerID],0))</f>
        <v>Pirum</v>
      </c>
      <c r="N1224">
        <f>1/COUNTIFS(tbl_sales[Manufacturer Name],tbl_sales[[#This Row],[Manufacturer Name]])</f>
        <v>3.8022813688212928E-3</v>
      </c>
    </row>
    <row r="1225" spans="1:14" x14ac:dyDescent="0.25">
      <c r="A1225">
        <v>604</v>
      </c>
      <c r="B1225" s="2">
        <v>42171</v>
      </c>
      <c r="C1225" s="2" t="str">
        <f>TEXT(tbl_sales[[#This Row],[Date]],"mmmm")</f>
        <v>June</v>
      </c>
      <c r="D1225" t="s">
        <v>1200</v>
      </c>
      <c r="E1225">
        <v>1</v>
      </c>
      <c r="F1225" s="3">
        <v>6299.37</v>
      </c>
      <c r="G1225" t="s">
        <v>20</v>
      </c>
      <c r="H1225" t="str">
        <f>INDEX(product[Product Name],MATCH(A1225,product[ProductID],0))</f>
        <v>Maximus UC-69</v>
      </c>
      <c r="I1225" t="str">
        <f>INDEX(product[Category],MATCH($A1225,product[ProductID],0))</f>
        <v>Urban</v>
      </c>
      <c r="J1225" t="str">
        <f>INDEX(product[Segment],MATCH($A1225,product[ProductID],0))</f>
        <v>Convenience</v>
      </c>
      <c r="K1225">
        <f>INDEX(product[ManufacturerID],MATCH($A1225,product[ProductID],0))</f>
        <v>7</v>
      </c>
      <c r="L1225" t="str">
        <f>INDEX(location[State],MATCH(D1225,location[Zip],0))</f>
        <v>Manitoba</v>
      </c>
      <c r="M1225" t="str">
        <f>INDEX(manufacturer[Manufacturer Name],MATCH(K1225,manufacturer[ManufacturerID],0))</f>
        <v>VanArsdel</v>
      </c>
      <c r="N1225">
        <f>1/COUNTIFS(tbl_sales[Manufacturer Name],tbl_sales[[#This Row],[Manufacturer Name]])</f>
        <v>2.4570024570024569E-3</v>
      </c>
    </row>
    <row r="1226" spans="1:14" x14ac:dyDescent="0.25">
      <c r="A1226">
        <v>496</v>
      </c>
      <c r="B1226" s="2">
        <v>42172</v>
      </c>
      <c r="C1226" s="2" t="str">
        <f>TEXT(tbl_sales[[#This Row],[Date]],"mmmm")</f>
        <v>June</v>
      </c>
      <c r="D1226" t="s">
        <v>1385</v>
      </c>
      <c r="E1226">
        <v>1</v>
      </c>
      <c r="F1226" s="3">
        <v>11339.37</v>
      </c>
      <c r="G1226" t="s">
        <v>20</v>
      </c>
      <c r="H1226" t="str">
        <f>INDEX(product[Product Name],MATCH(A1226,product[ProductID],0))</f>
        <v>Maximus UM-01</v>
      </c>
      <c r="I1226" t="str">
        <f>INDEX(product[Category],MATCH($A1226,product[ProductID],0))</f>
        <v>Urban</v>
      </c>
      <c r="J1226" t="str">
        <f>INDEX(product[Segment],MATCH($A1226,product[ProductID],0))</f>
        <v>Moderation</v>
      </c>
      <c r="K1226">
        <f>INDEX(product[ManufacturerID],MATCH($A1226,product[ProductID],0))</f>
        <v>7</v>
      </c>
      <c r="L1226" t="str">
        <f>INDEX(location[State],MATCH(D1226,location[Zip],0))</f>
        <v>Alberta</v>
      </c>
      <c r="M1226" t="str">
        <f>INDEX(manufacturer[Manufacturer Name],MATCH(K1226,manufacturer[ManufacturerID],0))</f>
        <v>VanArsdel</v>
      </c>
      <c r="N1226">
        <f>1/COUNTIFS(tbl_sales[Manufacturer Name],tbl_sales[[#This Row],[Manufacturer Name]])</f>
        <v>2.4570024570024569E-3</v>
      </c>
    </row>
    <row r="1227" spans="1:14" x14ac:dyDescent="0.25">
      <c r="A1227">
        <v>942</v>
      </c>
      <c r="B1227" s="2">
        <v>42172</v>
      </c>
      <c r="C1227" s="2" t="str">
        <f>TEXT(tbl_sales[[#This Row],[Date]],"mmmm")</f>
        <v>June</v>
      </c>
      <c r="D1227" t="s">
        <v>1393</v>
      </c>
      <c r="E1227">
        <v>1</v>
      </c>
      <c r="F1227" s="3">
        <v>7370.37</v>
      </c>
      <c r="G1227" t="s">
        <v>20</v>
      </c>
      <c r="H1227" t="str">
        <f>INDEX(product[Product Name],MATCH(A1227,product[ProductID],0))</f>
        <v>Natura UC-05</v>
      </c>
      <c r="I1227" t="str">
        <f>INDEX(product[Category],MATCH($A1227,product[ProductID],0))</f>
        <v>Urban</v>
      </c>
      <c r="J1227" t="str">
        <f>INDEX(product[Segment],MATCH($A1227,product[ProductID],0))</f>
        <v>Convenience</v>
      </c>
      <c r="K1227">
        <f>INDEX(product[ManufacturerID],MATCH($A1227,product[ProductID],0))</f>
        <v>8</v>
      </c>
      <c r="L1227" t="str">
        <f>INDEX(location[State],MATCH(D1227,location[Zip],0))</f>
        <v>Alberta</v>
      </c>
      <c r="M1227" t="str">
        <f>INDEX(manufacturer[Manufacturer Name],MATCH(K1227,manufacturer[ManufacturerID],0))</f>
        <v>Natura</v>
      </c>
      <c r="N1227">
        <f>1/COUNTIFS(tbl_sales[Manufacturer Name],tbl_sales[[#This Row],[Manufacturer Name]])</f>
        <v>3.952569169960474E-3</v>
      </c>
    </row>
    <row r="1228" spans="1:14" x14ac:dyDescent="0.25">
      <c r="A1228">
        <v>438</v>
      </c>
      <c r="B1228" s="2">
        <v>42158</v>
      </c>
      <c r="C1228" s="2" t="str">
        <f>TEXT(tbl_sales[[#This Row],[Date]],"mmmm")</f>
        <v>June</v>
      </c>
      <c r="D1228" t="s">
        <v>1206</v>
      </c>
      <c r="E1228">
        <v>1</v>
      </c>
      <c r="F1228" s="3">
        <v>11969.37</v>
      </c>
      <c r="G1228" t="s">
        <v>20</v>
      </c>
      <c r="H1228" t="str">
        <f>INDEX(product[Product Name],MATCH(A1228,product[ProductID],0))</f>
        <v>Maximus UM-43</v>
      </c>
      <c r="I1228" t="str">
        <f>INDEX(product[Category],MATCH($A1228,product[ProductID],0))</f>
        <v>Urban</v>
      </c>
      <c r="J1228" t="str">
        <f>INDEX(product[Segment],MATCH($A1228,product[ProductID],0))</f>
        <v>Moderation</v>
      </c>
      <c r="K1228">
        <f>INDEX(product[ManufacturerID],MATCH($A1228,product[ProductID],0))</f>
        <v>7</v>
      </c>
      <c r="L1228" t="str">
        <f>INDEX(location[State],MATCH(D1228,location[Zip],0))</f>
        <v>Manitoba</v>
      </c>
      <c r="M1228" t="str">
        <f>INDEX(manufacturer[Manufacturer Name],MATCH(K1228,manufacturer[ManufacturerID],0))</f>
        <v>VanArsdel</v>
      </c>
      <c r="N1228">
        <f>1/COUNTIFS(tbl_sales[Manufacturer Name],tbl_sales[[#This Row],[Manufacturer Name]])</f>
        <v>2.4570024570024569E-3</v>
      </c>
    </row>
    <row r="1229" spans="1:14" x14ac:dyDescent="0.25">
      <c r="A1229">
        <v>604</v>
      </c>
      <c r="B1229" s="2">
        <v>42166</v>
      </c>
      <c r="C1229" s="2" t="str">
        <f>TEXT(tbl_sales[[#This Row],[Date]],"mmmm")</f>
        <v>June</v>
      </c>
      <c r="D1229" t="s">
        <v>1352</v>
      </c>
      <c r="E1229">
        <v>1</v>
      </c>
      <c r="F1229" s="3">
        <v>6299.37</v>
      </c>
      <c r="G1229" t="s">
        <v>20</v>
      </c>
      <c r="H1229" t="str">
        <f>INDEX(product[Product Name],MATCH(A1229,product[ProductID],0))</f>
        <v>Maximus UC-69</v>
      </c>
      <c r="I1229" t="str">
        <f>INDEX(product[Category],MATCH($A1229,product[ProductID],0))</f>
        <v>Urban</v>
      </c>
      <c r="J1229" t="str">
        <f>INDEX(product[Segment],MATCH($A1229,product[ProductID],0))</f>
        <v>Convenience</v>
      </c>
      <c r="K1229">
        <f>INDEX(product[ManufacturerID],MATCH($A1229,product[ProductID],0))</f>
        <v>7</v>
      </c>
      <c r="L1229" t="str">
        <f>INDEX(location[State],MATCH(D1229,location[Zip],0))</f>
        <v>Alberta</v>
      </c>
      <c r="M1229" t="str">
        <f>INDEX(manufacturer[Manufacturer Name],MATCH(K1229,manufacturer[ManufacturerID],0))</f>
        <v>VanArsdel</v>
      </c>
      <c r="N1229">
        <f>1/COUNTIFS(tbl_sales[Manufacturer Name],tbl_sales[[#This Row],[Manufacturer Name]])</f>
        <v>2.4570024570024569E-3</v>
      </c>
    </row>
    <row r="1230" spans="1:14" x14ac:dyDescent="0.25">
      <c r="A1230">
        <v>520</v>
      </c>
      <c r="B1230" s="2">
        <v>42166</v>
      </c>
      <c r="C1230" s="2" t="str">
        <f>TEXT(tbl_sales[[#This Row],[Date]],"mmmm")</f>
        <v>June</v>
      </c>
      <c r="D1230" t="s">
        <v>1330</v>
      </c>
      <c r="E1230">
        <v>1</v>
      </c>
      <c r="F1230" s="3">
        <v>7367.85</v>
      </c>
      <c r="G1230" t="s">
        <v>20</v>
      </c>
      <c r="H1230" t="str">
        <f>INDEX(product[Product Name],MATCH(A1230,product[ProductID],0))</f>
        <v>Maximus UE-08</v>
      </c>
      <c r="I1230" t="str">
        <f>INDEX(product[Category],MATCH($A1230,product[ProductID],0))</f>
        <v>Urban</v>
      </c>
      <c r="J1230" t="str">
        <f>INDEX(product[Segment],MATCH($A1230,product[ProductID],0))</f>
        <v>Extreme</v>
      </c>
      <c r="K1230">
        <f>INDEX(product[ManufacturerID],MATCH($A1230,product[ProductID],0))</f>
        <v>7</v>
      </c>
      <c r="L1230" t="str">
        <f>INDEX(location[State],MATCH(D1230,location[Zip],0))</f>
        <v>Alberta</v>
      </c>
      <c r="M1230" t="str">
        <f>INDEX(manufacturer[Manufacturer Name],MATCH(K1230,manufacturer[ManufacturerID],0))</f>
        <v>VanArsdel</v>
      </c>
      <c r="N1230">
        <f>1/COUNTIFS(tbl_sales[Manufacturer Name],tbl_sales[[#This Row],[Manufacturer Name]])</f>
        <v>2.4570024570024569E-3</v>
      </c>
    </row>
    <row r="1231" spans="1:14" x14ac:dyDescent="0.25">
      <c r="A1231">
        <v>1182</v>
      </c>
      <c r="B1231" s="2">
        <v>42183</v>
      </c>
      <c r="C1231" s="2" t="str">
        <f>TEXT(tbl_sales[[#This Row],[Date]],"mmmm")</f>
        <v>June</v>
      </c>
      <c r="D1231" t="s">
        <v>1602</v>
      </c>
      <c r="E1231">
        <v>1</v>
      </c>
      <c r="F1231" s="3">
        <v>2519.37</v>
      </c>
      <c r="G1231" t="s">
        <v>20</v>
      </c>
      <c r="H1231" t="str">
        <f>INDEX(product[Product Name],MATCH(A1231,product[ProductID],0))</f>
        <v>Pirum UE-18</v>
      </c>
      <c r="I1231" t="str">
        <f>INDEX(product[Category],MATCH($A1231,product[ProductID],0))</f>
        <v>Urban</v>
      </c>
      <c r="J1231" t="str">
        <f>INDEX(product[Segment],MATCH($A1231,product[ProductID],0))</f>
        <v>Extreme</v>
      </c>
      <c r="K1231">
        <f>INDEX(product[ManufacturerID],MATCH($A1231,product[ProductID],0))</f>
        <v>10</v>
      </c>
      <c r="L1231" t="str">
        <f>INDEX(location[State],MATCH(D1231,location[Zip],0))</f>
        <v>British Columbia</v>
      </c>
      <c r="M1231" t="str">
        <f>INDEX(manufacturer[Manufacturer Name],MATCH(K1231,manufacturer[ManufacturerID],0))</f>
        <v>Pirum</v>
      </c>
      <c r="N1231">
        <f>1/COUNTIFS(tbl_sales[Manufacturer Name],tbl_sales[[#This Row],[Manufacturer Name]])</f>
        <v>3.8022813688212928E-3</v>
      </c>
    </row>
    <row r="1232" spans="1:14" x14ac:dyDescent="0.25">
      <c r="A1232">
        <v>1319</v>
      </c>
      <c r="B1232" s="2">
        <v>42183</v>
      </c>
      <c r="C1232" s="2" t="str">
        <f>TEXT(tbl_sales[[#This Row],[Date]],"mmmm")</f>
        <v>June</v>
      </c>
      <c r="D1232" t="s">
        <v>1569</v>
      </c>
      <c r="E1232">
        <v>1</v>
      </c>
      <c r="F1232" s="3">
        <v>4975.74</v>
      </c>
      <c r="G1232" t="s">
        <v>20</v>
      </c>
      <c r="H1232" t="str">
        <f>INDEX(product[Product Name],MATCH(A1232,product[ProductID],0))</f>
        <v>Quibus RP-11</v>
      </c>
      <c r="I1232" t="str">
        <f>INDEX(product[Category],MATCH($A1232,product[ProductID],0))</f>
        <v>Rural</v>
      </c>
      <c r="J1232" t="str">
        <f>INDEX(product[Segment],MATCH($A1232,product[ProductID],0))</f>
        <v>Productivity</v>
      </c>
      <c r="K1232">
        <f>INDEX(product[ManufacturerID],MATCH($A1232,product[ProductID],0))</f>
        <v>12</v>
      </c>
      <c r="L1232" t="str">
        <f>INDEX(location[State],MATCH(D1232,location[Zip],0))</f>
        <v>British Columbia</v>
      </c>
      <c r="M1232" t="str">
        <f>INDEX(manufacturer[Manufacturer Name],MATCH(K1232,manufacturer[ManufacturerID],0))</f>
        <v>Quibus</v>
      </c>
      <c r="N1232">
        <f>1/COUNTIFS(tbl_sales[Manufacturer Name],tbl_sales[[#This Row],[Manufacturer Name]])</f>
        <v>1.3333333333333334E-2</v>
      </c>
    </row>
    <row r="1233" spans="1:14" x14ac:dyDescent="0.25">
      <c r="A1233">
        <v>406</v>
      </c>
      <c r="B1233" s="2">
        <v>42183</v>
      </c>
      <c r="C1233" s="2" t="str">
        <f>TEXT(tbl_sales[[#This Row],[Date]],"mmmm")</f>
        <v>June</v>
      </c>
      <c r="D1233" t="s">
        <v>1413</v>
      </c>
      <c r="E1233">
        <v>1</v>
      </c>
      <c r="F1233" s="3">
        <v>22994.37</v>
      </c>
      <c r="G1233" t="s">
        <v>20</v>
      </c>
      <c r="H1233" t="str">
        <f>INDEX(product[Product Name],MATCH(A1233,product[ProductID],0))</f>
        <v>Maximus UM-11</v>
      </c>
      <c r="I1233" t="str">
        <f>INDEX(product[Category],MATCH($A1233,product[ProductID],0))</f>
        <v>Urban</v>
      </c>
      <c r="J1233" t="str">
        <f>INDEX(product[Segment],MATCH($A1233,product[ProductID],0))</f>
        <v>Moderation</v>
      </c>
      <c r="K1233">
        <f>INDEX(product[ManufacturerID],MATCH($A1233,product[ProductID],0))</f>
        <v>7</v>
      </c>
      <c r="L1233" t="str">
        <f>INDEX(location[State],MATCH(D1233,location[Zip],0))</f>
        <v>Alberta</v>
      </c>
      <c r="M1233" t="str">
        <f>INDEX(manufacturer[Manufacturer Name],MATCH(K1233,manufacturer[ManufacturerID],0))</f>
        <v>VanArsdel</v>
      </c>
      <c r="N1233">
        <f>1/COUNTIFS(tbl_sales[Manufacturer Name],tbl_sales[[#This Row],[Manufacturer Name]])</f>
        <v>2.4570024570024569E-3</v>
      </c>
    </row>
    <row r="1234" spans="1:14" x14ac:dyDescent="0.25">
      <c r="A1234">
        <v>907</v>
      </c>
      <c r="B1234" s="2">
        <v>42183</v>
      </c>
      <c r="C1234" s="2" t="str">
        <f>TEXT(tbl_sales[[#This Row],[Date]],"mmmm")</f>
        <v>June</v>
      </c>
      <c r="D1234" t="s">
        <v>1384</v>
      </c>
      <c r="E1234">
        <v>1</v>
      </c>
      <c r="F1234" s="3">
        <v>7874.37</v>
      </c>
      <c r="G1234" t="s">
        <v>20</v>
      </c>
      <c r="H1234" t="str">
        <f>INDEX(product[Product Name],MATCH(A1234,product[ProductID],0))</f>
        <v>Natura UE-16</v>
      </c>
      <c r="I1234" t="str">
        <f>INDEX(product[Category],MATCH($A1234,product[ProductID],0))</f>
        <v>Urban</v>
      </c>
      <c r="J1234" t="str">
        <f>INDEX(product[Segment],MATCH($A1234,product[ProductID],0))</f>
        <v>Extreme</v>
      </c>
      <c r="K1234">
        <f>INDEX(product[ManufacturerID],MATCH($A1234,product[ProductID],0))</f>
        <v>8</v>
      </c>
      <c r="L1234" t="str">
        <f>INDEX(location[State],MATCH(D1234,location[Zip],0))</f>
        <v>Alberta</v>
      </c>
      <c r="M1234" t="str">
        <f>INDEX(manufacturer[Manufacturer Name],MATCH(K1234,manufacturer[ManufacturerID],0))</f>
        <v>Natura</v>
      </c>
      <c r="N1234">
        <f>1/COUNTIFS(tbl_sales[Manufacturer Name],tbl_sales[[#This Row],[Manufacturer Name]])</f>
        <v>3.952569169960474E-3</v>
      </c>
    </row>
    <row r="1235" spans="1:14" x14ac:dyDescent="0.25">
      <c r="A1235">
        <v>1142</v>
      </c>
      <c r="B1235" s="2">
        <v>42183</v>
      </c>
      <c r="C1235" s="2" t="str">
        <f>TEXT(tbl_sales[[#This Row],[Date]],"mmmm")</f>
        <v>June</v>
      </c>
      <c r="D1235" t="s">
        <v>1394</v>
      </c>
      <c r="E1235">
        <v>1</v>
      </c>
      <c r="F1235" s="3">
        <v>8126.37</v>
      </c>
      <c r="G1235" t="s">
        <v>20</v>
      </c>
      <c r="H1235" t="str">
        <f>INDEX(product[Product Name],MATCH(A1235,product[ProductID],0))</f>
        <v>Pirum UM-19</v>
      </c>
      <c r="I1235" t="str">
        <f>INDEX(product[Category],MATCH($A1235,product[ProductID],0))</f>
        <v>Urban</v>
      </c>
      <c r="J1235" t="str">
        <f>INDEX(product[Segment],MATCH($A1235,product[ProductID],0))</f>
        <v>Moderation</v>
      </c>
      <c r="K1235">
        <f>INDEX(product[ManufacturerID],MATCH($A1235,product[ProductID],0))</f>
        <v>10</v>
      </c>
      <c r="L1235" t="str">
        <f>INDEX(location[State],MATCH(D1235,location[Zip],0))</f>
        <v>Alberta</v>
      </c>
      <c r="M1235" t="str">
        <f>INDEX(manufacturer[Manufacturer Name],MATCH(K1235,manufacturer[ManufacturerID],0))</f>
        <v>Pirum</v>
      </c>
      <c r="N1235">
        <f>1/COUNTIFS(tbl_sales[Manufacturer Name],tbl_sales[[#This Row],[Manufacturer Name]])</f>
        <v>3.8022813688212928E-3</v>
      </c>
    </row>
    <row r="1236" spans="1:14" x14ac:dyDescent="0.25">
      <c r="A1236">
        <v>2055</v>
      </c>
      <c r="B1236" s="2">
        <v>42183</v>
      </c>
      <c r="C1236" s="2" t="str">
        <f>TEXT(tbl_sales[[#This Row],[Date]],"mmmm")</f>
        <v>June</v>
      </c>
      <c r="D1236" t="s">
        <v>1569</v>
      </c>
      <c r="E1236">
        <v>1</v>
      </c>
      <c r="F1236" s="3">
        <v>7874.37</v>
      </c>
      <c r="G1236" t="s">
        <v>20</v>
      </c>
      <c r="H1236" t="str">
        <f>INDEX(product[Product Name],MATCH(A1236,product[ProductID],0))</f>
        <v>Currus UE-15</v>
      </c>
      <c r="I1236" t="str">
        <f>INDEX(product[Category],MATCH($A1236,product[ProductID],0))</f>
        <v>Urban</v>
      </c>
      <c r="J1236" t="str">
        <f>INDEX(product[Segment],MATCH($A1236,product[ProductID],0))</f>
        <v>Extreme</v>
      </c>
      <c r="K1236">
        <f>INDEX(product[ManufacturerID],MATCH($A1236,product[ProductID],0))</f>
        <v>4</v>
      </c>
      <c r="L1236" t="str">
        <f>INDEX(location[State],MATCH(D1236,location[Zip],0))</f>
        <v>British Columbia</v>
      </c>
      <c r="M1236" t="str">
        <f>INDEX(manufacturer[Manufacturer Name],MATCH(K1236,manufacturer[ManufacturerID],0))</f>
        <v>Currus</v>
      </c>
      <c r="N1236">
        <f>1/COUNTIFS(tbl_sales[Manufacturer Name],tbl_sales[[#This Row],[Manufacturer Name]])</f>
        <v>1.1764705882352941E-2</v>
      </c>
    </row>
    <row r="1237" spans="1:14" x14ac:dyDescent="0.25">
      <c r="A1237">
        <v>826</v>
      </c>
      <c r="B1237" s="2">
        <v>42060</v>
      </c>
      <c r="C1237" s="2" t="str">
        <f>TEXT(tbl_sales[[#This Row],[Date]],"mmmm")</f>
        <v>February</v>
      </c>
      <c r="D1237" t="s">
        <v>1578</v>
      </c>
      <c r="E1237">
        <v>1</v>
      </c>
      <c r="F1237" s="3">
        <v>13229.37</v>
      </c>
      <c r="G1237" t="s">
        <v>20</v>
      </c>
      <c r="H1237" t="str">
        <f>INDEX(product[Product Name],MATCH(A1237,product[ProductID],0))</f>
        <v>Natura UM-10</v>
      </c>
      <c r="I1237" t="str">
        <f>INDEX(product[Category],MATCH($A1237,product[ProductID],0))</f>
        <v>Urban</v>
      </c>
      <c r="J1237" t="str">
        <f>INDEX(product[Segment],MATCH($A1237,product[ProductID],0))</f>
        <v>Moderation</v>
      </c>
      <c r="K1237">
        <f>INDEX(product[ManufacturerID],MATCH($A1237,product[ProductID],0))</f>
        <v>8</v>
      </c>
      <c r="L1237" t="str">
        <f>INDEX(location[State],MATCH(D1237,location[Zip],0))</f>
        <v>British Columbia</v>
      </c>
      <c r="M1237" t="str">
        <f>INDEX(manufacturer[Manufacturer Name],MATCH(K1237,manufacturer[ManufacturerID],0))</f>
        <v>Natura</v>
      </c>
      <c r="N1237">
        <f>1/COUNTIFS(tbl_sales[Manufacturer Name],tbl_sales[[#This Row],[Manufacturer Name]])</f>
        <v>3.952569169960474E-3</v>
      </c>
    </row>
    <row r="1238" spans="1:14" x14ac:dyDescent="0.25">
      <c r="A1238">
        <v>2055</v>
      </c>
      <c r="B1238" s="2">
        <v>42060</v>
      </c>
      <c r="C1238" s="2" t="str">
        <f>TEXT(tbl_sales[[#This Row],[Date]],"mmmm")</f>
        <v>February</v>
      </c>
      <c r="D1238" t="s">
        <v>1378</v>
      </c>
      <c r="E1238">
        <v>1</v>
      </c>
      <c r="F1238" s="3">
        <v>7874.37</v>
      </c>
      <c r="G1238" t="s">
        <v>20</v>
      </c>
      <c r="H1238" t="str">
        <f>INDEX(product[Product Name],MATCH(A1238,product[ProductID],0))</f>
        <v>Currus UE-15</v>
      </c>
      <c r="I1238" t="str">
        <f>INDEX(product[Category],MATCH($A1238,product[ProductID],0))</f>
        <v>Urban</v>
      </c>
      <c r="J1238" t="str">
        <f>INDEX(product[Segment],MATCH($A1238,product[ProductID],0))</f>
        <v>Extreme</v>
      </c>
      <c r="K1238">
        <f>INDEX(product[ManufacturerID],MATCH($A1238,product[ProductID],0))</f>
        <v>4</v>
      </c>
      <c r="L1238" t="str">
        <f>INDEX(location[State],MATCH(D1238,location[Zip],0))</f>
        <v>Alberta</v>
      </c>
      <c r="M1238" t="str">
        <f>INDEX(manufacturer[Manufacturer Name],MATCH(K1238,manufacturer[ManufacturerID],0))</f>
        <v>Currus</v>
      </c>
      <c r="N1238">
        <f>1/COUNTIFS(tbl_sales[Manufacturer Name],tbl_sales[[#This Row],[Manufacturer Name]])</f>
        <v>1.1764705882352941E-2</v>
      </c>
    </row>
    <row r="1239" spans="1:14" x14ac:dyDescent="0.25">
      <c r="A1239">
        <v>2199</v>
      </c>
      <c r="B1239" s="2">
        <v>42181</v>
      </c>
      <c r="C1239" s="2" t="str">
        <f>TEXT(tbl_sales[[#This Row],[Date]],"mmmm")</f>
        <v>June</v>
      </c>
      <c r="D1239" t="s">
        <v>1407</v>
      </c>
      <c r="E1239">
        <v>1</v>
      </c>
      <c r="F1239" s="3">
        <v>2456.37</v>
      </c>
      <c r="G1239" t="s">
        <v>20</v>
      </c>
      <c r="H1239" t="str">
        <f>INDEX(product[Product Name],MATCH(A1239,product[ProductID],0))</f>
        <v>Aliqui MA-13</v>
      </c>
      <c r="I1239" t="str">
        <f>INDEX(product[Category],MATCH($A1239,product[ProductID],0))</f>
        <v>Mix</v>
      </c>
      <c r="J1239" t="str">
        <f>INDEX(product[Segment],MATCH($A1239,product[ProductID],0))</f>
        <v>All Season</v>
      </c>
      <c r="K1239">
        <f>INDEX(product[ManufacturerID],MATCH($A1239,product[ProductID],0))</f>
        <v>2</v>
      </c>
      <c r="L1239" t="str">
        <f>INDEX(location[State],MATCH(D1239,location[Zip],0))</f>
        <v>Alberta</v>
      </c>
      <c r="M1239" t="str">
        <f>INDEX(manufacturer[Manufacturer Name],MATCH(K1239,manufacturer[ManufacturerID],0))</f>
        <v>Aliqui</v>
      </c>
      <c r="N1239">
        <f>1/COUNTIFS(tbl_sales[Manufacturer Name],tbl_sales[[#This Row],[Manufacturer Name]])</f>
        <v>4.7169811320754715E-3</v>
      </c>
    </row>
    <row r="1240" spans="1:14" x14ac:dyDescent="0.25">
      <c r="A1240">
        <v>778</v>
      </c>
      <c r="B1240" s="2">
        <v>42181</v>
      </c>
      <c r="C1240" s="2" t="str">
        <f>TEXT(tbl_sales[[#This Row],[Date]],"mmmm")</f>
        <v>June</v>
      </c>
      <c r="D1240" t="s">
        <v>1339</v>
      </c>
      <c r="E1240">
        <v>1</v>
      </c>
      <c r="F1240" s="3">
        <v>1542.87</v>
      </c>
      <c r="G1240" t="s">
        <v>20</v>
      </c>
      <c r="H1240" t="str">
        <f>INDEX(product[Product Name],MATCH(A1240,product[ProductID],0))</f>
        <v>Natura RP-66</v>
      </c>
      <c r="I1240" t="str">
        <f>INDEX(product[Category],MATCH($A1240,product[ProductID],0))</f>
        <v>Rural</v>
      </c>
      <c r="J1240" t="str">
        <f>INDEX(product[Segment],MATCH($A1240,product[ProductID],0))</f>
        <v>Productivity</v>
      </c>
      <c r="K1240">
        <f>INDEX(product[ManufacturerID],MATCH($A1240,product[ProductID],0))</f>
        <v>8</v>
      </c>
      <c r="L1240" t="str">
        <f>INDEX(location[State],MATCH(D1240,location[Zip],0))</f>
        <v>Alberta</v>
      </c>
      <c r="M1240" t="str">
        <f>INDEX(manufacturer[Manufacturer Name],MATCH(K1240,manufacturer[ManufacturerID],0))</f>
        <v>Natura</v>
      </c>
      <c r="N1240">
        <f>1/COUNTIFS(tbl_sales[Manufacturer Name],tbl_sales[[#This Row],[Manufacturer Name]])</f>
        <v>3.952569169960474E-3</v>
      </c>
    </row>
    <row r="1241" spans="1:14" x14ac:dyDescent="0.25">
      <c r="A1241">
        <v>609</v>
      </c>
      <c r="B1241" s="2">
        <v>42118</v>
      </c>
      <c r="C1241" s="2" t="str">
        <f>TEXT(tbl_sales[[#This Row],[Date]],"mmmm")</f>
        <v>April</v>
      </c>
      <c r="D1241" t="s">
        <v>1563</v>
      </c>
      <c r="E1241">
        <v>1</v>
      </c>
      <c r="F1241" s="3">
        <v>10079.370000000001</v>
      </c>
      <c r="G1241" t="s">
        <v>20</v>
      </c>
      <c r="H1241" t="str">
        <f>INDEX(product[Product Name],MATCH(A1241,product[ProductID],0))</f>
        <v>Maximus UC-74</v>
      </c>
      <c r="I1241" t="str">
        <f>INDEX(product[Category],MATCH($A1241,product[ProductID],0))</f>
        <v>Urban</v>
      </c>
      <c r="J1241" t="str">
        <f>INDEX(product[Segment],MATCH($A1241,product[ProductID],0))</f>
        <v>Convenience</v>
      </c>
      <c r="K1241">
        <f>INDEX(product[ManufacturerID],MATCH($A1241,product[ProductID],0))</f>
        <v>7</v>
      </c>
      <c r="L1241" t="str">
        <f>INDEX(location[State],MATCH(D1241,location[Zip],0))</f>
        <v>British Columbia</v>
      </c>
      <c r="M1241" t="str">
        <f>INDEX(manufacturer[Manufacturer Name],MATCH(K1241,manufacturer[ManufacturerID],0))</f>
        <v>VanArsdel</v>
      </c>
      <c r="N1241">
        <f>1/COUNTIFS(tbl_sales[Manufacturer Name],tbl_sales[[#This Row],[Manufacturer Name]])</f>
        <v>2.4570024570024569E-3</v>
      </c>
    </row>
    <row r="1242" spans="1:14" x14ac:dyDescent="0.25">
      <c r="A1242">
        <v>676</v>
      </c>
      <c r="B1242" s="2">
        <v>42118</v>
      </c>
      <c r="C1242" s="2" t="str">
        <f>TEXT(tbl_sales[[#This Row],[Date]],"mmmm")</f>
        <v>April</v>
      </c>
      <c r="D1242" t="s">
        <v>1401</v>
      </c>
      <c r="E1242">
        <v>1</v>
      </c>
      <c r="F1242" s="3">
        <v>9134.3700000000008</v>
      </c>
      <c r="G1242" t="s">
        <v>20</v>
      </c>
      <c r="H1242" t="str">
        <f>INDEX(product[Product Name],MATCH(A1242,product[ProductID],0))</f>
        <v>Maximus UC-41</v>
      </c>
      <c r="I1242" t="str">
        <f>INDEX(product[Category],MATCH($A1242,product[ProductID],0))</f>
        <v>Urban</v>
      </c>
      <c r="J1242" t="str">
        <f>INDEX(product[Segment],MATCH($A1242,product[ProductID],0))</f>
        <v>Convenience</v>
      </c>
      <c r="K1242">
        <f>INDEX(product[ManufacturerID],MATCH($A1242,product[ProductID],0))</f>
        <v>7</v>
      </c>
      <c r="L1242" t="str">
        <f>INDEX(location[State],MATCH(D1242,location[Zip],0))</f>
        <v>Alberta</v>
      </c>
      <c r="M1242" t="str">
        <f>INDEX(manufacturer[Manufacturer Name],MATCH(K1242,manufacturer[ManufacturerID],0))</f>
        <v>VanArsdel</v>
      </c>
      <c r="N1242">
        <f>1/COUNTIFS(tbl_sales[Manufacturer Name],tbl_sales[[#This Row],[Manufacturer Name]])</f>
        <v>2.4570024570024569E-3</v>
      </c>
    </row>
    <row r="1243" spans="1:14" x14ac:dyDescent="0.25">
      <c r="A1243">
        <v>2275</v>
      </c>
      <c r="B1243" s="2">
        <v>42118</v>
      </c>
      <c r="C1243" s="2" t="str">
        <f>TEXT(tbl_sales[[#This Row],[Date]],"mmmm")</f>
        <v>April</v>
      </c>
      <c r="D1243" t="s">
        <v>1330</v>
      </c>
      <c r="E1243">
        <v>1</v>
      </c>
      <c r="F1243" s="3">
        <v>4661.37</v>
      </c>
      <c r="G1243" t="s">
        <v>20</v>
      </c>
      <c r="H1243" t="str">
        <f>INDEX(product[Product Name],MATCH(A1243,product[ProductID],0))</f>
        <v>Aliqui RS-08</v>
      </c>
      <c r="I1243" t="str">
        <f>INDEX(product[Category],MATCH($A1243,product[ProductID],0))</f>
        <v>Rural</v>
      </c>
      <c r="J1243" t="str">
        <f>INDEX(product[Segment],MATCH($A1243,product[ProductID],0))</f>
        <v>Select</v>
      </c>
      <c r="K1243">
        <f>INDEX(product[ManufacturerID],MATCH($A1243,product[ProductID],0))</f>
        <v>2</v>
      </c>
      <c r="L1243" t="str">
        <f>INDEX(location[State],MATCH(D1243,location[Zip],0))</f>
        <v>Alberta</v>
      </c>
      <c r="M1243" t="str">
        <f>INDEX(manufacturer[Manufacturer Name],MATCH(K1243,manufacturer[ManufacturerID],0))</f>
        <v>Aliqui</v>
      </c>
      <c r="N1243">
        <f>1/COUNTIFS(tbl_sales[Manufacturer Name],tbl_sales[[#This Row],[Manufacturer Name]])</f>
        <v>4.7169811320754715E-3</v>
      </c>
    </row>
    <row r="1244" spans="1:14" x14ac:dyDescent="0.25">
      <c r="A1244">
        <v>676</v>
      </c>
      <c r="B1244" s="2">
        <v>42169</v>
      </c>
      <c r="C1244" s="2" t="str">
        <f>TEXT(tbl_sales[[#This Row],[Date]],"mmmm")</f>
        <v>June</v>
      </c>
      <c r="D1244" t="s">
        <v>1401</v>
      </c>
      <c r="E1244">
        <v>1</v>
      </c>
      <c r="F1244" s="3">
        <v>9134.3700000000008</v>
      </c>
      <c r="G1244" t="s">
        <v>20</v>
      </c>
      <c r="H1244" t="str">
        <f>INDEX(product[Product Name],MATCH(A1244,product[ProductID],0))</f>
        <v>Maximus UC-41</v>
      </c>
      <c r="I1244" t="str">
        <f>INDEX(product[Category],MATCH($A1244,product[ProductID],0))</f>
        <v>Urban</v>
      </c>
      <c r="J1244" t="str">
        <f>INDEX(product[Segment],MATCH($A1244,product[ProductID],0))</f>
        <v>Convenience</v>
      </c>
      <c r="K1244">
        <f>INDEX(product[ManufacturerID],MATCH($A1244,product[ProductID],0))</f>
        <v>7</v>
      </c>
      <c r="L1244" t="str">
        <f>INDEX(location[State],MATCH(D1244,location[Zip],0))</f>
        <v>Alberta</v>
      </c>
      <c r="M1244" t="str">
        <f>INDEX(manufacturer[Manufacturer Name],MATCH(K1244,manufacturer[ManufacturerID],0))</f>
        <v>VanArsdel</v>
      </c>
      <c r="N1244">
        <f>1/COUNTIFS(tbl_sales[Manufacturer Name],tbl_sales[[#This Row],[Manufacturer Name]])</f>
        <v>2.4570024570024569E-3</v>
      </c>
    </row>
    <row r="1245" spans="1:14" x14ac:dyDescent="0.25">
      <c r="A1245">
        <v>487</v>
      </c>
      <c r="B1245" s="2">
        <v>42169</v>
      </c>
      <c r="C1245" s="2" t="str">
        <f>TEXT(tbl_sales[[#This Row],[Date]],"mmmm")</f>
        <v>June</v>
      </c>
      <c r="D1245" t="s">
        <v>1559</v>
      </c>
      <c r="E1245">
        <v>1</v>
      </c>
      <c r="F1245" s="3">
        <v>13229.37</v>
      </c>
      <c r="G1245" t="s">
        <v>20</v>
      </c>
      <c r="H1245" t="str">
        <f>INDEX(product[Product Name],MATCH(A1245,product[ProductID],0))</f>
        <v>Maximus UM-92</v>
      </c>
      <c r="I1245" t="str">
        <f>INDEX(product[Category],MATCH($A1245,product[ProductID],0))</f>
        <v>Urban</v>
      </c>
      <c r="J1245" t="str">
        <f>INDEX(product[Segment],MATCH($A1245,product[ProductID],0))</f>
        <v>Moderation</v>
      </c>
      <c r="K1245">
        <f>INDEX(product[ManufacturerID],MATCH($A1245,product[ProductID],0))</f>
        <v>7</v>
      </c>
      <c r="L1245" t="str">
        <f>INDEX(location[State],MATCH(D1245,location[Zip],0))</f>
        <v>British Columbia</v>
      </c>
      <c r="M1245" t="str">
        <f>INDEX(manufacturer[Manufacturer Name],MATCH(K1245,manufacturer[ManufacturerID],0))</f>
        <v>VanArsdel</v>
      </c>
      <c r="N1245">
        <f>1/COUNTIFS(tbl_sales[Manufacturer Name],tbl_sales[[#This Row],[Manufacturer Name]])</f>
        <v>2.4570024570024569E-3</v>
      </c>
    </row>
    <row r="1246" spans="1:14" x14ac:dyDescent="0.25">
      <c r="A1246">
        <v>438</v>
      </c>
      <c r="B1246" s="2">
        <v>42119</v>
      </c>
      <c r="C1246" s="2" t="str">
        <f>TEXT(tbl_sales[[#This Row],[Date]],"mmmm")</f>
        <v>April</v>
      </c>
      <c r="D1246" t="s">
        <v>1352</v>
      </c>
      <c r="E1246">
        <v>1</v>
      </c>
      <c r="F1246" s="3">
        <v>11969.37</v>
      </c>
      <c r="G1246" t="s">
        <v>20</v>
      </c>
      <c r="H1246" t="str">
        <f>INDEX(product[Product Name],MATCH(A1246,product[ProductID],0))</f>
        <v>Maximus UM-43</v>
      </c>
      <c r="I1246" t="str">
        <f>INDEX(product[Category],MATCH($A1246,product[ProductID],0))</f>
        <v>Urban</v>
      </c>
      <c r="J1246" t="str">
        <f>INDEX(product[Segment],MATCH($A1246,product[ProductID],0))</f>
        <v>Moderation</v>
      </c>
      <c r="K1246">
        <f>INDEX(product[ManufacturerID],MATCH($A1246,product[ProductID],0))</f>
        <v>7</v>
      </c>
      <c r="L1246" t="str">
        <f>INDEX(location[State],MATCH(D1246,location[Zip],0))</f>
        <v>Alberta</v>
      </c>
      <c r="M1246" t="str">
        <f>INDEX(manufacturer[Manufacturer Name],MATCH(K1246,manufacturer[ManufacturerID],0))</f>
        <v>VanArsdel</v>
      </c>
      <c r="N1246">
        <f>1/COUNTIFS(tbl_sales[Manufacturer Name],tbl_sales[[#This Row],[Manufacturer Name]])</f>
        <v>2.4570024570024569E-3</v>
      </c>
    </row>
    <row r="1247" spans="1:14" x14ac:dyDescent="0.25">
      <c r="A1247">
        <v>433</v>
      </c>
      <c r="B1247" s="2">
        <v>42119</v>
      </c>
      <c r="C1247" s="2" t="str">
        <f>TEXT(tbl_sales[[#This Row],[Date]],"mmmm")</f>
        <v>April</v>
      </c>
      <c r="D1247" t="s">
        <v>1330</v>
      </c>
      <c r="E1247">
        <v>1</v>
      </c>
      <c r="F1247" s="3">
        <v>11969.37</v>
      </c>
      <c r="G1247" t="s">
        <v>20</v>
      </c>
      <c r="H1247" t="str">
        <f>INDEX(product[Product Name],MATCH(A1247,product[ProductID],0))</f>
        <v>Maximus UM-38</v>
      </c>
      <c r="I1247" t="str">
        <f>INDEX(product[Category],MATCH($A1247,product[ProductID],0))</f>
        <v>Urban</v>
      </c>
      <c r="J1247" t="str">
        <f>INDEX(product[Segment],MATCH($A1247,product[ProductID],0))</f>
        <v>Moderation</v>
      </c>
      <c r="K1247">
        <f>INDEX(product[ManufacturerID],MATCH($A1247,product[ProductID],0))</f>
        <v>7</v>
      </c>
      <c r="L1247" t="str">
        <f>INDEX(location[State],MATCH(D1247,location[Zip],0))</f>
        <v>Alberta</v>
      </c>
      <c r="M1247" t="str">
        <f>INDEX(manufacturer[Manufacturer Name],MATCH(K1247,manufacturer[ManufacturerID],0))</f>
        <v>VanArsdel</v>
      </c>
      <c r="N1247">
        <f>1/COUNTIFS(tbl_sales[Manufacturer Name],tbl_sales[[#This Row],[Manufacturer Name]])</f>
        <v>2.4570024570024569E-3</v>
      </c>
    </row>
    <row r="1248" spans="1:14" x14ac:dyDescent="0.25">
      <c r="A1248">
        <v>690</v>
      </c>
      <c r="B1248" s="2">
        <v>42119</v>
      </c>
      <c r="C1248" s="2" t="str">
        <f>TEXT(tbl_sales[[#This Row],[Date]],"mmmm")</f>
        <v>April</v>
      </c>
      <c r="D1248" t="s">
        <v>1330</v>
      </c>
      <c r="E1248">
        <v>1</v>
      </c>
      <c r="F1248" s="3">
        <v>4409.37</v>
      </c>
      <c r="G1248" t="s">
        <v>20</v>
      </c>
      <c r="H1248" t="str">
        <f>INDEX(product[Product Name],MATCH(A1248,product[ProductID],0))</f>
        <v>Maximus UC-55</v>
      </c>
      <c r="I1248" t="str">
        <f>INDEX(product[Category],MATCH($A1248,product[ProductID],0))</f>
        <v>Urban</v>
      </c>
      <c r="J1248" t="str">
        <f>INDEX(product[Segment],MATCH($A1248,product[ProductID],0))</f>
        <v>Convenience</v>
      </c>
      <c r="K1248">
        <f>INDEX(product[ManufacturerID],MATCH($A1248,product[ProductID],0))</f>
        <v>7</v>
      </c>
      <c r="L1248" t="str">
        <f>INDEX(location[State],MATCH(D1248,location[Zip],0))</f>
        <v>Alberta</v>
      </c>
      <c r="M1248" t="str">
        <f>INDEX(manufacturer[Manufacturer Name],MATCH(K1248,manufacturer[ManufacturerID],0))</f>
        <v>VanArsdel</v>
      </c>
      <c r="N1248">
        <f>1/COUNTIFS(tbl_sales[Manufacturer Name],tbl_sales[[#This Row],[Manufacturer Name]])</f>
        <v>2.4570024570024569E-3</v>
      </c>
    </row>
    <row r="1249" spans="1:14" x14ac:dyDescent="0.25">
      <c r="A1249">
        <v>1191</v>
      </c>
      <c r="B1249" s="2">
        <v>42120</v>
      </c>
      <c r="C1249" s="2" t="str">
        <f>TEXT(tbl_sales[[#This Row],[Date]],"mmmm")</f>
        <v>April</v>
      </c>
      <c r="D1249" t="s">
        <v>1410</v>
      </c>
      <c r="E1249">
        <v>1</v>
      </c>
      <c r="F1249" s="3">
        <v>3464.37</v>
      </c>
      <c r="G1249" t="s">
        <v>20</v>
      </c>
      <c r="H1249" t="str">
        <f>INDEX(product[Product Name],MATCH(A1249,product[ProductID],0))</f>
        <v>Pirum UE-27</v>
      </c>
      <c r="I1249" t="str">
        <f>INDEX(product[Category],MATCH($A1249,product[ProductID],0))</f>
        <v>Urban</v>
      </c>
      <c r="J1249" t="str">
        <f>INDEX(product[Segment],MATCH($A1249,product[ProductID],0))</f>
        <v>Extreme</v>
      </c>
      <c r="K1249">
        <f>INDEX(product[ManufacturerID],MATCH($A1249,product[ProductID],0))</f>
        <v>10</v>
      </c>
      <c r="L1249" t="str">
        <f>INDEX(location[State],MATCH(D1249,location[Zip],0))</f>
        <v>Alberta</v>
      </c>
      <c r="M1249" t="str">
        <f>INDEX(manufacturer[Manufacturer Name],MATCH(K1249,manufacturer[ManufacturerID],0))</f>
        <v>Pirum</v>
      </c>
      <c r="N1249">
        <f>1/COUNTIFS(tbl_sales[Manufacturer Name],tbl_sales[[#This Row],[Manufacturer Name]])</f>
        <v>3.8022813688212928E-3</v>
      </c>
    </row>
    <row r="1250" spans="1:14" x14ac:dyDescent="0.25">
      <c r="A1250">
        <v>1085</v>
      </c>
      <c r="B1250" s="2">
        <v>42120</v>
      </c>
      <c r="C1250" s="2" t="str">
        <f>TEXT(tbl_sales[[#This Row],[Date]],"mmmm")</f>
        <v>April</v>
      </c>
      <c r="D1250" t="s">
        <v>1566</v>
      </c>
      <c r="E1250">
        <v>1</v>
      </c>
      <c r="F1250" s="3">
        <v>1416.87</v>
      </c>
      <c r="G1250" t="s">
        <v>20</v>
      </c>
      <c r="H1250" t="str">
        <f>INDEX(product[Product Name],MATCH(A1250,product[ProductID],0))</f>
        <v>Pirum RP-31</v>
      </c>
      <c r="I1250" t="str">
        <f>INDEX(product[Category],MATCH($A1250,product[ProductID],0))</f>
        <v>Rural</v>
      </c>
      <c r="J1250" t="str">
        <f>INDEX(product[Segment],MATCH($A1250,product[ProductID],0))</f>
        <v>Productivity</v>
      </c>
      <c r="K1250">
        <f>INDEX(product[ManufacturerID],MATCH($A1250,product[ProductID],0))</f>
        <v>10</v>
      </c>
      <c r="L1250" t="str">
        <f>INDEX(location[State],MATCH(D1250,location[Zip],0))</f>
        <v>British Columbia</v>
      </c>
      <c r="M1250" t="str">
        <f>INDEX(manufacturer[Manufacturer Name],MATCH(K1250,manufacturer[ManufacturerID],0))</f>
        <v>Pirum</v>
      </c>
      <c r="N1250">
        <f>1/COUNTIFS(tbl_sales[Manufacturer Name],tbl_sales[[#This Row],[Manufacturer Name]])</f>
        <v>3.8022813688212928E-3</v>
      </c>
    </row>
    <row r="1251" spans="1:14" x14ac:dyDescent="0.25">
      <c r="A1251">
        <v>1844</v>
      </c>
      <c r="B1251" s="2">
        <v>42120</v>
      </c>
      <c r="C1251" s="2" t="str">
        <f>TEXT(tbl_sales[[#This Row],[Date]],"mmmm")</f>
        <v>April</v>
      </c>
      <c r="D1251" t="s">
        <v>1553</v>
      </c>
      <c r="E1251">
        <v>1</v>
      </c>
      <c r="F1251" s="3">
        <v>2015.37</v>
      </c>
      <c r="G1251" t="s">
        <v>20</v>
      </c>
      <c r="H1251" t="str">
        <f>INDEX(product[Product Name],MATCH(A1251,product[ProductID],0))</f>
        <v>Pomum YY-39</v>
      </c>
      <c r="I1251" t="str">
        <f>INDEX(product[Category],MATCH($A1251,product[ProductID],0))</f>
        <v>Youth</v>
      </c>
      <c r="J1251" t="str">
        <f>INDEX(product[Segment],MATCH($A1251,product[ProductID],0))</f>
        <v>Youth</v>
      </c>
      <c r="K1251">
        <f>INDEX(product[ManufacturerID],MATCH($A1251,product[ProductID],0))</f>
        <v>11</v>
      </c>
      <c r="L1251" t="str">
        <f>INDEX(location[State],MATCH(D1251,location[Zip],0))</f>
        <v>British Columbia</v>
      </c>
      <c r="M1251" t="str">
        <f>INDEX(manufacturer[Manufacturer Name],MATCH(K1251,manufacturer[ManufacturerID],0))</f>
        <v>Pomum</v>
      </c>
      <c r="N1251">
        <f>1/COUNTIFS(tbl_sales[Manufacturer Name],tbl_sales[[#This Row],[Manufacturer Name]])</f>
        <v>5.5555555555555552E-2</v>
      </c>
    </row>
    <row r="1252" spans="1:14" x14ac:dyDescent="0.25">
      <c r="A1252">
        <v>939</v>
      </c>
      <c r="B1252" s="2">
        <v>42170</v>
      </c>
      <c r="C1252" s="2" t="str">
        <f>TEXT(tbl_sales[[#This Row],[Date]],"mmmm")</f>
        <v>June</v>
      </c>
      <c r="D1252" t="s">
        <v>1588</v>
      </c>
      <c r="E1252">
        <v>1</v>
      </c>
      <c r="F1252" s="3">
        <v>4598.37</v>
      </c>
      <c r="G1252" t="s">
        <v>20</v>
      </c>
      <c r="H1252" t="str">
        <f>INDEX(product[Product Name],MATCH(A1252,product[ProductID],0))</f>
        <v>Natura UC-02</v>
      </c>
      <c r="I1252" t="str">
        <f>INDEX(product[Category],MATCH($A1252,product[ProductID],0))</f>
        <v>Urban</v>
      </c>
      <c r="J1252" t="str">
        <f>INDEX(product[Segment],MATCH($A1252,product[ProductID],0))</f>
        <v>Convenience</v>
      </c>
      <c r="K1252">
        <f>INDEX(product[ManufacturerID],MATCH($A1252,product[ProductID],0))</f>
        <v>8</v>
      </c>
      <c r="L1252" t="str">
        <f>INDEX(location[State],MATCH(D1252,location[Zip],0))</f>
        <v>British Columbia</v>
      </c>
      <c r="M1252" t="str">
        <f>INDEX(manufacturer[Manufacturer Name],MATCH(K1252,manufacturer[ManufacturerID],0))</f>
        <v>Natura</v>
      </c>
      <c r="N1252">
        <f>1/COUNTIFS(tbl_sales[Manufacturer Name],tbl_sales[[#This Row],[Manufacturer Name]])</f>
        <v>3.952569169960474E-3</v>
      </c>
    </row>
    <row r="1253" spans="1:14" x14ac:dyDescent="0.25">
      <c r="A1253">
        <v>2354</v>
      </c>
      <c r="B1253" s="2">
        <v>42170</v>
      </c>
      <c r="C1253" s="2" t="str">
        <f>TEXT(tbl_sales[[#This Row],[Date]],"mmmm")</f>
        <v>June</v>
      </c>
      <c r="D1253" t="s">
        <v>1384</v>
      </c>
      <c r="E1253">
        <v>1</v>
      </c>
      <c r="F1253" s="3">
        <v>4661.37</v>
      </c>
      <c r="G1253" t="s">
        <v>20</v>
      </c>
      <c r="H1253" t="str">
        <f>INDEX(product[Product Name],MATCH(A1253,product[ProductID],0))</f>
        <v>Aliqui UC-02</v>
      </c>
      <c r="I1253" t="str">
        <f>INDEX(product[Category],MATCH($A1253,product[ProductID],0))</f>
        <v>Urban</v>
      </c>
      <c r="J1253" t="str">
        <f>INDEX(product[Segment],MATCH($A1253,product[ProductID],0))</f>
        <v>Convenience</v>
      </c>
      <c r="K1253">
        <f>INDEX(product[ManufacturerID],MATCH($A1253,product[ProductID],0))</f>
        <v>2</v>
      </c>
      <c r="L1253" t="str">
        <f>INDEX(location[State],MATCH(D1253,location[Zip],0))</f>
        <v>Alberta</v>
      </c>
      <c r="M1253" t="str">
        <f>INDEX(manufacturer[Manufacturer Name],MATCH(K1253,manufacturer[ManufacturerID],0))</f>
        <v>Aliqui</v>
      </c>
      <c r="N1253">
        <f>1/COUNTIFS(tbl_sales[Manufacturer Name],tbl_sales[[#This Row],[Manufacturer Name]])</f>
        <v>4.7169811320754715E-3</v>
      </c>
    </row>
    <row r="1254" spans="1:14" x14ac:dyDescent="0.25">
      <c r="A1254">
        <v>1145</v>
      </c>
      <c r="B1254" s="2">
        <v>42170</v>
      </c>
      <c r="C1254" s="2" t="str">
        <f>TEXT(tbl_sales[[#This Row],[Date]],"mmmm")</f>
        <v>June</v>
      </c>
      <c r="D1254" t="s">
        <v>1573</v>
      </c>
      <c r="E1254">
        <v>1</v>
      </c>
      <c r="F1254" s="3">
        <v>4031.37</v>
      </c>
      <c r="G1254" t="s">
        <v>20</v>
      </c>
      <c r="H1254" t="str">
        <f>INDEX(product[Product Name],MATCH(A1254,product[ProductID],0))</f>
        <v>Pirum UR-02</v>
      </c>
      <c r="I1254" t="str">
        <f>INDEX(product[Category],MATCH($A1254,product[ProductID],0))</f>
        <v>Urban</v>
      </c>
      <c r="J1254" t="str">
        <f>INDEX(product[Segment],MATCH($A1254,product[ProductID],0))</f>
        <v>Regular</v>
      </c>
      <c r="K1254">
        <f>INDEX(product[ManufacturerID],MATCH($A1254,product[ProductID],0))</f>
        <v>10</v>
      </c>
      <c r="L1254" t="str">
        <f>INDEX(location[State],MATCH(D1254,location[Zip],0))</f>
        <v>British Columbia</v>
      </c>
      <c r="M1254" t="str">
        <f>INDEX(manufacturer[Manufacturer Name],MATCH(K1254,manufacturer[ManufacturerID],0))</f>
        <v>Pirum</v>
      </c>
      <c r="N1254">
        <f>1/COUNTIFS(tbl_sales[Manufacturer Name],tbl_sales[[#This Row],[Manufacturer Name]])</f>
        <v>3.8022813688212928E-3</v>
      </c>
    </row>
    <row r="1255" spans="1:14" x14ac:dyDescent="0.25">
      <c r="A1255">
        <v>609</v>
      </c>
      <c r="B1255" s="2">
        <v>42120</v>
      </c>
      <c r="C1255" s="2" t="str">
        <f>TEXT(tbl_sales[[#This Row],[Date]],"mmmm")</f>
        <v>April</v>
      </c>
      <c r="D1255" t="s">
        <v>1602</v>
      </c>
      <c r="E1255">
        <v>1</v>
      </c>
      <c r="F1255" s="3">
        <v>10079.370000000001</v>
      </c>
      <c r="G1255" t="s">
        <v>20</v>
      </c>
      <c r="H1255" t="str">
        <f>INDEX(product[Product Name],MATCH(A1255,product[ProductID],0))</f>
        <v>Maximus UC-74</v>
      </c>
      <c r="I1255" t="str">
        <f>INDEX(product[Category],MATCH($A1255,product[ProductID],0))</f>
        <v>Urban</v>
      </c>
      <c r="J1255" t="str">
        <f>INDEX(product[Segment],MATCH($A1255,product[ProductID],0))</f>
        <v>Convenience</v>
      </c>
      <c r="K1255">
        <f>INDEX(product[ManufacturerID],MATCH($A1255,product[ProductID],0))</f>
        <v>7</v>
      </c>
      <c r="L1255" t="str">
        <f>INDEX(location[State],MATCH(D1255,location[Zip],0))</f>
        <v>British Columbia</v>
      </c>
      <c r="M1255" t="str">
        <f>INDEX(manufacturer[Manufacturer Name],MATCH(K1255,manufacturer[ManufacturerID],0))</f>
        <v>VanArsdel</v>
      </c>
      <c r="N1255">
        <f>1/COUNTIFS(tbl_sales[Manufacturer Name],tbl_sales[[#This Row],[Manufacturer Name]])</f>
        <v>2.4570024570024569E-3</v>
      </c>
    </row>
    <row r="1256" spans="1:14" x14ac:dyDescent="0.25">
      <c r="A1256">
        <v>440</v>
      </c>
      <c r="B1256" s="2">
        <v>42120</v>
      </c>
      <c r="C1256" s="2" t="str">
        <f>TEXT(tbl_sales[[#This Row],[Date]],"mmmm")</f>
        <v>April</v>
      </c>
      <c r="D1256" t="s">
        <v>1330</v>
      </c>
      <c r="E1256">
        <v>1</v>
      </c>
      <c r="F1256" s="3">
        <v>19529.37</v>
      </c>
      <c r="G1256" t="s">
        <v>20</v>
      </c>
      <c r="H1256" t="str">
        <f>INDEX(product[Product Name],MATCH(A1256,product[ProductID],0))</f>
        <v>Maximus UM-45</v>
      </c>
      <c r="I1256" t="str">
        <f>INDEX(product[Category],MATCH($A1256,product[ProductID],0))</f>
        <v>Urban</v>
      </c>
      <c r="J1256" t="str">
        <f>INDEX(product[Segment],MATCH($A1256,product[ProductID],0))</f>
        <v>Moderation</v>
      </c>
      <c r="K1256">
        <f>INDEX(product[ManufacturerID],MATCH($A1256,product[ProductID],0))</f>
        <v>7</v>
      </c>
      <c r="L1256" t="str">
        <f>INDEX(location[State],MATCH(D1256,location[Zip],0))</f>
        <v>Alberta</v>
      </c>
      <c r="M1256" t="str">
        <f>INDEX(manufacturer[Manufacturer Name],MATCH(K1256,manufacturer[ManufacturerID],0))</f>
        <v>VanArsdel</v>
      </c>
      <c r="N1256">
        <f>1/COUNTIFS(tbl_sales[Manufacturer Name],tbl_sales[[#This Row],[Manufacturer Name]])</f>
        <v>2.4570024570024569E-3</v>
      </c>
    </row>
    <row r="1257" spans="1:14" x14ac:dyDescent="0.25">
      <c r="A1257">
        <v>1086</v>
      </c>
      <c r="B1257" s="2">
        <v>42120</v>
      </c>
      <c r="C1257" s="2" t="str">
        <f>TEXT(tbl_sales[[#This Row],[Date]],"mmmm")</f>
        <v>April</v>
      </c>
      <c r="D1257" t="s">
        <v>1566</v>
      </c>
      <c r="E1257">
        <v>1</v>
      </c>
      <c r="F1257" s="3">
        <v>1416.87</v>
      </c>
      <c r="G1257" t="s">
        <v>20</v>
      </c>
      <c r="H1257" t="str">
        <f>INDEX(product[Product Name],MATCH(A1257,product[ProductID],0))</f>
        <v>Pirum RP-32</v>
      </c>
      <c r="I1257" t="str">
        <f>INDEX(product[Category],MATCH($A1257,product[ProductID],0))</f>
        <v>Rural</v>
      </c>
      <c r="J1257" t="str">
        <f>INDEX(product[Segment],MATCH($A1257,product[ProductID],0))</f>
        <v>Productivity</v>
      </c>
      <c r="K1257">
        <f>INDEX(product[ManufacturerID],MATCH($A1257,product[ProductID],0))</f>
        <v>10</v>
      </c>
      <c r="L1257" t="str">
        <f>INDEX(location[State],MATCH(D1257,location[Zip],0))</f>
        <v>British Columbia</v>
      </c>
      <c r="M1257" t="str">
        <f>INDEX(manufacturer[Manufacturer Name],MATCH(K1257,manufacturer[ManufacturerID],0))</f>
        <v>Pirum</v>
      </c>
      <c r="N1257">
        <f>1/COUNTIFS(tbl_sales[Manufacturer Name],tbl_sales[[#This Row],[Manufacturer Name]])</f>
        <v>3.8022813688212928E-3</v>
      </c>
    </row>
    <row r="1258" spans="1:14" x14ac:dyDescent="0.25">
      <c r="A1258">
        <v>676</v>
      </c>
      <c r="B1258" s="2">
        <v>42148</v>
      </c>
      <c r="C1258" s="2" t="str">
        <f>TEXT(tbl_sales[[#This Row],[Date]],"mmmm")</f>
        <v>May</v>
      </c>
      <c r="D1258" t="s">
        <v>1567</v>
      </c>
      <c r="E1258">
        <v>1</v>
      </c>
      <c r="F1258" s="3">
        <v>9134.3700000000008</v>
      </c>
      <c r="G1258" t="s">
        <v>20</v>
      </c>
      <c r="H1258" t="str">
        <f>INDEX(product[Product Name],MATCH(A1258,product[ProductID],0))</f>
        <v>Maximus UC-41</v>
      </c>
      <c r="I1258" t="str">
        <f>INDEX(product[Category],MATCH($A1258,product[ProductID],0))</f>
        <v>Urban</v>
      </c>
      <c r="J1258" t="str">
        <f>INDEX(product[Segment],MATCH($A1258,product[ProductID],0))</f>
        <v>Convenience</v>
      </c>
      <c r="K1258">
        <f>INDEX(product[ManufacturerID],MATCH($A1258,product[ProductID],0))</f>
        <v>7</v>
      </c>
      <c r="L1258" t="str">
        <f>INDEX(location[State],MATCH(D1258,location[Zip],0))</f>
        <v>British Columbia</v>
      </c>
      <c r="M1258" t="str">
        <f>INDEX(manufacturer[Manufacturer Name],MATCH(K1258,manufacturer[ManufacturerID],0))</f>
        <v>VanArsdel</v>
      </c>
      <c r="N1258">
        <f>1/COUNTIFS(tbl_sales[Manufacturer Name],tbl_sales[[#This Row],[Manufacturer Name]])</f>
        <v>2.4570024570024569E-3</v>
      </c>
    </row>
    <row r="1259" spans="1:14" x14ac:dyDescent="0.25">
      <c r="A1259">
        <v>676</v>
      </c>
      <c r="B1259" s="2">
        <v>42144</v>
      </c>
      <c r="C1259" s="2" t="str">
        <f>TEXT(tbl_sales[[#This Row],[Date]],"mmmm")</f>
        <v>May</v>
      </c>
      <c r="D1259" t="s">
        <v>1327</v>
      </c>
      <c r="E1259">
        <v>1</v>
      </c>
      <c r="F1259" s="3">
        <v>9134.3700000000008</v>
      </c>
      <c r="G1259" t="s">
        <v>20</v>
      </c>
      <c r="H1259" t="str">
        <f>INDEX(product[Product Name],MATCH(A1259,product[ProductID],0))</f>
        <v>Maximus UC-41</v>
      </c>
      <c r="I1259" t="str">
        <f>INDEX(product[Category],MATCH($A1259,product[ProductID],0))</f>
        <v>Urban</v>
      </c>
      <c r="J1259" t="str">
        <f>INDEX(product[Segment],MATCH($A1259,product[ProductID],0))</f>
        <v>Convenience</v>
      </c>
      <c r="K1259">
        <f>INDEX(product[ManufacturerID],MATCH($A1259,product[ProductID],0))</f>
        <v>7</v>
      </c>
      <c r="L1259" t="str">
        <f>INDEX(location[State],MATCH(D1259,location[Zip],0))</f>
        <v>Alberta</v>
      </c>
      <c r="M1259" t="str">
        <f>INDEX(manufacturer[Manufacturer Name],MATCH(K1259,manufacturer[ManufacturerID],0))</f>
        <v>VanArsdel</v>
      </c>
      <c r="N1259">
        <f>1/COUNTIFS(tbl_sales[Manufacturer Name],tbl_sales[[#This Row],[Manufacturer Name]])</f>
        <v>2.4570024570024569E-3</v>
      </c>
    </row>
    <row r="1260" spans="1:14" x14ac:dyDescent="0.25">
      <c r="A1260">
        <v>2395</v>
      </c>
      <c r="B1260" s="2">
        <v>42144</v>
      </c>
      <c r="C1260" s="2" t="str">
        <f>TEXT(tbl_sales[[#This Row],[Date]],"mmmm")</f>
        <v>May</v>
      </c>
      <c r="D1260" t="s">
        <v>1394</v>
      </c>
      <c r="E1260">
        <v>1</v>
      </c>
      <c r="F1260" s="3">
        <v>1889.37</v>
      </c>
      <c r="G1260" t="s">
        <v>20</v>
      </c>
      <c r="H1260" t="str">
        <f>INDEX(product[Product Name],MATCH(A1260,product[ProductID],0))</f>
        <v>Aliqui YY-04</v>
      </c>
      <c r="I1260" t="str">
        <f>INDEX(product[Category],MATCH($A1260,product[ProductID],0))</f>
        <v>Youth</v>
      </c>
      <c r="J1260" t="str">
        <f>INDEX(product[Segment],MATCH($A1260,product[ProductID],0))</f>
        <v>Youth</v>
      </c>
      <c r="K1260">
        <f>INDEX(product[ManufacturerID],MATCH($A1260,product[ProductID],0))</f>
        <v>2</v>
      </c>
      <c r="L1260" t="str">
        <f>INDEX(location[State],MATCH(D1260,location[Zip],0))</f>
        <v>Alberta</v>
      </c>
      <c r="M1260" t="str">
        <f>INDEX(manufacturer[Manufacturer Name],MATCH(K1260,manufacturer[ManufacturerID],0))</f>
        <v>Aliqui</v>
      </c>
      <c r="N1260">
        <f>1/COUNTIFS(tbl_sales[Manufacturer Name],tbl_sales[[#This Row],[Manufacturer Name]])</f>
        <v>4.7169811320754715E-3</v>
      </c>
    </row>
    <row r="1261" spans="1:14" x14ac:dyDescent="0.25">
      <c r="A1261">
        <v>993</v>
      </c>
      <c r="B1261" s="2">
        <v>42144</v>
      </c>
      <c r="C1261" s="2" t="str">
        <f>TEXT(tbl_sales[[#This Row],[Date]],"mmmm")</f>
        <v>May</v>
      </c>
      <c r="D1261" t="s">
        <v>1577</v>
      </c>
      <c r="E1261">
        <v>1</v>
      </c>
      <c r="F1261" s="3">
        <v>4598.37</v>
      </c>
      <c r="G1261" t="s">
        <v>20</v>
      </c>
      <c r="H1261" t="str">
        <f>INDEX(product[Product Name],MATCH(A1261,product[ProductID],0))</f>
        <v>Natura UC-56</v>
      </c>
      <c r="I1261" t="str">
        <f>INDEX(product[Category],MATCH($A1261,product[ProductID],0))</f>
        <v>Urban</v>
      </c>
      <c r="J1261" t="str">
        <f>INDEX(product[Segment],MATCH($A1261,product[ProductID],0))</f>
        <v>Convenience</v>
      </c>
      <c r="K1261">
        <f>INDEX(product[ManufacturerID],MATCH($A1261,product[ProductID],0))</f>
        <v>8</v>
      </c>
      <c r="L1261" t="str">
        <f>INDEX(location[State],MATCH(D1261,location[Zip],0))</f>
        <v>British Columbia</v>
      </c>
      <c r="M1261" t="str">
        <f>INDEX(manufacturer[Manufacturer Name],MATCH(K1261,manufacturer[ManufacturerID],0))</f>
        <v>Natura</v>
      </c>
      <c r="N1261">
        <f>1/COUNTIFS(tbl_sales[Manufacturer Name],tbl_sales[[#This Row],[Manufacturer Name]])</f>
        <v>3.952569169960474E-3</v>
      </c>
    </row>
    <row r="1262" spans="1:14" x14ac:dyDescent="0.25">
      <c r="A1262">
        <v>577</v>
      </c>
      <c r="B1262" s="2">
        <v>42144</v>
      </c>
      <c r="C1262" s="2" t="str">
        <f>TEXT(tbl_sales[[#This Row],[Date]],"mmmm")</f>
        <v>May</v>
      </c>
      <c r="D1262" t="s">
        <v>1336</v>
      </c>
      <c r="E1262">
        <v>1</v>
      </c>
      <c r="F1262" s="3">
        <v>12284.37</v>
      </c>
      <c r="G1262" t="s">
        <v>20</v>
      </c>
      <c r="H1262" t="str">
        <f>INDEX(product[Product Name],MATCH(A1262,product[ProductID],0))</f>
        <v>Maximus UC-42</v>
      </c>
      <c r="I1262" t="str">
        <f>INDEX(product[Category],MATCH($A1262,product[ProductID],0))</f>
        <v>Urban</v>
      </c>
      <c r="J1262" t="str">
        <f>INDEX(product[Segment],MATCH($A1262,product[ProductID],0))</f>
        <v>Convenience</v>
      </c>
      <c r="K1262">
        <f>INDEX(product[ManufacturerID],MATCH($A1262,product[ProductID],0))</f>
        <v>7</v>
      </c>
      <c r="L1262" t="str">
        <f>INDEX(location[State],MATCH(D1262,location[Zip],0))</f>
        <v>Alberta</v>
      </c>
      <c r="M1262" t="str">
        <f>INDEX(manufacturer[Manufacturer Name],MATCH(K1262,manufacturer[ManufacturerID],0))</f>
        <v>VanArsdel</v>
      </c>
      <c r="N1262">
        <f>1/COUNTIFS(tbl_sales[Manufacturer Name],tbl_sales[[#This Row],[Manufacturer Name]])</f>
        <v>2.4570024570024569E-3</v>
      </c>
    </row>
    <row r="1263" spans="1:14" x14ac:dyDescent="0.25">
      <c r="A1263">
        <v>699</v>
      </c>
      <c r="B1263" s="2">
        <v>42144</v>
      </c>
      <c r="C1263" s="2" t="str">
        <f>TEXT(tbl_sales[[#This Row],[Date]],"mmmm")</f>
        <v>May</v>
      </c>
      <c r="D1263" t="s">
        <v>1403</v>
      </c>
      <c r="E1263">
        <v>1</v>
      </c>
      <c r="F1263" s="3">
        <v>2865.87</v>
      </c>
      <c r="G1263" t="s">
        <v>20</v>
      </c>
      <c r="H1263" t="str">
        <f>INDEX(product[Product Name],MATCH(A1263,product[ProductID],0))</f>
        <v>Natura MA-06</v>
      </c>
      <c r="I1263" t="str">
        <f>INDEX(product[Category],MATCH($A1263,product[ProductID],0))</f>
        <v>Mix</v>
      </c>
      <c r="J1263" t="str">
        <f>INDEX(product[Segment],MATCH($A1263,product[ProductID],0))</f>
        <v>All Season</v>
      </c>
      <c r="K1263">
        <f>INDEX(product[ManufacturerID],MATCH($A1263,product[ProductID],0))</f>
        <v>8</v>
      </c>
      <c r="L1263" t="str">
        <f>INDEX(location[State],MATCH(D1263,location[Zip],0))</f>
        <v>Alberta</v>
      </c>
      <c r="M1263" t="str">
        <f>INDEX(manufacturer[Manufacturer Name],MATCH(K1263,manufacturer[ManufacturerID],0))</f>
        <v>Natura</v>
      </c>
      <c r="N1263">
        <f>1/COUNTIFS(tbl_sales[Manufacturer Name],tbl_sales[[#This Row],[Manufacturer Name]])</f>
        <v>3.952569169960474E-3</v>
      </c>
    </row>
    <row r="1264" spans="1:14" x14ac:dyDescent="0.25">
      <c r="A1264">
        <v>1129</v>
      </c>
      <c r="B1264" s="2">
        <v>42135</v>
      </c>
      <c r="C1264" s="2" t="str">
        <f>TEXT(tbl_sales[[#This Row],[Date]],"mmmm")</f>
        <v>May</v>
      </c>
      <c r="D1264" t="s">
        <v>1600</v>
      </c>
      <c r="E1264">
        <v>1</v>
      </c>
      <c r="F1264" s="3">
        <v>5543.37</v>
      </c>
      <c r="G1264" t="s">
        <v>20</v>
      </c>
      <c r="H1264" t="str">
        <f>INDEX(product[Product Name],MATCH(A1264,product[ProductID],0))</f>
        <v>Pirum UM-06</v>
      </c>
      <c r="I1264" t="str">
        <f>INDEX(product[Category],MATCH($A1264,product[ProductID],0))</f>
        <v>Urban</v>
      </c>
      <c r="J1264" t="str">
        <f>INDEX(product[Segment],MATCH($A1264,product[ProductID],0))</f>
        <v>Moderation</v>
      </c>
      <c r="K1264">
        <f>INDEX(product[ManufacturerID],MATCH($A1264,product[ProductID],0))</f>
        <v>10</v>
      </c>
      <c r="L1264" t="str">
        <f>INDEX(location[State],MATCH(D1264,location[Zip],0))</f>
        <v>British Columbia</v>
      </c>
      <c r="M1264" t="str">
        <f>INDEX(manufacturer[Manufacturer Name],MATCH(K1264,manufacturer[ManufacturerID],0))</f>
        <v>Pirum</v>
      </c>
      <c r="N1264">
        <f>1/COUNTIFS(tbl_sales[Manufacturer Name],tbl_sales[[#This Row],[Manufacturer Name]])</f>
        <v>3.8022813688212928E-3</v>
      </c>
    </row>
    <row r="1265" spans="1:14" x14ac:dyDescent="0.25">
      <c r="A1265">
        <v>457</v>
      </c>
      <c r="B1265" s="2">
        <v>42067</v>
      </c>
      <c r="C1265" s="2" t="str">
        <f>TEXT(tbl_sales[[#This Row],[Date]],"mmmm")</f>
        <v>March</v>
      </c>
      <c r="D1265" t="s">
        <v>1401</v>
      </c>
      <c r="E1265">
        <v>1</v>
      </c>
      <c r="F1265" s="3">
        <v>11969.37</v>
      </c>
      <c r="G1265" t="s">
        <v>20</v>
      </c>
      <c r="H1265" t="str">
        <f>INDEX(product[Product Name],MATCH(A1265,product[ProductID],0))</f>
        <v>Maximus UM-62</v>
      </c>
      <c r="I1265" t="str">
        <f>INDEX(product[Category],MATCH($A1265,product[ProductID],0))</f>
        <v>Urban</v>
      </c>
      <c r="J1265" t="str">
        <f>INDEX(product[Segment],MATCH($A1265,product[ProductID],0))</f>
        <v>Moderation</v>
      </c>
      <c r="K1265">
        <f>INDEX(product[ManufacturerID],MATCH($A1265,product[ProductID],0))</f>
        <v>7</v>
      </c>
      <c r="L1265" t="str">
        <f>INDEX(location[State],MATCH(D1265,location[Zip],0))</f>
        <v>Alberta</v>
      </c>
      <c r="M1265" t="str">
        <f>INDEX(manufacturer[Manufacturer Name],MATCH(K1265,manufacturer[ManufacturerID],0))</f>
        <v>VanArsdel</v>
      </c>
      <c r="N1265">
        <f>1/COUNTIFS(tbl_sales[Manufacturer Name],tbl_sales[[#This Row],[Manufacturer Name]])</f>
        <v>2.4570024570024569E-3</v>
      </c>
    </row>
    <row r="1266" spans="1:14" x14ac:dyDescent="0.25">
      <c r="A1266">
        <v>927</v>
      </c>
      <c r="B1266" s="2">
        <v>42068</v>
      </c>
      <c r="C1266" s="2" t="str">
        <f>TEXT(tbl_sales[[#This Row],[Date]],"mmmm")</f>
        <v>March</v>
      </c>
      <c r="D1266" t="s">
        <v>1568</v>
      </c>
      <c r="E1266">
        <v>1</v>
      </c>
      <c r="F1266" s="3">
        <v>6173.37</v>
      </c>
      <c r="G1266" t="s">
        <v>20</v>
      </c>
      <c r="H1266" t="str">
        <f>INDEX(product[Product Name],MATCH(A1266,product[ProductID],0))</f>
        <v>Natura UE-36</v>
      </c>
      <c r="I1266" t="str">
        <f>INDEX(product[Category],MATCH($A1266,product[ProductID],0))</f>
        <v>Urban</v>
      </c>
      <c r="J1266" t="str">
        <f>INDEX(product[Segment],MATCH($A1266,product[ProductID],0))</f>
        <v>Extreme</v>
      </c>
      <c r="K1266">
        <f>INDEX(product[ManufacturerID],MATCH($A1266,product[ProductID],0))</f>
        <v>8</v>
      </c>
      <c r="L1266" t="str">
        <f>INDEX(location[State],MATCH(D1266,location[Zip],0))</f>
        <v>British Columbia</v>
      </c>
      <c r="M1266" t="str">
        <f>INDEX(manufacturer[Manufacturer Name],MATCH(K1266,manufacturer[ManufacturerID],0))</f>
        <v>Natura</v>
      </c>
      <c r="N1266">
        <f>1/COUNTIFS(tbl_sales[Manufacturer Name],tbl_sales[[#This Row],[Manufacturer Name]])</f>
        <v>3.952569169960474E-3</v>
      </c>
    </row>
    <row r="1267" spans="1:14" x14ac:dyDescent="0.25">
      <c r="A1267">
        <v>487</v>
      </c>
      <c r="B1267" s="2">
        <v>42068</v>
      </c>
      <c r="C1267" s="2" t="str">
        <f>TEXT(tbl_sales[[#This Row],[Date]],"mmmm")</f>
        <v>March</v>
      </c>
      <c r="D1267" t="s">
        <v>1200</v>
      </c>
      <c r="E1267">
        <v>1</v>
      </c>
      <c r="F1267" s="3">
        <v>13229.37</v>
      </c>
      <c r="G1267" t="s">
        <v>20</v>
      </c>
      <c r="H1267" t="str">
        <f>INDEX(product[Product Name],MATCH(A1267,product[ProductID],0))</f>
        <v>Maximus UM-92</v>
      </c>
      <c r="I1267" t="str">
        <f>INDEX(product[Category],MATCH($A1267,product[ProductID],0))</f>
        <v>Urban</v>
      </c>
      <c r="J1267" t="str">
        <f>INDEX(product[Segment],MATCH($A1267,product[ProductID],0))</f>
        <v>Moderation</v>
      </c>
      <c r="K1267">
        <f>INDEX(product[ManufacturerID],MATCH($A1267,product[ProductID],0))</f>
        <v>7</v>
      </c>
      <c r="L1267" t="str">
        <f>INDEX(location[State],MATCH(D1267,location[Zip],0))</f>
        <v>Manitoba</v>
      </c>
      <c r="M1267" t="str">
        <f>INDEX(manufacturer[Manufacturer Name],MATCH(K1267,manufacturer[ManufacturerID],0))</f>
        <v>VanArsdel</v>
      </c>
      <c r="N1267">
        <f>1/COUNTIFS(tbl_sales[Manufacturer Name],tbl_sales[[#This Row],[Manufacturer Name]])</f>
        <v>2.4570024570024569E-3</v>
      </c>
    </row>
    <row r="1268" spans="1:14" x14ac:dyDescent="0.25">
      <c r="A1268">
        <v>415</v>
      </c>
      <c r="B1268" s="2">
        <v>42045</v>
      </c>
      <c r="C1268" s="2" t="str">
        <f>TEXT(tbl_sales[[#This Row],[Date]],"mmmm")</f>
        <v>February</v>
      </c>
      <c r="D1268" t="s">
        <v>1401</v>
      </c>
      <c r="E1268">
        <v>1</v>
      </c>
      <c r="F1268" s="3">
        <v>11496.87</v>
      </c>
      <c r="G1268" t="s">
        <v>20</v>
      </c>
      <c r="H1268" t="str">
        <f>INDEX(product[Product Name],MATCH(A1268,product[ProductID],0))</f>
        <v>Maximus UM-20</v>
      </c>
      <c r="I1268" t="str">
        <f>INDEX(product[Category],MATCH($A1268,product[ProductID],0))</f>
        <v>Urban</v>
      </c>
      <c r="J1268" t="str">
        <f>INDEX(product[Segment],MATCH($A1268,product[ProductID],0))</f>
        <v>Moderation</v>
      </c>
      <c r="K1268">
        <f>INDEX(product[ManufacturerID],MATCH($A1268,product[ProductID],0))</f>
        <v>7</v>
      </c>
      <c r="L1268" t="str">
        <f>INDEX(location[State],MATCH(D1268,location[Zip],0))</f>
        <v>Alberta</v>
      </c>
      <c r="M1268" t="str">
        <f>INDEX(manufacturer[Manufacturer Name],MATCH(K1268,manufacturer[ManufacturerID],0))</f>
        <v>VanArsdel</v>
      </c>
      <c r="N1268">
        <f>1/COUNTIFS(tbl_sales[Manufacturer Name],tbl_sales[[#This Row],[Manufacturer Name]])</f>
        <v>2.4570024570024569E-3</v>
      </c>
    </row>
    <row r="1269" spans="1:14" x14ac:dyDescent="0.25">
      <c r="A1269">
        <v>1703</v>
      </c>
      <c r="B1269" s="2">
        <v>42045</v>
      </c>
      <c r="C1269" s="2" t="str">
        <f>TEXT(tbl_sales[[#This Row],[Date]],"mmmm")</f>
        <v>February</v>
      </c>
      <c r="D1269" t="s">
        <v>1578</v>
      </c>
      <c r="E1269">
        <v>1</v>
      </c>
      <c r="F1269" s="3">
        <v>1290.8699999999999</v>
      </c>
      <c r="G1269" t="s">
        <v>20</v>
      </c>
      <c r="H1269" t="str">
        <f>INDEX(product[Product Name],MATCH(A1269,product[ProductID],0))</f>
        <v>Salvus YY-14</v>
      </c>
      <c r="I1269" t="str">
        <f>INDEX(product[Category],MATCH($A1269,product[ProductID],0))</f>
        <v>Youth</v>
      </c>
      <c r="J1269" t="str">
        <f>INDEX(product[Segment],MATCH($A1269,product[ProductID],0))</f>
        <v>Youth</v>
      </c>
      <c r="K1269">
        <f>INDEX(product[ManufacturerID],MATCH($A1269,product[ProductID],0))</f>
        <v>13</v>
      </c>
      <c r="L1269" t="str">
        <f>INDEX(location[State],MATCH(D1269,location[Zip],0))</f>
        <v>British Columbia</v>
      </c>
      <c r="M1269" t="str">
        <f>INDEX(manufacturer[Manufacturer Name],MATCH(K1269,manufacturer[ManufacturerID],0))</f>
        <v>Salvus</v>
      </c>
      <c r="N1269">
        <f>1/COUNTIFS(tbl_sales[Manufacturer Name],tbl_sales[[#This Row],[Manufacturer Name]])</f>
        <v>4.3478260869565216E-2</v>
      </c>
    </row>
    <row r="1270" spans="1:14" x14ac:dyDescent="0.25">
      <c r="A1270">
        <v>1050</v>
      </c>
      <c r="B1270" s="2">
        <v>42114</v>
      </c>
      <c r="C1270" s="2" t="str">
        <f>TEXT(tbl_sales[[#This Row],[Date]],"mmmm")</f>
        <v>April</v>
      </c>
      <c r="D1270" t="s">
        <v>1395</v>
      </c>
      <c r="E1270">
        <v>1</v>
      </c>
      <c r="F1270" s="3">
        <v>3338.37</v>
      </c>
      <c r="G1270" t="s">
        <v>20</v>
      </c>
      <c r="H1270" t="str">
        <f>INDEX(product[Product Name],MATCH(A1270,product[ProductID],0))</f>
        <v>Pirum MA-08</v>
      </c>
      <c r="I1270" t="str">
        <f>INDEX(product[Category],MATCH($A1270,product[ProductID],0))</f>
        <v>Mix</v>
      </c>
      <c r="J1270" t="str">
        <f>INDEX(product[Segment],MATCH($A1270,product[ProductID],0))</f>
        <v>All Season</v>
      </c>
      <c r="K1270">
        <f>INDEX(product[ManufacturerID],MATCH($A1270,product[ProductID],0))</f>
        <v>10</v>
      </c>
      <c r="L1270" t="str">
        <f>INDEX(location[State],MATCH(D1270,location[Zip],0))</f>
        <v>Alberta</v>
      </c>
      <c r="M1270" t="str">
        <f>INDEX(manufacturer[Manufacturer Name],MATCH(K1270,manufacturer[ManufacturerID],0))</f>
        <v>Pirum</v>
      </c>
      <c r="N1270">
        <f>1/COUNTIFS(tbl_sales[Manufacturer Name],tbl_sales[[#This Row],[Manufacturer Name]])</f>
        <v>3.8022813688212928E-3</v>
      </c>
    </row>
    <row r="1271" spans="1:14" x14ac:dyDescent="0.25">
      <c r="A1271">
        <v>1524</v>
      </c>
      <c r="B1271" s="2">
        <v>42106</v>
      </c>
      <c r="C1271" s="2" t="str">
        <f>TEXT(tbl_sales[[#This Row],[Date]],"mmmm")</f>
        <v>April</v>
      </c>
      <c r="D1271" t="s">
        <v>1577</v>
      </c>
      <c r="E1271">
        <v>1</v>
      </c>
      <c r="F1271" s="3">
        <v>4408.74</v>
      </c>
      <c r="G1271" t="s">
        <v>20</v>
      </c>
      <c r="H1271" t="str">
        <f>INDEX(product[Product Name],MATCH(A1271,product[ProductID],0))</f>
        <v>Quibus RP-16</v>
      </c>
      <c r="I1271" t="str">
        <f>INDEX(product[Category],MATCH($A1271,product[ProductID],0))</f>
        <v>Rural</v>
      </c>
      <c r="J1271" t="str">
        <f>INDEX(product[Segment],MATCH($A1271,product[ProductID],0))</f>
        <v>Productivity</v>
      </c>
      <c r="K1271">
        <f>INDEX(product[ManufacturerID],MATCH($A1271,product[ProductID],0))</f>
        <v>12</v>
      </c>
      <c r="L1271" t="str">
        <f>INDEX(location[State],MATCH(D1271,location[Zip],0))</f>
        <v>British Columbia</v>
      </c>
      <c r="M1271" t="str">
        <f>INDEX(manufacturer[Manufacturer Name],MATCH(K1271,manufacturer[ManufacturerID],0))</f>
        <v>Quibus</v>
      </c>
      <c r="N1271">
        <f>1/COUNTIFS(tbl_sales[Manufacturer Name],tbl_sales[[#This Row],[Manufacturer Name]])</f>
        <v>1.3333333333333334E-2</v>
      </c>
    </row>
    <row r="1272" spans="1:14" x14ac:dyDescent="0.25">
      <c r="A1272">
        <v>615</v>
      </c>
      <c r="B1272" s="2">
        <v>42099</v>
      </c>
      <c r="C1272" s="2" t="str">
        <f>TEXT(tbl_sales[[#This Row],[Date]],"mmmm")</f>
        <v>April</v>
      </c>
      <c r="D1272" t="s">
        <v>1382</v>
      </c>
      <c r="E1272">
        <v>1</v>
      </c>
      <c r="F1272" s="3">
        <v>8189.37</v>
      </c>
      <c r="G1272" t="s">
        <v>20</v>
      </c>
      <c r="H1272" t="str">
        <f>INDEX(product[Product Name],MATCH(A1272,product[ProductID],0))</f>
        <v>Maximus UC-80</v>
      </c>
      <c r="I1272" t="str">
        <f>INDEX(product[Category],MATCH($A1272,product[ProductID],0))</f>
        <v>Urban</v>
      </c>
      <c r="J1272" t="str">
        <f>INDEX(product[Segment],MATCH($A1272,product[ProductID],0))</f>
        <v>Convenience</v>
      </c>
      <c r="K1272">
        <f>INDEX(product[ManufacturerID],MATCH($A1272,product[ProductID],0))</f>
        <v>7</v>
      </c>
      <c r="L1272" t="str">
        <f>INDEX(location[State],MATCH(D1272,location[Zip],0))</f>
        <v>Alberta</v>
      </c>
      <c r="M1272" t="str">
        <f>INDEX(manufacturer[Manufacturer Name],MATCH(K1272,manufacturer[ManufacturerID],0))</f>
        <v>VanArsdel</v>
      </c>
      <c r="N1272">
        <f>1/COUNTIFS(tbl_sales[Manufacturer Name],tbl_sales[[#This Row],[Manufacturer Name]])</f>
        <v>2.4570024570024569E-3</v>
      </c>
    </row>
    <row r="1273" spans="1:14" x14ac:dyDescent="0.25">
      <c r="A1273">
        <v>1348</v>
      </c>
      <c r="B1273" s="2">
        <v>42085</v>
      </c>
      <c r="C1273" s="2" t="str">
        <f>TEXT(tbl_sales[[#This Row],[Date]],"mmmm")</f>
        <v>March</v>
      </c>
      <c r="D1273" t="s">
        <v>1396</v>
      </c>
      <c r="E1273">
        <v>1</v>
      </c>
      <c r="F1273" s="3">
        <v>4156.74</v>
      </c>
      <c r="G1273" t="s">
        <v>20</v>
      </c>
      <c r="H1273" t="str">
        <f>INDEX(product[Product Name],MATCH(A1273,product[ProductID],0))</f>
        <v>Quibus RP-40</v>
      </c>
      <c r="I1273" t="str">
        <f>INDEX(product[Category],MATCH($A1273,product[ProductID],0))</f>
        <v>Rural</v>
      </c>
      <c r="J1273" t="str">
        <f>INDEX(product[Segment],MATCH($A1273,product[ProductID],0))</f>
        <v>Productivity</v>
      </c>
      <c r="K1273">
        <f>INDEX(product[ManufacturerID],MATCH($A1273,product[ProductID],0))</f>
        <v>12</v>
      </c>
      <c r="L1273" t="str">
        <f>INDEX(location[State],MATCH(D1273,location[Zip],0))</f>
        <v>Alberta</v>
      </c>
      <c r="M1273" t="str">
        <f>INDEX(manufacturer[Manufacturer Name],MATCH(K1273,manufacturer[ManufacturerID],0))</f>
        <v>Quibus</v>
      </c>
      <c r="N1273">
        <f>1/COUNTIFS(tbl_sales[Manufacturer Name],tbl_sales[[#This Row],[Manufacturer Name]])</f>
        <v>1.3333333333333334E-2</v>
      </c>
    </row>
    <row r="1274" spans="1:14" x14ac:dyDescent="0.25">
      <c r="A1274">
        <v>1391</v>
      </c>
      <c r="B1274" s="2">
        <v>42085</v>
      </c>
      <c r="C1274" s="2" t="str">
        <f>TEXT(tbl_sales[[#This Row],[Date]],"mmmm")</f>
        <v>March</v>
      </c>
      <c r="D1274" t="s">
        <v>1352</v>
      </c>
      <c r="E1274">
        <v>1</v>
      </c>
      <c r="F1274" s="3">
        <v>2329.7399999999998</v>
      </c>
      <c r="G1274" t="s">
        <v>20</v>
      </c>
      <c r="H1274" t="str">
        <f>INDEX(product[Product Name],MATCH(A1274,product[ProductID],0))</f>
        <v>Quibus RP-83</v>
      </c>
      <c r="I1274" t="str">
        <f>INDEX(product[Category],MATCH($A1274,product[ProductID],0))</f>
        <v>Rural</v>
      </c>
      <c r="J1274" t="str">
        <f>INDEX(product[Segment],MATCH($A1274,product[ProductID],0))</f>
        <v>Productivity</v>
      </c>
      <c r="K1274">
        <f>INDEX(product[ManufacturerID],MATCH($A1274,product[ProductID],0))</f>
        <v>12</v>
      </c>
      <c r="L1274" t="str">
        <f>INDEX(location[State],MATCH(D1274,location[Zip],0))</f>
        <v>Alberta</v>
      </c>
      <c r="M1274" t="str">
        <f>INDEX(manufacturer[Manufacturer Name],MATCH(K1274,manufacturer[ManufacturerID],0))</f>
        <v>Quibus</v>
      </c>
      <c r="N1274">
        <f>1/COUNTIFS(tbl_sales[Manufacturer Name],tbl_sales[[#This Row],[Manufacturer Name]])</f>
        <v>1.3333333333333334E-2</v>
      </c>
    </row>
    <row r="1275" spans="1:14" x14ac:dyDescent="0.25">
      <c r="A1275">
        <v>1392</v>
      </c>
      <c r="B1275" s="2">
        <v>42085</v>
      </c>
      <c r="C1275" s="2" t="str">
        <f>TEXT(tbl_sales[[#This Row],[Date]],"mmmm")</f>
        <v>March</v>
      </c>
      <c r="D1275" t="s">
        <v>1352</v>
      </c>
      <c r="E1275">
        <v>1</v>
      </c>
      <c r="F1275" s="3">
        <v>2329.7399999999998</v>
      </c>
      <c r="G1275" t="s">
        <v>20</v>
      </c>
      <c r="H1275" t="str">
        <f>INDEX(product[Product Name],MATCH(A1275,product[ProductID],0))</f>
        <v>Quibus RP-84</v>
      </c>
      <c r="I1275" t="str">
        <f>INDEX(product[Category],MATCH($A1275,product[ProductID],0))</f>
        <v>Rural</v>
      </c>
      <c r="J1275" t="str">
        <f>INDEX(product[Segment],MATCH($A1275,product[ProductID],0))</f>
        <v>Productivity</v>
      </c>
      <c r="K1275">
        <f>INDEX(product[ManufacturerID],MATCH($A1275,product[ProductID],0))</f>
        <v>12</v>
      </c>
      <c r="L1275" t="str">
        <f>INDEX(location[State],MATCH(D1275,location[Zip],0))</f>
        <v>Alberta</v>
      </c>
      <c r="M1275" t="str">
        <f>INDEX(manufacturer[Manufacturer Name],MATCH(K1275,manufacturer[ManufacturerID],0))</f>
        <v>Quibus</v>
      </c>
      <c r="N1275">
        <f>1/COUNTIFS(tbl_sales[Manufacturer Name],tbl_sales[[#This Row],[Manufacturer Name]])</f>
        <v>1.3333333333333334E-2</v>
      </c>
    </row>
    <row r="1276" spans="1:14" x14ac:dyDescent="0.25">
      <c r="A1276">
        <v>1212</v>
      </c>
      <c r="B1276" s="2">
        <v>42172</v>
      </c>
      <c r="C1276" s="2" t="str">
        <f>TEXT(tbl_sales[[#This Row],[Date]],"mmmm")</f>
        <v>June</v>
      </c>
      <c r="D1276" t="s">
        <v>1327</v>
      </c>
      <c r="E1276">
        <v>1</v>
      </c>
      <c r="F1276" s="3">
        <v>4850.37</v>
      </c>
      <c r="G1276" t="s">
        <v>20</v>
      </c>
      <c r="H1276" t="str">
        <f>INDEX(product[Product Name],MATCH(A1276,product[ProductID],0))</f>
        <v>Pirum UC-14</v>
      </c>
      <c r="I1276" t="str">
        <f>INDEX(product[Category],MATCH($A1276,product[ProductID],0))</f>
        <v>Urban</v>
      </c>
      <c r="J1276" t="str">
        <f>INDEX(product[Segment],MATCH($A1276,product[ProductID],0))</f>
        <v>Convenience</v>
      </c>
      <c r="K1276">
        <f>INDEX(product[ManufacturerID],MATCH($A1276,product[ProductID],0))</f>
        <v>10</v>
      </c>
      <c r="L1276" t="str">
        <f>INDEX(location[State],MATCH(D1276,location[Zip],0))</f>
        <v>Alberta</v>
      </c>
      <c r="M1276" t="str">
        <f>INDEX(manufacturer[Manufacturer Name],MATCH(K1276,manufacturer[ManufacturerID],0))</f>
        <v>Pirum</v>
      </c>
      <c r="N1276">
        <f>1/COUNTIFS(tbl_sales[Manufacturer Name],tbl_sales[[#This Row],[Manufacturer Name]])</f>
        <v>3.8022813688212928E-3</v>
      </c>
    </row>
    <row r="1277" spans="1:14" x14ac:dyDescent="0.25">
      <c r="A1277">
        <v>491</v>
      </c>
      <c r="B1277" s="2">
        <v>42173</v>
      </c>
      <c r="C1277" s="2" t="str">
        <f>TEXT(tbl_sales[[#This Row],[Date]],"mmmm")</f>
        <v>June</v>
      </c>
      <c r="D1277" t="s">
        <v>1409</v>
      </c>
      <c r="E1277">
        <v>1</v>
      </c>
      <c r="F1277" s="3">
        <v>10709.37</v>
      </c>
      <c r="G1277" t="s">
        <v>20</v>
      </c>
      <c r="H1277" t="str">
        <f>INDEX(product[Product Name],MATCH(A1277,product[ProductID],0))</f>
        <v>Maximus UM-96</v>
      </c>
      <c r="I1277" t="str">
        <f>INDEX(product[Category],MATCH($A1277,product[ProductID],0))</f>
        <v>Urban</v>
      </c>
      <c r="J1277" t="str">
        <f>INDEX(product[Segment],MATCH($A1277,product[ProductID],0))</f>
        <v>Moderation</v>
      </c>
      <c r="K1277">
        <f>INDEX(product[ManufacturerID],MATCH($A1277,product[ProductID],0))</f>
        <v>7</v>
      </c>
      <c r="L1277" t="str">
        <f>INDEX(location[State],MATCH(D1277,location[Zip],0))</f>
        <v>Alberta</v>
      </c>
      <c r="M1277" t="str">
        <f>INDEX(manufacturer[Manufacturer Name],MATCH(K1277,manufacturer[ManufacturerID],0))</f>
        <v>VanArsdel</v>
      </c>
      <c r="N1277">
        <f>1/COUNTIFS(tbl_sales[Manufacturer Name],tbl_sales[[#This Row],[Manufacturer Name]])</f>
        <v>2.4570024570024569E-3</v>
      </c>
    </row>
    <row r="1278" spans="1:14" x14ac:dyDescent="0.25">
      <c r="A1278">
        <v>2369</v>
      </c>
      <c r="B1278" s="2">
        <v>42173</v>
      </c>
      <c r="C1278" s="2" t="str">
        <f>TEXT(tbl_sales[[#This Row],[Date]],"mmmm")</f>
        <v>June</v>
      </c>
      <c r="D1278" t="s">
        <v>1331</v>
      </c>
      <c r="E1278">
        <v>1</v>
      </c>
      <c r="F1278" s="3">
        <v>5096.7</v>
      </c>
      <c r="G1278" t="s">
        <v>20</v>
      </c>
      <c r="H1278" t="str">
        <f>INDEX(product[Product Name],MATCH(A1278,product[ProductID],0))</f>
        <v>Aliqui UC-17</v>
      </c>
      <c r="I1278" t="str">
        <f>INDEX(product[Category],MATCH($A1278,product[ProductID],0))</f>
        <v>Urban</v>
      </c>
      <c r="J1278" t="str">
        <f>INDEX(product[Segment],MATCH($A1278,product[ProductID],0))</f>
        <v>Convenience</v>
      </c>
      <c r="K1278">
        <f>INDEX(product[ManufacturerID],MATCH($A1278,product[ProductID],0))</f>
        <v>2</v>
      </c>
      <c r="L1278" t="str">
        <f>INDEX(location[State],MATCH(D1278,location[Zip],0))</f>
        <v>Alberta</v>
      </c>
      <c r="M1278" t="str">
        <f>INDEX(manufacturer[Manufacturer Name],MATCH(K1278,manufacturer[ManufacturerID],0))</f>
        <v>Aliqui</v>
      </c>
      <c r="N1278">
        <f>1/COUNTIFS(tbl_sales[Manufacturer Name],tbl_sales[[#This Row],[Manufacturer Name]])</f>
        <v>4.7169811320754715E-3</v>
      </c>
    </row>
    <row r="1279" spans="1:14" x14ac:dyDescent="0.25">
      <c r="A1279">
        <v>1722</v>
      </c>
      <c r="B1279" s="2">
        <v>42173</v>
      </c>
      <c r="C1279" s="2" t="str">
        <f>TEXT(tbl_sales[[#This Row],[Date]],"mmmm")</f>
        <v>June</v>
      </c>
      <c r="D1279" t="s">
        <v>1576</v>
      </c>
      <c r="E1279">
        <v>1</v>
      </c>
      <c r="F1279" s="3">
        <v>1007.37</v>
      </c>
      <c r="G1279" t="s">
        <v>20</v>
      </c>
      <c r="H1279" t="str">
        <f>INDEX(product[Product Name],MATCH(A1279,product[ProductID],0))</f>
        <v>Salvus YY-33</v>
      </c>
      <c r="I1279" t="str">
        <f>INDEX(product[Category],MATCH($A1279,product[ProductID],0))</f>
        <v>Youth</v>
      </c>
      <c r="J1279" t="str">
        <f>INDEX(product[Segment],MATCH($A1279,product[ProductID],0))</f>
        <v>Youth</v>
      </c>
      <c r="K1279">
        <f>INDEX(product[ManufacturerID],MATCH($A1279,product[ProductID],0))</f>
        <v>13</v>
      </c>
      <c r="L1279" t="str">
        <f>INDEX(location[State],MATCH(D1279,location[Zip],0))</f>
        <v>British Columbia</v>
      </c>
      <c r="M1279" t="str">
        <f>INDEX(manufacturer[Manufacturer Name],MATCH(K1279,manufacturer[ManufacturerID],0))</f>
        <v>Salvus</v>
      </c>
      <c r="N1279">
        <f>1/COUNTIFS(tbl_sales[Manufacturer Name],tbl_sales[[#This Row],[Manufacturer Name]])</f>
        <v>4.3478260869565216E-2</v>
      </c>
    </row>
    <row r="1280" spans="1:14" x14ac:dyDescent="0.25">
      <c r="A1280">
        <v>2269</v>
      </c>
      <c r="B1280" s="2">
        <v>42167</v>
      </c>
      <c r="C1280" s="2" t="str">
        <f>TEXT(tbl_sales[[#This Row],[Date]],"mmmm")</f>
        <v>June</v>
      </c>
      <c r="D1280" t="s">
        <v>1345</v>
      </c>
      <c r="E1280">
        <v>1</v>
      </c>
      <c r="F1280" s="3">
        <v>4466.7</v>
      </c>
      <c r="G1280" t="s">
        <v>20</v>
      </c>
      <c r="H1280" t="str">
        <f>INDEX(product[Product Name],MATCH(A1280,product[ProductID],0))</f>
        <v>Aliqui RS-02</v>
      </c>
      <c r="I1280" t="str">
        <f>INDEX(product[Category],MATCH($A1280,product[ProductID],0))</f>
        <v>Rural</v>
      </c>
      <c r="J1280" t="str">
        <f>INDEX(product[Segment],MATCH($A1280,product[ProductID],0))</f>
        <v>Select</v>
      </c>
      <c r="K1280">
        <f>INDEX(product[ManufacturerID],MATCH($A1280,product[ProductID],0))</f>
        <v>2</v>
      </c>
      <c r="L1280" t="str">
        <f>INDEX(location[State],MATCH(D1280,location[Zip],0))</f>
        <v>Alberta</v>
      </c>
      <c r="M1280" t="str">
        <f>INDEX(manufacturer[Manufacturer Name],MATCH(K1280,manufacturer[ManufacturerID],0))</f>
        <v>Aliqui</v>
      </c>
      <c r="N1280">
        <f>1/COUNTIFS(tbl_sales[Manufacturer Name],tbl_sales[[#This Row],[Manufacturer Name]])</f>
        <v>4.7169811320754715E-3</v>
      </c>
    </row>
    <row r="1281" spans="1:14" x14ac:dyDescent="0.25">
      <c r="A1281">
        <v>2396</v>
      </c>
      <c r="B1281" s="2">
        <v>42167</v>
      </c>
      <c r="C1281" s="2" t="str">
        <f>TEXT(tbl_sales[[#This Row],[Date]],"mmmm")</f>
        <v>June</v>
      </c>
      <c r="D1281" t="s">
        <v>1383</v>
      </c>
      <c r="E1281">
        <v>1</v>
      </c>
      <c r="F1281" s="3">
        <v>1442.7</v>
      </c>
      <c r="G1281" t="s">
        <v>20</v>
      </c>
      <c r="H1281" t="str">
        <f>INDEX(product[Product Name],MATCH(A1281,product[ProductID],0))</f>
        <v>Aliqui YY-05</v>
      </c>
      <c r="I1281" t="str">
        <f>INDEX(product[Category],MATCH($A1281,product[ProductID],0))</f>
        <v>Youth</v>
      </c>
      <c r="J1281" t="str">
        <f>INDEX(product[Segment],MATCH($A1281,product[ProductID],0))</f>
        <v>Youth</v>
      </c>
      <c r="K1281">
        <f>INDEX(product[ManufacturerID],MATCH($A1281,product[ProductID],0))</f>
        <v>2</v>
      </c>
      <c r="L1281" t="str">
        <f>INDEX(location[State],MATCH(D1281,location[Zip],0))</f>
        <v>Alberta</v>
      </c>
      <c r="M1281" t="str">
        <f>INDEX(manufacturer[Manufacturer Name],MATCH(K1281,manufacturer[ManufacturerID],0))</f>
        <v>Aliqui</v>
      </c>
      <c r="N1281">
        <f>1/COUNTIFS(tbl_sales[Manufacturer Name],tbl_sales[[#This Row],[Manufacturer Name]])</f>
        <v>4.7169811320754715E-3</v>
      </c>
    </row>
    <row r="1282" spans="1:14" x14ac:dyDescent="0.25">
      <c r="A1282">
        <v>626</v>
      </c>
      <c r="B1282" s="2">
        <v>42168</v>
      </c>
      <c r="C1282" s="2" t="str">
        <f>TEXT(tbl_sales[[#This Row],[Date]],"mmmm")</f>
        <v>June</v>
      </c>
      <c r="D1282" t="s">
        <v>1409</v>
      </c>
      <c r="E1282">
        <v>1</v>
      </c>
      <c r="F1282" s="3">
        <v>17009.37</v>
      </c>
      <c r="G1282" t="s">
        <v>20</v>
      </c>
      <c r="H1282" t="str">
        <f>INDEX(product[Product Name],MATCH(A1282,product[ProductID],0))</f>
        <v>Maximus UC-91</v>
      </c>
      <c r="I1282" t="str">
        <f>INDEX(product[Category],MATCH($A1282,product[ProductID],0))</f>
        <v>Urban</v>
      </c>
      <c r="J1282" t="str">
        <f>INDEX(product[Segment],MATCH($A1282,product[ProductID],0))</f>
        <v>Convenience</v>
      </c>
      <c r="K1282">
        <f>INDEX(product[ManufacturerID],MATCH($A1282,product[ProductID],0))</f>
        <v>7</v>
      </c>
      <c r="L1282" t="str">
        <f>INDEX(location[State],MATCH(D1282,location[Zip],0))</f>
        <v>Alberta</v>
      </c>
      <c r="M1282" t="str">
        <f>INDEX(manufacturer[Manufacturer Name],MATCH(K1282,manufacturer[ManufacturerID],0))</f>
        <v>VanArsdel</v>
      </c>
      <c r="N1282">
        <f>1/COUNTIFS(tbl_sales[Manufacturer Name],tbl_sales[[#This Row],[Manufacturer Name]])</f>
        <v>2.4570024570024569E-3</v>
      </c>
    </row>
    <row r="1283" spans="1:14" x14ac:dyDescent="0.25">
      <c r="A1283">
        <v>2054</v>
      </c>
      <c r="B1283" s="2">
        <v>42169</v>
      </c>
      <c r="C1283" s="2" t="str">
        <f>TEXT(tbl_sales[[#This Row],[Date]],"mmmm")</f>
        <v>June</v>
      </c>
      <c r="D1283" t="s">
        <v>1346</v>
      </c>
      <c r="E1283">
        <v>1</v>
      </c>
      <c r="F1283" s="3">
        <v>7685.37</v>
      </c>
      <c r="G1283" t="s">
        <v>20</v>
      </c>
      <c r="H1283" t="str">
        <f>INDEX(product[Product Name],MATCH(A1283,product[ProductID],0))</f>
        <v>Currus UE-14</v>
      </c>
      <c r="I1283" t="str">
        <f>INDEX(product[Category],MATCH($A1283,product[ProductID],0))</f>
        <v>Urban</v>
      </c>
      <c r="J1283" t="str">
        <f>INDEX(product[Segment],MATCH($A1283,product[ProductID],0))</f>
        <v>Extreme</v>
      </c>
      <c r="K1283">
        <f>INDEX(product[ManufacturerID],MATCH($A1283,product[ProductID],0))</f>
        <v>4</v>
      </c>
      <c r="L1283" t="str">
        <f>INDEX(location[State],MATCH(D1283,location[Zip],0))</f>
        <v>Alberta</v>
      </c>
      <c r="M1283" t="str">
        <f>INDEX(manufacturer[Manufacturer Name],MATCH(K1283,manufacturer[ManufacturerID],0))</f>
        <v>Currus</v>
      </c>
      <c r="N1283">
        <f>1/COUNTIFS(tbl_sales[Manufacturer Name],tbl_sales[[#This Row],[Manufacturer Name]])</f>
        <v>1.1764705882352941E-2</v>
      </c>
    </row>
    <row r="1284" spans="1:14" x14ac:dyDescent="0.25">
      <c r="A1284">
        <v>491</v>
      </c>
      <c r="B1284" s="2">
        <v>42169</v>
      </c>
      <c r="C1284" s="2" t="str">
        <f>TEXT(tbl_sales[[#This Row],[Date]],"mmmm")</f>
        <v>June</v>
      </c>
      <c r="D1284" t="s">
        <v>1559</v>
      </c>
      <c r="E1284">
        <v>1</v>
      </c>
      <c r="F1284" s="3">
        <v>10709.37</v>
      </c>
      <c r="G1284" t="s">
        <v>20</v>
      </c>
      <c r="H1284" t="str">
        <f>INDEX(product[Product Name],MATCH(A1284,product[ProductID],0))</f>
        <v>Maximus UM-96</v>
      </c>
      <c r="I1284" t="str">
        <f>INDEX(product[Category],MATCH($A1284,product[ProductID],0))</f>
        <v>Urban</v>
      </c>
      <c r="J1284" t="str">
        <f>INDEX(product[Segment],MATCH($A1284,product[ProductID],0))</f>
        <v>Moderation</v>
      </c>
      <c r="K1284">
        <f>INDEX(product[ManufacturerID],MATCH($A1284,product[ProductID],0))</f>
        <v>7</v>
      </c>
      <c r="L1284" t="str">
        <f>INDEX(location[State],MATCH(D1284,location[Zip],0))</f>
        <v>British Columbia</v>
      </c>
      <c r="M1284" t="str">
        <f>INDEX(manufacturer[Manufacturer Name],MATCH(K1284,manufacturer[ManufacturerID],0))</f>
        <v>VanArsdel</v>
      </c>
      <c r="N1284">
        <f>1/COUNTIFS(tbl_sales[Manufacturer Name],tbl_sales[[#This Row],[Manufacturer Name]])</f>
        <v>2.4570024570024569E-3</v>
      </c>
    </row>
    <row r="1285" spans="1:14" x14ac:dyDescent="0.25">
      <c r="A1285">
        <v>549</v>
      </c>
      <c r="B1285" s="2">
        <v>42169</v>
      </c>
      <c r="C1285" s="2" t="str">
        <f>TEXT(tbl_sales[[#This Row],[Date]],"mmmm")</f>
        <v>June</v>
      </c>
      <c r="D1285" t="s">
        <v>1554</v>
      </c>
      <c r="E1285">
        <v>1</v>
      </c>
      <c r="F1285" s="3">
        <v>6614.37</v>
      </c>
      <c r="G1285" t="s">
        <v>20</v>
      </c>
      <c r="H1285" t="str">
        <f>INDEX(product[Product Name],MATCH(A1285,product[ProductID],0))</f>
        <v>Maximus UC-14</v>
      </c>
      <c r="I1285" t="str">
        <f>INDEX(product[Category],MATCH($A1285,product[ProductID],0))</f>
        <v>Urban</v>
      </c>
      <c r="J1285" t="str">
        <f>INDEX(product[Segment],MATCH($A1285,product[ProductID],0))</f>
        <v>Convenience</v>
      </c>
      <c r="K1285">
        <f>INDEX(product[ManufacturerID],MATCH($A1285,product[ProductID],0))</f>
        <v>7</v>
      </c>
      <c r="L1285" t="str">
        <f>INDEX(location[State],MATCH(D1285,location[Zip],0))</f>
        <v>British Columbia</v>
      </c>
      <c r="M1285" t="str">
        <f>INDEX(manufacturer[Manufacturer Name],MATCH(K1285,manufacturer[ManufacturerID],0))</f>
        <v>VanArsdel</v>
      </c>
      <c r="N1285">
        <f>1/COUNTIFS(tbl_sales[Manufacturer Name],tbl_sales[[#This Row],[Manufacturer Name]])</f>
        <v>2.4570024570024569E-3</v>
      </c>
    </row>
    <row r="1286" spans="1:14" x14ac:dyDescent="0.25">
      <c r="A1286">
        <v>407</v>
      </c>
      <c r="B1286" s="2">
        <v>42169</v>
      </c>
      <c r="C1286" s="2" t="str">
        <f>TEXT(tbl_sales[[#This Row],[Date]],"mmmm")</f>
        <v>June</v>
      </c>
      <c r="D1286" t="s">
        <v>1563</v>
      </c>
      <c r="E1286">
        <v>1</v>
      </c>
      <c r="F1286" s="3">
        <v>20505.87</v>
      </c>
      <c r="G1286" t="s">
        <v>20</v>
      </c>
      <c r="H1286" t="str">
        <f>INDEX(product[Product Name],MATCH(A1286,product[ProductID],0))</f>
        <v>Maximus UM-12</v>
      </c>
      <c r="I1286" t="str">
        <f>INDEX(product[Category],MATCH($A1286,product[ProductID],0))</f>
        <v>Urban</v>
      </c>
      <c r="J1286" t="str">
        <f>INDEX(product[Segment],MATCH($A1286,product[ProductID],0))</f>
        <v>Moderation</v>
      </c>
      <c r="K1286">
        <f>INDEX(product[ManufacturerID],MATCH($A1286,product[ProductID],0))</f>
        <v>7</v>
      </c>
      <c r="L1286" t="str">
        <f>INDEX(location[State],MATCH(D1286,location[Zip],0))</f>
        <v>British Columbia</v>
      </c>
      <c r="M1286" t="str">
        <f>INDEX(manufacturer[Manufacturer Name],MATCH(K1286,manufacturer[ManufacturerID],0))</f>
        <v>VanArsdel</v>
      </c>
      <c r="N1286">
        <f>1/COUNTIFS(tbl_sales[Manufacturer Name],tbl_sales[[#This Row],[Manufacturer Name]])</f>
        <v>2.4570024570024569E-3</v>
      </c>
    </row>
    <row r="1287" spans="1:14" x14ac:dyDescent="0.25">
      <c r="A1287">
        <v>567</v>
      </c>
      <c r="B1287" s="2">
        <v>42169</v>
      </c>
      <c r="C1287" s="2" t="str">
        <f>TEXT(tbl_sales[[#This Row],[Date]],"mmmm")</f>
        <v>June</v>
      </c>
      <c r="D1287" t="s">
        <v>1602</v>
      </c>
      <c r="E1287">
        <v>1</v>
      </c>
      <c r="F1287" s="3">
        <v>10520.37</v>
      </c>
      <c r="G1287" t="s">
        <v>20</v>
      </c>
      <c r="H1287" t="str">
        <f>INDEX(product[Product Name],MATCH(A1287,product[ProductID],0))</f>
        <v>Maximus UC-32</v>
      </c>
      <c r="I1287" t="str">
        <f>INDEX(product[Category],MATCH($A1287,product[ProductID],0))</f>
        <v>Urban</v>
      </c>
      <c r="J1287" t="str">
        <f>INDEX(product[Segment],MATCH($A1287,product[ProductID],0))</f>
        <v>Convenience</v>
      </c>
      <c r="K1287">
        <f>INDEX(product[ManufacturerID],MATCH($A1287,product[ProductID],0))</f>
        <v>7</v>
      </c>
      <c r="L1287" t="str">
        <f>INDEX(location[State],MATCH(D1287,location[Zip],0))</f>
        <v>British Columbia</v>
      </c>
      <c r="M1287" t="str">
        <f>INDEX(manufacturer[Manufacturer Name],MATCH(K1287,manufacturer[ManufacturerID],0))</f>
        <v>VanArsdel</v>
      </c>
      <c r="N1287">
        <f>1/COUNTIFS(tbl_sales[Manufacturer Name],tbl_sales[[#This Row],[Manufacturer Name]])</f>
        <v>2.4570024570024569E-3</v>
      </c>
    </row>
    <row r="1288" spans="1:14" x14ac:dyDescent="0.25">
      <c r="A1288">
        <v>1062</v>
      </c>
      <c r="B1288" s="2">
        <v>42185</v>
      </c>
      <c r="C1288" s="2" t="str">
        <f>TEXT(tbl_sales[[#This Row],[Date]],"mmmm")</f>
        <v>June</v>
      </c>
      <c r="D1288" t="s">
        <v>1382</v>
      </c>
      <c r="E1288">
        <v>1</v>
      </c>
      <c r="F1288" s="3">
        <v>1889.37</v>
      </c>
      <c r="G1288" t="s">
        <v>20</v>
      </c>
      <c r="H1288" t="str">
        <f>INDEX(product[Product Name],MATCH(A1288,product[ProductID],0))</f>
        <v>Pirum RP-08</v>
      </c>
      <c r="I1288" t="str">
        <f>INDEX(product[Category],MATCH($A1288,product[ProductID],0))</f>
        <v>Rural</v>
      </c>
      <c r="J1288" t="str">
        <f>INDEX(product[Segment],MATCH($A1288,product[ProductID],0))</f>
        <v>Productivity</v>
      </c>
      <c r="K1288">
        <f>INDEX(product[ManufacturerID],MATCH($A1288,product[ProductID],0))</f>
        <v>10</v>
      </c>
      <c r="L1288" t="str">
        <f>INDEX(location[State],MATCH(D1288,location[Zip],0))</f>
        <v>Alberta</v>
      </c>
      <c r="M1288" t="str">
        <f>INDEX(manufacturer[Manufacturer Name],MATCH(K1288,manufacturer[ManufacturerID],0))</f>
        <v>Pirum</v>
      </c>
      <c r="N1288">
        <f>1/COUNTIFS(tbl_sales[Manufacturer Name],tbl_sales[[#This Row],[Manufacturer Name]])</f>
        <v>3.8022813688212928E-3</v>
      </c>
    </row>
    <row r="1289" spans="1:14" x14ac:dyDescent="0.25">
      <c r="A1289">
        <v>1085</v>
      </c>
      <c r="B1289" s="2">
        <v>42185</v>
      </c>
      <c r="C1289" s="2" t="str">
        <f>TEXT(tbl_sales[[#This Row],[Date]],"mmmm")</f>
        <v>June</v>
      </c>
      <c r="D1289" t="s">
        <v>1382</v>
      </c>
      <c r="E1289">
        <v>1</v>
      </c>
      <c r="F1289" s="3">
        <v>1101.8699999999999</v>
      </c>
      <c r="G1289" t="s">
        <v>20</v>
      </c>
      <c r="H1289" t="str">
        <f>INDEX(product[Product Name],MATCH(A1289,product[ProductID],0))</f>
        <v>Pirum RP-31</v>
      </c>
      <c r="I1289" t="str">
        <f>INDEX(product[Category],MATCH($A1289,product[ProductID],0))</f>
        <v>Rural</v>
      </c>
      <c r="J1289" t="str">
        <f>INDEX(product[Segment],MATCH($A1289,product[ProductID],0))</f>
        <v>Productivity</v>
      </c>
      <c r="K1289">
        <f>INDEX(product[ManufacturerID],MATCH($A1289,product[ProductID],0))</f>
        <v>10</v>
      </c>
      <c r="L1289" t="str">
        <f>INDEX(location[State],MATCH(D1289,location[Zip],0))</f>
        <v>Alberta</v>
      </c>
      <c r="M1289" t="str">
        <f>INDEX(manufacturer[Manufacturer Name],MATCH(K1289,manufacturer[ManufacturerID],0))</f>
        <v>Pirum</v>
      </c>
      <c r="N1289">
        <f>1/COUNTIFS(tbl_sales[Manufacturer Name],tbl_sales[[#This Row],[Manufacturer Name]])</f>
        <v>3.8022813688212928E-3</v>
      </c>
    </row>
    <row r="1290" spans="1:14" x14ac:dyDescent="0.25">
      <c r="A1290">
        <v>1879</v>
      </c>
      <c r="B1290" s="2">
        <v>42185</v>
      </c>
      <c r="C1290" s="2" t="str">
        <f>TEXT(tbl_sales[[#This Row],[Date]],"mmmm")</f>
        <v>June</v>
      </c>
      <c r="D1290" t="s">
        <v>1334</v>
      </c>
      <c r="E1290">
        <v>1</v>
      </c>
      <c r="F1290" s="3">
        <v>11339.37</v>
      </c>
      <c r="G1290" t="s">
        <v>20</v>
      </c>
      <c r="H1290" t="str">
        <f>INDEX(product[Product Name],MATCH(A1290,product[ProductID],0))</f>
        <v>Leo UM-17</v>
      </c>
      <c r="I1290" t="str">
        <f>INDEX(product[Category],MATCH($A1290,product[ProductID],0))</f>
        <v>Urban</v>
      </c>
      <c r="J1290" t="str">
        <f>INDEX(product[Segment],MATCH($A1290,product[ProductID],0))</f>
        <v>Moderation</v>
      </c>
      <c r="K1290">
        <f>INDEX(product[ManufacturerID],MATCH($A1290,product[ProductID],0))</f>
        <v>6</v>
      </c>
      <c r="L1290" t="str">
        <f>INDEX(location[State],MATCH(D1290,location[Zip],0))</f>
        <v>Alberta</v>
      </c>
      <c r="M1290" t="str">
        <f>INDEX(manufacturer[Manufacturer Name],MATCH(K1290,manufacturer[ManufacturerID],0))</f>
        <v>Leo</v>
      </c>
      <c r="N1290">
        <f>1/COUNTIFS(tbl_sales[Manufacturer Name],tbl_sales[[#This Row],[Manufacturer Name]])</f>
        <v>8.3333333333333329E-2</v>
      </c>
    </row>
    <row r="1291" spans="1:14" x14ac:dyDescent="0.25">
      <c r="A1291">
        <v>2277</v>
      </c>
      <c r="B1291" s="2">
        <v>42185</v>
      </c>
      <c r="C1291" s="2" t="str">
        <f>TEXT(tbl_sales[[#This Row],[Date]],"mmmm")</f>
        <v>June</v>
      </c>
      <c r="D1291" t="s">
        <v>1564</v>
      </c>
      <c r="E1291">
        <v>1</v>
      </c>
      <c r="F1291" s="3">
        <v>3653.37</v>
      </c>
      <c r="G1291" t="s">
        <v>20</v>
      </c>
      <c r="H1291" t="str">
        <f>INDEX(product[Product Name],MATCH(A1291,product[ProductID],0))</f>
        <v>Aliqui RS-10</v>
      </c>
      <c r="I1291" t="str">
        <f>INDEX(product[Category],MATCH($A1291,product[ProductID],0))</f>
        <v>Rural</v>
      </c>
      <c r="J1291" t="str">
        <f>INDEX(product[Segment],MATCH($A1291,product[ProductID],0))</f>
        <v>Select</v>
      </c>
      <c r="K1291">
        <f>INDEX(product[ManufacturerID],MATCH($A1291,product[ProductID],0))</f>
        <v>2</v>
      </c>
      <c r="L1291" t="str">
        <f>INDEX(location[State],MATCH(D1291,location[Zip],0))</f>
        <v>British Columbia</v>
      </c>
      <c r="M1291" t="str">
        <f>INDEX(manufacturer[Manufacturer Name],MATCH(K1291,manufacturer[ManufacturerID],0))</f>
        <v>Aliqui</v>
      </c>
      <c r="N1291">
        <f>1/COUNTIFS(tbl_sales[Manufacturer Name],tbl_sales[[#This Row],[Manufacturer Name]])</f>
        <v>4.7169811320754715E-3</v>
      </c>
    </row>
    <row r="1292" spans="1:14" x14ac:dyDescent="0.25">
      <c r="A1292">
        <v>1722</v>
      </c>
      <c r="B1292" s="2">
        <v>42185</v>
      </c>
      <c r="C1292" s="2" t="str">
        <f>TEXT(tbl_sales[[#This Row],[Date]],"mmmm")</f>
        <v>June</v>
      </c>
      <c r="D1292" t="s">
        <v>1578</v>
      </c>
      <c r="E1292">
        <v>1</v>
      </c>
      <c r="F1292" s="3">
        <v>1038.8699999999999</v>
      </c>
      <c r="G1292" t="s">
        <v>20</v>
      </c>
      <c r="H1292" t="str">
        <f>INDEX(product[Product Name],MATCH(A1292,product[ProductID],0))</f>
        <v>Salvus YY-33</v>
      </c>
      <c r="I1292" t="str">
        <f>INDEX(product[Category],MATCH($A1292,product[ProductID],0))</f>
        <v>Youth</v>
      </c>
      <c r="J1292" t="str">
        <f>INDEX(product[Segment],MATCH($A1292,product[ProductID],0))</f>
        <v>Youth</v>
      </c>
      <c r="K1292">
        <f>INDEX(product[ManufacturerID],MATCH($A1292,product[ProductID],0))</f>
        <v>13</v>
      </c>
      <c r="L1292" t="str">
        <f>INDEX(location[State],MATCH(D1292,location[Zip],0))</f>
        <v>British Columbia</v>
      </c>
      <c r="M1292" t="str">
        <f>INDEX(manufacturer[Manufacturer Name],MATCH(K1292,manufacturer[ManufacturerID],0))</f>
        <v>Salvus</v>
      </c>
      <c r="N1292">
        <f>1/COUNTIFS(tbl_sales[Manufacturer Name],tbl_sales[[#This Row],[Manufacturer Name]])</f>
        <v>4.3478260869565216E-2</v>
      </c>
    </row>
    <row r="1293" spans="1:14" x14ac:dyDescent="0.25">
      <c r="A1293">
        <v>1086</v>
      </c>
      <c r="B1293" s="2">
        <v>42185</v>
      </c>
      <c r="C1293" s="2" t="str">
        <f>TEXT(tbl_sales[[#This Row],[Date]],"mmmm")</f>
        <v>June</v>
      </c>
      <c r="D1293" t="s">
        <v>1382</v>
      </c>
      <c r="E1293">
        <v>1</v>
      </c>
      <c r="F1293" s="3">
        <v>1101.8699999999999</v>
      </c>
      <c r="G1293" t="s">
        <v>20</v>
      </c>
      <c r="H1293" t="str">
        <f>INDEX(product[Product Name],MATCH(A1293,product[ProductID],0))</f>
        <v>Pirum RP-32</v>
      </c>
      <c r="I1293" t="str">
        <f>INDEX(product[Category],MATCH($A1293,product[ProductID],0))</f>
        <v>Rural</v>
      </c>
      <c r="J1293" t="str">
        <f>INDEX(product[Segment],MATCH($A1293,product[ProductID],0))</f>
        <v>Productivity</v>
      </c>
      <c r="K1293">
        <f>INDEX(product[ManufacturerID],MATCH($A1293,product[ProductID],0))</f>
        <v>10</v>
      </c>
      <c r="L1293" t="str">
        <f>INDEX(location[State],MATCH(D1293,location[Zip],0))</f>
        <v>Alberta</v>
      </c>
      <c r="M1293" t="str">
        <f>INDEX(manufacturer[Manufacturer Name],MATCH(K1293,manufacturer[ManufacturerID],0))</f>
        <v>Pirum</v>
      </c>
      <c r="N1293">
        <f>1/COUNTIFS(tbl_sales[Manufacturer Name],tbl_sales[[#This Row],[Manufacturer Name]])</f>
        <v>3.8022813688212928E-3</v>
      </c>
    </row>
    <row r="1294" spans="1:14" x14ac:dyDescent="0.25">
      <c r="A1294">
        <v>1707</v>
      </c>
      <c r="B1294" s="2">
        <v>42185</v>
      </c>
      <c r="C1294" s="2" t="str">
        <f>TEXT(tbl_sales[[#This Row],[Date]],"mmmm")</f>
        <v>June</v>
      </c>
      <c r="D1294" t="s">
        <v>1577</v>
      </c>
      <c r="E1294">
        <v>1</v>
      </c>
      <c r="F1294" s="3">
        <v>1511.37</v>
      </c>
      <c r="G1294" t="s">
        <v>20</v>
      </c>
      <c r="H1294" t="str">
        <f>INDEX(product[Product Name],MATCH(A1294,product[ProductID],0))</f>
        <v>Salvus YY-18</v>
      </c>
      <c r="I1294" t="str">
        <f>INDEX(product[Category],MATCH($A1294,product[ProductID],0))</f>
        <v>Youth</v>
      </c>
      <c r="J1294" t="str">
        <f>INDEX(product[Segment],MATCH($A1294,product[ProductID],0))</f>
        <v>Youth</v>
      </c>
      <c r="K1294">
        <f>INDEX(product[ManufacturerID],MATCH($A1294,product[ProductID],0))</f>
        <v>13</v>
      </c>
      <c r="L1294" t="str">
        <f>INDEX(location[State],MATCH(D1294,location[Zip],0))</f>
        <v>British Columbia</v>
      </c>
      <c r="M1294" t="str">
        <f>INDEX(manufacturer[Manufacturer Name],MATCH(K1294,manufacturer[ManufacturerID],0))</f>
        <v>Salvus</v>
      </c>
      <c r="N1294">
        <f>1/COUNTIFS(tbl_sales[Manufacturer Name],tbl_sales[[#This Row],[Manufacturer Name]])</f>
        <v>4.3478260869565216E-2</v>
      </c>
    </row>
    <row r="1295" spans="1:14" x14ac:dyDescent="0.25">
      <c r="A1295">
        <v>1129</v>
      </c>
      <c r="B1295" s="2">
        <v>42152</v>
      </c>
      <c r="C1295" s="2" t="str">
        <f>TEXT(tbl_sales[[#This Row],[Date]],"mmmm")</f>
        <v>May</v>
      </c>
      <c r="D1295" t="s">
        <v>839</v>
      </c>
      <c r="E1295">
        <v>1</v>
      </c>
      <c r="F1295" s="3">
        <v>5448.87</v>
      </c>
      <c r="G1295" t="s">
        <v>20</v>
      </c>
      <c r="H1295" t="str">
        <f>INDEX(product[Product Name],MATCH(A1295,product[ProductID],0))</f>
        <v>Pirum UM-06</v>
      </c>
      <c r="I1295" t="str">
        <f>INDEX(product[Category],MATCH($A1295,product[ProductID],0))</f>
        <v>Urban</v>
      </c>
      <c r="J1295" t="str">
        <f>INDEX(product[Segment],MATCH($A1295,product[ProductID],0))</f>
        <v>Moderation</v>
      </c>
      <c r="K1295">
        <f>INDEX(product[ManufacturerID],MATCH($A1295,product[ProductID],0))</f>
        <v>10</v>
      </c>
      <c r="L1295" t="str">
        <f>INDEX(location[State],MATCH(D1295,location[Zip],0))</f>
        <v>Ontario</v>
      </c>
      <c r="M1295" t="str">
        <f>INDEX(manufacturer[Manufacturer Name],MATCH(K1295,manufacturer[ManufacturerID],0))</f>
        <v>Pirum</v>
      </c>
      <c r="N1295">
        <f>1/COUNTIFS(tbl_sales[Manufacturer Name],tbl_sales[[#This Row],[Manufacturer Name]])</f>
        <v>3.8022813688212928E-3</v>
      </c>
    </row>
    <row r="1296" spans="1:14" x14ac:dyDescent="0.25">
      <c r="A1296">
        <v>2336</v>
      </c>
      <c r="B1296" s="2">
        <v>42116</v>
      </c>
      <c r="C1296" s="2" t="str">
        <f>TEXT(tbl_sales[[#This Row],[Date]],"mmmm")</f>
        <v>April</v>
      </c>
      <c r="D1296" t="s">
        <v>391</v>
      </c>
      <c r="E1296">
        <v>1</v>
      </c>
      <c r="F1296" s="3">
        <v>9569.7000000000007</v>
      </c>
      <c r="G1296" t="s">
        <v>20</v>
      </c>
      <c r="H1296" t="str">
        <f>INDEX(product[Product Name],MATCH(A1296,product[ProductID],0))</f>
        <v>Aliqui UE-10</v>
      </c>
      <c r="I1296" t="str">
        <f>INDEX(product[Category],MATCH($A1296,product[ProductID],0))</f>
        <v>Urban</v>
      </c>
      <c r="J1296" t="str">
        <f>INDEX(product[Segment],MATCH($A1296,product[ProductID],0))</f>
        <v>Extreme</v>
      </c>
      <c r="K1296">
        <f>INDEX(product[ManufacturerID],MATCH($A1296,product[ProductID],0))</f>
        <v>2</v>
      </c>
      <c r="L1296" t="str">
        <f>INDEX(location[State],MATCH(D1296,location[Zip],0))</f>
        <v>Quebec</v>
      </c>
      <c r="M1296" t="str">
        <f>INDEX(manufacturer[Manufacturer Name],MATCH(K1296,manufacturer[ManufacturerID],0))</f>
        <v>Aliqui</v>
      </c>
      <c r="N1296">
        <f>1/COUNTIFS(tbl_sales[Manufacturer Name],tbl_sales[[#This Row],[Manufacturer Name]])</f>
        <v>4.7169811320754715E-3</v>
      </c>
    </row>
    <row r="1297" spans="1:14" x14ac:dyDescent="0.25">
      <c r="A1297">
        <v>183</v>
      </c>
      <c r="B1297" s="2">
        <v>42116</v>
      </c>
      <c r="C1297" s="2" t="str">
        <f>TEXT(tbl_sales[[#This Row],[Date]],"mmmm")</f>
        <v>April</v>
      </c>
      <c r="D1297" t="s">
        <v>840</v>
      </c>
      <c r="E1297">
        <v>1</v>
      </c>
      <c r="F1297" s="3">
        <v>8694</v>
      </c>
      <c r="G1297" t="s">
        <v>20</v>
      </c>
      <c r="H1297" t="str">
        <f>INDEX(product[Product Name],MATCH(A1297,product[ProductID],0))</f>
        <v>Abbas UE-11</v>
      </c>
      <c r="I1297" t="str">
        <f>INDEX(product[Category],MATCH($A1297,product[ProductID],0))</f>
        <v>Urban</v>
      </c>
      <c r="J1297" t="str">
        <f>INDEX(product[Segment],MATCH($A1297,product[ProductID],0))</f>
        <v>Extreme</v>
      </c>
      <c r="K1297">
        <f>INDEX(product[ManufacturerID],MATCH($A1297,product[ProductID],0))</f>
        <v>1</v>
      </c>
      <c r="L1297" t="str">
        <f>INDEX(location[State],MATCH(D1297,location[Zip],0))</f>
        <v>Ontario</v>
      </c>
      <c r="M1297" t="str">
        <f>INDEX(manufacturer[Manufacturer Name],MATCH(K1297,manufacturer[ManufacturerID],0))</f>
        <v>Abbas</v>
      </c>
      <c r="N1297">
        <f>1/COUNTIFS(tbl_sales[Manufacturer Name],tbl_sales[[#This Row],[Manufacturer Name]])</f>
        <v>0.04</v>
      </c>
    </row>
    <row r="1298" spans="1:14" x14ac:dyDescent="0.25">
      <c r="A1298">
        <v>1085</v>
      </c>
      <c r="B1298" s="2">
        <v>42093</v>
      </c>
      <c r="C1298" s="2" t="str">
        <f>TEXT(tbl_sales[[#This Row],[Date]],"mmmm")</f>
        <v>March</v>
      </c>
      <c r="D1298" t="s">
        <v>953</v>
      </c>
      <c r="E1298">
        <v>1</v>
      </c>
      <c r="F1298" s="3">
        <v>1416.87</v>
      </c>
      <c r="G1298" t="s">
        <v>20</v>
      </c>
      <c r="H1298" t="str">
        <f>INDEX(product[Product Name],MATCH(A1298,product[ProductID],0))</f>
        <v>Pirum RP-31</v>
      </c>
      <c r="I1298" t="str">
        <f>INDEX(product[Category],MATCH($A1298,product[ProductID],0))</f>
        <v>Rural</v>
      </c>
      <c r="J1298" t="str">
        <f>INDEX(product[Segment],MATCH($A1298,product[ProductID],0))</f>
        <v>Productivity</v>
      </c>
      <c r="K1298">
        <f>INDEX(product[ManufacturerID],MATCH($A1298,product[ProductID],0))</f>
        <v>10</v>
      </c>
      <c r="L1298" t="str">
        <f>INDEX(location[State],MATCH(D1298,location[Zip],0))</f>
        <v>Ontario</v>
      </c>
      <c r="M1298" t="str">
        <f>INDEX(manufacturer[Manufacturer Name],MATCH(K1298,manufacturer[ManufacturerID],0))</f>
        <v>Pirum</v>
      </c>
      <c r="N1298">
        <f>1/COUNTIFS(tbl_sales[Manufacturer Name],tbl_sales[[#This Row],[Manufacturer Name]])</f>
        <v>3.8022813688212928E-3</v>
      </c>
    </row>
    <row r="1299" spans="1:14" x14ac:dyDescent="0.25">
      <c r="A1299">
        <v>993</v>
      </c>
      <c r="B1299" s="2">
        <v>42116</v>
      </c>
      <c r="C1299" s="2" t="str">
        <f>TEXT(tbl_sales[[#This Row],[Date]],"mmmm")</f>
        <v>April</v>
      </c>
      <c r="D1299" t="s">
        <v>994</v>
      </c>
      <c r="E1299">
        <v>1</v>
      </c>
      <c r="F1299" s="3">
        <v>4598.37</v>
      </c>
      <c r="G1299" t="s">
        <v>20</v>
      </c>
      <c r="H1299" t="str">
        <f>INDEX(product[Product Name],MATCH(A1299,product[ProductID],0))</f>
        <v>Natura UC-56</v>
      </c>
      <c r="I1299" t="str">
        <f>INDEX(product[Category],MATCH($A1299,product[ProductID],0))</f>
        <v>Urban</v>
      </c>
      <c r="J1299" t="str">
        <f>INDEX(product[Segment],MATCH($A1299,product[ProductID],0))</f>
        <v>Convenience</v>
      </c>
      <c r="K1299">
        <f>INDEX(product[ManufacturerID],MATCH($A1299,product[ProductID],0))</f>
        <v>8</v>
      </c>
      <c r="L1299" t="str">
        <f>INDEX(location[State],MATCH(D1299,location[Zip],0))</f>
        <v>Ontario</v>
      </c>
      <c r="M1299" t="str">
        <f>INDEX(manufacturer[Manufacturer Name],MATCH(K1299,manufacturer[ManufacturerID],0))</f>
        <v>Natura</v>
      </c>
      <c r="N1299">
        <f>1/COUNTIFS(tbl_sales[Manufacturer Name],tbl_sales[[#This Row],[Manufacturer Name]])</f>
        <v>3.952569169960474E-3</v>
      </c>
    </row>
    <row r="1300" spans="1:14" x14ac:dyDescent="0.25">
      <c r="A1300">
        <v>604</v>
      </c>
      <c r="B1300" s="2">
        <v>42117</v>
      </c>
      <c r="C1300" s="2" t="str">
        <f>TEXT(tbl_sales[[#This Row],[Date]],"mmmm")</f>
        <v>April</v>
      </c>
      <c r="D1300" t="s">
        <v>973</v>
      </c>
      <c r="E1300">
        <v>1</v>
      </c>
      <c r="F1300" s="3">
        <v>6299.37</v>
      </c>
      <c r="G1300" t="s">
        <v>20</v>
      </c>
      <c r="H1300" t="str">
        <f>INDEX(product[Product Name],MATCH(A1300,product[ProductID],0))</f>
        <v>Maximus UC-69</v>
      </c>
      <c r="I1300" t="str">
        <f>INDEX(product[Category],MATCH($A1300,product[ProductID],0))</f>
        <v>Urban</v>
      </c>
      <c r="J1300" t="str">
        <f>INDEX(product[Segment],MATCH($A1300,product[ProductID],0))</f>
        <v>Convenience</v>
      </c>
      <c r="K1300">
        <f>INDEX(product[ManufacturerID],MATCH($A1300,product[ProductID],0))</f>
        <v>7</v>
      </c>
      <c r="L1300" t="str">
        <f>INDEX(location[State],MATCH(D1300,location[Zip],0))</f>
        <v>Ontario</v>
      </c>
      <c r="M1300" t="str">
        <f>INDEX(manufacturer[Manufacturer Name],MATCH(K1300,manufacturer[ManufacturerID],0))</f>
        <v>VanArsdel</v>
      </c>
      <c r="N1300">
        <f>1/COUNTIFS(tbl_sales[Manufacturer Name],tbl_sales[[#This Row],[Manufacturer Name]])</f>
        <v>2.4570024570024569E-3</v>
      </c>
    </row>
    <row r="1301" spans="1:14" x14ac:dyDescent="0.25">
      <c r="A1301">
        <v>939</v>
      </c>
      <c r="B1301" s="2">
        <v>42151</v>
      </c>
      <c r="C1301" s="2" t="str">
        <f>TEXT(tbl_sales[[#This Row],[Date]],"mmmm")</f>
        <v>May</v>
      </c>
      <c r="D1301" t="s">
        <v>957</v>
      </c>
      <c r="E1301">
        <v>1</v>
      </c>
      <c r="F1301" s="3">
        <v>4598.37</v>
      </c>
      <c r="G1301" t="s">
        <v>20</v>
      </c>
      <c r="H1301" t="str">
        <f>INDEX(product[Product Name],MATCH(A1301,product[ProductID],0))</f>
        <v>Natura UC-02</v>
      </c>
      <c r="I1301" t="str">
        <f>INDEX(product[Category],MATCH($A1301,product[ProductID],0))</f>
        <v>Urban</v>
      </c>
      <c r="J1301" t="str">
        <f>INDEX(product[Segment],MATCH($A1301,product[ProductID],0))</f>
        <v>Convenience</v>
      </c>
      <c r="K1301">
        <f>INDEX(product[ManufacturerID],MATCH($A1301,product[ProductID],0))</f>
        <v>8</v>
      </c>
      <c r="L1301" t="str">
        <f>INDEX(location[State],MATCH(D1301,location[Zip],0))</f>
        <v>Ontario</v>
      </c>
      <c r="M1301" t="str">
        <f>INDEX(manufacturer[Manufacturer Name],MATCH(K1301,manufacturer[ManufacturerID],0))</f>
        <v>Natura</v>
      </c>
      <c r="N1301">
        <f>1/COUNTIFS(tbl_sales[Manufacturer Name],tbl_sales[[#This Row],[Manufacturer Name]])</f>
        <v>3.952569169960474E-3</v>
      </c>
    </row>
    <row r="1302" spans="1:14" x14ac:dyDescent="0.25">
      <c r="A1302">
        <v>1145</v>
      </c>
      <c r="B1302" s="2">
        <v>42151</v>
      </c>
      <c r="C1302" s="2" t="str">
        <f>TEXT(tbl_sales[[#This Row],[Date]],"mmmm")</f>
        <v>May</v>
      </c>
      <c r="D1302" t="s">
        <v>984</v>
      </c>
      <c r="E1302">
        <v>1</v>
      </c>
      <c r="F1302" s="3">
        <v>4031.37</v>
      </c>
      <c r="G1302" t="s">
        <v>20</v>
      </c>
      <c r="H1302" t="str">
        <f>INDEX(product[Product Name],MATCH(A1302,product[ProductID],0))</f>
        <v>Pirum UR-02</v>
      </c>
      <c r="I1302" t="str">
        <f>INDEX(product[Category],MATCH($A1302,product[ProductID],0))</f>
        <v>Urban</v>
      </c>
      <c r="J1302" t="str">
        <f>INDEX(product[Segment],MATCH($A1302,product[ProductID],0))</f>
        <v>Regular</v>
      </c>
      <c r="K1302">
        <f>INDEX(product[ManufacturerID],MATCH($A1302,product[ProductID],0))</f>
        <v>10</v>
      </c>
      <c r="L1302" t="str">
        <f>INDEX(location[State],MATCH(D1302,location[Zip],0))</f>
        <v>Ontario</v>
      </c>
      <c r="M1302" t="str">
        <f>INDEX(manufacturer[Manufacturer Name],MATCH(K1302,manufacturer[ManufacturerID],0))</f>
        <v>Pirum</v>
      </c>
      <c r="N1302">
        <f>1/COUNTIFS(tbl_sales[Manufacturer Name],tbl_sales[[#This Row],[Manufacturer Name]])</f>
        <v>3.8022813688212928E-3</v>
      </c>
    </row>
    <row r="1303" spans="1:14" x14ac:dyDescent="0.25">
      <c r="A1303">
        <v>295</v>
      </c>
      <c r="B1303" s="2">
        <v>42151</v>
      </c>
      <c r="C1303" s="2" t="str">
        <f>TEXT(tbl_sales[[#This Row],[Date]],"mmmm")</f>
        <v>May</v>
      </c>
      <c r="D1303" t="s">
        <v>984</v>
      </c>
      <c r="E1303">
        <v>1</v>
      </c>
      <c r="F1303" s="3">
        <v>12596.85</v>
      </c>
      <c r="G1303" t="s">
        <v>20</v>
      </c>
      <c r="H1303" t="str">
        <f>INDEX(product[Product Name],MATCH(A1303,product[ProductID],0))</f>
        <v>Fama UE-16</v>
      </c>
      <c r="I1303" t="str">
        <f>INDEX(product[Category],MATCH($A1303,product[ProductID],0))</f>
        <v>Urban</v>
      </c>
      <c r="J1303" t="str">
        <f>INDEX(product[Segment],MATCH($A1303,product[ProductID],0))</f>
        <v>Extreme</v>
      </c>
      <c r="K1303">
        <f>INDEX(product[ManufacturerID],MATCH($A1303,product[ProductID],0))</f>
        <v>5</v>
      </c>
      <c r="L1303" t="str">
        <f>INDEX(location[State],MATCH(D1303,location[Zip],0))</f>
        <v>Ontario</v>
      </c>
      <c r="M1303" t="str">
        <f>INDEX(manufacturer[Manufacturer Name],MATCH(K1303,manufacturer[ManufacturerID],0))</f>
        <v>Fama</v>
      </c>
      <c r="N1303">
        <f>1/COUNTIFS(tbl_sales[Manufacturer Name],tbl_sales[[#This Row],[Manufacturer Name]])</f>
        <v>7.1428571428571425E-2</v>
      </c>
    </row>
    <row r="1304" spans="1:14" x14ac:dyDescent="0.25">
      <c r="A1304">
        <v>1191</v>
      </c>
      <c r="B1304" s="2">
        <v>42151</v>
      </c>
      <c r="C1304" s="2" t="str">
        <f>TEXT(tbl_sales[[#This Row],[Date]],"mmmm")</f>
        <v>May</v>
      </c>
      <c r="D1304" t="s">
        <v>984</v>
      </c>
      <c r="E1304">
        <v>1</v>
      </c>
      <c r="F1304" s="3">
        <v>3464.37</v>
      </c>
      <c r="G1304" t="s">
        <v>20</v>
      </c>
      <c r="H1304" t="str">
        <f>INDEX(product[Product Name],MATCH(A1304,product[ProductID],0))</f>
        <v>Pirum UE-27</v>
      </c>
      <c r="I1304" t="str">
        <f>INDEX(product[Category],MATCH($A1304,product[ProductID],0))</f>
        <v>Urban</v>
      </c>
      <c r="J1304" t="str">
        <f>INDEX(product[Segment],MATCH($A1304,product[ProductID],0))</f>
        <v>Extreme</v>
      </c>
      <c r="K1304">
        <f>INDEX(product[ManufacturerID],MATCH($A1304,product[ProductID],0))</f>
        <v>10</v>
      </c>
      <c r="L1304" t="str">
        <f>INDEX(location[State],MATCH(D1304,location[Zip],0))</f>
        <v>Ontario</v>
      </c>
      <c r="M1304" t="str">
        <f>INDEX(manufacturer[Manufacturer Name],MATCH(K1304,manufacturer[ManufacturerID],0))</f>
        <v>Pirum</v>
      </c>
      <c r="N1304">
        <f>1/COUNTIFS(tbl_sales[Manufacturer Name],tbl_sales[[#This Row],[Manufacturer Name]])</f>
        <v>3.8022813688212928E-3</v>
      </c>
    </row>
    <row r="1305" spans="1:14" x14ac:dyDescent="0.25">
      <c r="A1305">
        <v>548</v>
      </c>
      <c r="B1305" s="2">
        <v>42094</v>
      </c>
      <c r="C1305" s="2" t="str">
        <f>TEXT(tbl_sales[[#This Row],[Date]],"mmmm")</f>
        <v>March</v>
      </c>
      <c r="D1305" t="s">
        <v>685</v>
      </c>
      <c r="E1305">
        <v>1</v>
      </c>
      <c r="F1305" s="3">
        <v>6236.37</v>
      </c>
      <c r="G1305" t="s">
        <v>20</v>
      </c>
      <c r="H1305" t="str">
        <f>INDEX(product[Product Name],MATCH(A1305,product[ProductID],0))</f>
        <v>Maximus UC-13</v>
      </c>
      <c r="I1305" t="str">
        <f>INDEX(product[Category],MATCH($A1305,product[ProductID],0))</f>
        <v>Urban</v>
      </c>
      <c r="J1305" t="str">
        <f>INDEX(product[Segment],MATCH($A1305,product[ProductID],0))</f>
        <v>Convenience</v>
      </c>
      <c r="K1305">
        <f>INDEX(product[ManufacturerID],MATCH($A1305,product[ProductID],0))</f>
        <v>7</v>
      </c>
      <c r="L1305" t="str">
        <f>INDEX(location[State],MATCH(D1305,location[Zip],0))</f>
        <v>Ontario</v>
      </c>
      <c r="M1305" t="str">
        <f>INDEX(manufacturer[Manufacturer Name],MATCH(K1305,manufacturer[ManufacturerID],0))</f>
        <v>VanArsdel</v>
      </c>
      <c r="N1305">
        <f>1/COUNTIFS(tbl_sales[Manufacturer Name],tbl_sales[[#This Row],[Manufacturer Name]])</f>
        <v>2.4570024570024569E-3</v>
      </c>
    </row>
    <row r="1306" spans="1:14" x14ac:dyDescent="0.25">
      <c r="A1306">
        <v>1078</v>
      </c>
      <c r="B1306" s="2">
        <v>42094</v>
      </c>
      <c r="C1306" s="2" t="str">
        <f>TEXT(tbl_sales[[#This Row],[Date]],"mmmm")</f>
        <v>March</v>
      </c>
      <c r="D1306" t="s">
        <v>842</v>
      </c>
      <c r="E1306">
        <v>1</v>
      </c>
      <c r="F1306" s="3">
        <v>4220.37</v>
      </c>
      <c r="G1306" t="s">
        <v>20</v>
      </c>
      <c r="H1306" t="str">
        <f>INDEX(product[Product Name],MATCH(A1306,product[ProductID],0))</f>
        <v>Pirum RP-24</v>
      </c>
      <c r="I1306" t="str">
        <f>INDEX(product[Category],MATCH($A1306,product[ProductID],0))</f>
        <v>Rural</v>
      </c>
      <c r="J1306" t="str">
        <f>INDEX(product[Segment],MATCH($A1306,product[ProductID],0))</f>
        <v>Productivity</v>
      </c>
      <c r="K1306">
        <f>INDEX(product[ManufacturerID],MATCH($A1306,product[ProductID],0))</f>
        <v>10</v>
      </c>
      <c r="L1306" t="str">
        <f>INDEX(location[State],MATCH(D1306,location[Zip],0))</f>
        <v>Ontario</v>
      </c>
      <c r="M1306" t="str">
        <f>INDEX(manufacturer[Manufacturer Name],MATCH(K1306,manufacturer[ManufacturerID],0))</f>
        <v>Pirum</v>
      </c>
      <c r="N1306">
        <f>1/COUNTIFS(tbl_sales[Manufacturer Name],tbl_sales[[#This Row],[Manufacturer Name]])</f>
        <v>3.8022813688212928E-3</v>
      </c>
    </row>
    <row r="1307" spans="1:14" x14ac:dyDescent="0.25">
      <c r="A1307">
        <v>2396</v>
      </c>
      <c r="B1307" s="2">
        <v>42088</v>
      </c>
      <c r="C1307" s="2" t="str">
        <f>TEXT(tbl_sales[[#This Row],[Date]],"mmmm")</f>
        <v>March</v>
      </c>
      <c r="D1307" t="s">
        <v>842</v>
      </c>
      <c r="E1307">
        <v>1</v>
      </c>
      <c r="F1307" s="3">
        <v>1385.37</v>
      </c>
      <c r="G1307" t="s">
        <v>20</v>
      </c>
      <c r="H1307" t="str">
        <f>INDEX(product[Product Name],MATCH(A1307,product[ProductID],0))</f>
        <v>Aliqui YY-05</v>
      </c>
      <c r="I1307" t="str">
        <f>INDEX(product[Category],MATCH($A1307,product[ProductID],0))</f>
        <v>Youth</v>
      </c>
      <c r="J1307" t="str">
        <f>INDEX(product[Segment],MATCH($A1307,product[ProductID],0))</f>
        <v>Youth</v>
      </c>
      <c r="K1307">
        <f>INDEX(product[ManufacturerID],MATCH($A1307,product[ProductID],0))</f>
        <v>2</v>
      </c>
      <c r="L1307" t="str">
        <f>INDEX(location[State],MATCH(D1307,location[Zip],0))</f>
        <v>Ontario</v>
      </c>
      <c r="M1307" t="str">
        <f>INDEX(manufacturer[Manufacturer Name],MATCH(K1307,manufacturer[ManufacturerID],0))</f>
        <v>Aliqui</v>
      </c>
      <c r="N1307">
        <f>1/COUNTIFS(tbl_sales[Manufacturer Name],tbl_sales[[#This Row],[Manufacturer Name]])</f>
        <v>4.7169811320754715E-3</v>
      </c>
    </row>
    <row r="1308" spans="1:14" x14ac:dyDescent="0.25">
      <c r="A1308">
        <v>578</v>
      </c>
      <c r="B1308" s="2">
        <v>42088</v>
      </c>
      <c r="C1308" s="2" t="str">
        <f>TEXT(tbl_sales[[#This Row],[Date]],"mmmm")</f>
        <v>March</v>
      </c>
      <c r="D1308" t="s">
        <v>1214</v>
      </c>
      <c r="E1308">
        <v>1</v>
      </c>
      <c r="F1308" s="3">
        <v>9449.3700000000008</v>
      </c>
      <c r="G1308" t="s">
        <v>20</v>
      </c>
      <c r="H1308" t="str">
        <f>INDEX(product[Product Name],MATCH(A1308,product[ProductID],0))</f>
        <v>Maximus UC-43</v>
      </c>
      <c r="I1308" t="str">
        <f>INDEX(product[Category],MATCH($A1308,product[ProductID],0))</f>
        <v>Urban</v>
      </c>
      <c r="J1308" t="str">
        <f>INDEX(product[Segment],MATCH($A1308,product[ProductID],0))</f>
        <v>Convenience</v>
      </c>
      <c r="K1308">
        <f>INDEX(product[ManufacturerID],MATCH($A1308,product[ProductID],0))</f>
        <v>7</v>
      </c>
      <c r="L1308" t="str">
        <f>INDEX(location[State],MATCH(D1308,location[Zip],0))</f>
        <v>Manitoba</v>
      </c>
      <c r="M1308" t="str">
        <f>INDEX(manufacturer[Manufacturer Name],MATCH(K1308,manufacturer[ManufacturerID],0))</f>
        <v>VanArsdel</v>
      </c>
      <c r="N1308">
        <f>1/COUNTIFS(tbl_sales[Manufacturer Name],tbl_sales[[#This Row],[Manufacturer Name]])</f>
        <v>2.4570024570024569E-3</v>
      </c>
    </row>
    <row r="1309" spans="1:14" x14ac:dyDescent="0.25">
      <c r="A1309">
        <v>939</v>
      </c>
      <c r="B1309" s="2">
        <v>42088</v>
      </c>
      <c r="C1309" s="2" t="str">
        <f>TEXT(tbl_sales[[#This Row],[Date]],"mmmm")</f>
        <v>March</v>
      </c>
      <c r="D1309" t="s">
        <v>983</v>
      </c>
      <c r="E1309">
        <v>1</v>
      </c>
      <c r="F1309" s="3">
        <v>4598.37</v>
      </c>
      <c r="G1309" t="s">
        <v>20</v>
      </c>
      <c r="H1309" t="str">
        <f>INDEX(product[Product Name],MATCH(A1309,product[ProductID],0))</f>
        <v>Natura UC-02</v>
      </c>
      <c r="I1309" t="str">
        <f>INDEX(product[Category],MATCH($A1309,product[ProductID],0))</f>
        <v>Urban</v>
      </c>
      <c r="J1309" t="str">
        <f>INDEX(product[Segment],MATCH($A1309,product[ProductID],0))</f>
        <v>Convenience</v>
      </c>
      <c r="K1309">
        <f>INDEX(product[ManufacturerID],MATCH($A1309,product[ProductID],0))</f>
        <v>8</v>
      </c>
      <c r="L1309" t="str">
        <f>INDEX(location[State],MATCH(D1309,location[Zip],0))</f>
        <v>Ontario</v>
      </c>
      <c r="M1309" t="str">
        <f>INDEX(manufacturer[Manufacturer Name],MATCH(K1309,manufacturer[ManufacturerID],0))</f>
        <v>Natura</v>
      </c>
      <c r="N1309">
        <f>1/COUNTIFS(tbl_sales[Manufacturer Name],tbl_sales[[#This Row],[Manufacturer Name]])</f>
        <v>3.952569169960474E-3</v>
      </c>
    </row>
    <row r="1310" spans="1:14" x14ac:dyDescent="0.25">
      <c r="A1310">
        <v>615</v>
      </c>
      <c r="B1310" s="2">
        <v>42032</v>
      </c>
      <c r="C1310" s="2" t="str">
        <f>TEXT(tbl_sales[[#This Row],[Date]],"mmmm")</f>
        <v>January</v>
      </c>
      <c r="D1310" t="s">
        <v>1230</v>
      </c>
      <c r="E1310">
        <v>1</v>
      </c>
      <c r="F1310" s="3">
        <v>8189.37</v>
      </c>
      <c r="G1310" t="s">
        <v>20</v>
      </c>
      <c r="H1310" t="str">
        <f>INDEX(product[Product Name],MATCH(A1310,product[ProductID],0))</f>
        <v>Maximus UC-80</v>
      </c>
      <c r="I1310" t="str">
        <f>INDEX(product[Category],MATCH($A1310,product[ProductID],0))</f>
        <v>Urban</v>
      </c>
      <c r="J1310" t="str">
        <f>INDEX(product[Segment],MATCH($A1310,product[ProductID],0))</f>
        <v>Convenience</v>
      </c>
      <c r="K1310">
        <f>INDEX(product[ManufacturerID],MATCH($A1310,product[ProductID],0))</f>
        <v>7</v>
      </c>
      <c r="L1310" t="str">
        <f>INDEX(location[State],MATCH(D1310,location[Zip],0))</f>
        <v>Manitoba</v>
      </c>
      <c r="M1310" t="str">
        <f>INDEX(manufacturer[Manufacturer Name],MATCH(K1310,manufacturer[ManufacturerID],0))</f>
        <v>VanArsdel</v>
      </c>
      <c r="N1310">
        <f>1/COUNTIFS(tbl_sales[Manufacturer Name],tbl_sales[[#This Row],[Manufacturer Name]])</f>
        <v>2.4570024570024569E-3</v>
      </c>
    </row>
    <row r="1311" spans="1:14" x14ac:dyDescent="0.25">
      <c r="A1311">
        <v>580</v>
      </c>
      <c r="B1311" s="2">
        <v>42032</v>
      </c>
      <c r="C1311" s="2" t="str">
        <f>TEXT(tbl_sales[[#This Row],[Date]],"mmmm")</f>
        <v>January</v>
      </c>
      <c r="D1311" t="s">
        <v>1230</v>
      </c>
      <c r="E1311">
        <v>1</v>
      </c>
      <c r="F1311" s="3">
        <v>10013.85</v>
      </c>
      <c r="G1311" t="s">
        <v>20</v>
      </c>
      <c r="H1311" t="str">
        <f>INDEX(product[Product Name],MATCH(A1311,product[ProductID],0))</f>
        <v>Maximus UC-45</v>
      </c>
      <c r="I1311" t="str">
        <f>INDEX(product[Category],MATCH($A1311,product[ProductID],0))</f>
        <v>Urban</v>
      </c>
      <c r="J1311" t="str">
        <f>INDEX(product[Segment],MATCH($A1311,product[ProductID],0))</f>
        <v>Convenience</v>
      </c>
      <c r="K1311">
        <f>INDEX(product[ManufacturerID],MATCH($A1311,product[ProductID],0))</f>
        <v>7</v>
      </c>
      <c r="L1311" t="str">
        <f>INDEX(location[State],MATCH(D1311,location[Zip],0))</f>
        <v>Manitoba</v>
      </c>
      <c r="M1311" t="str">
        <f>INDEX(manufacturer[Manufacturer Name],MATCH(K1311,manufacturer[ManufacturerID],0))</f>
        <v>VanArsdel</v>
      </c>
      <c r="N1311">
        <f>1/COUNTIFS(tbl_sales[Manufacturer Name],tbl_sales[[#This Row],[Manufacturer Name]])</f>
        <v>2.4570024570024569E-3</v>
      </c>
    </row>
    <row r="1312" spans="1:14" x14ac:dyDescent="0.25">
      <c r="A1312">
        <v>1050</v>
      </c>
      <c r="B1312" s="2">
        <v>42032</v>
      </c>
      <c r="C1312" s="2" t="str">
        <f>TEXT(tbl_sales[[#This Row],[Date]],"mmmm")</f>
        <v>January</v>
      </c>
      <c r="D1312" t="s">
        <v>983</v>
      </c>
      <c r="E1312">
        <v>1</v>
      </c>
      <c r="F1312" s="3">
        <v>3338.37</v>
      </c>
      <c r="G1312" t="s">
        <v>20</v>
      </c>
      <c r="H1312" t="str">
        <f>INDEX(product[Product Name],MATCH(A1312,product[ProductID],0))</f>
        <v>Pirum MA-08</v>
      </c>
      <c r="I1312" t="str">
        <f>INDEX(product[Category],MATCH($A1312,product[ProductID],0))</f>
        <v>Mix</v>
      </c>
      <c r="J1312" t="str">
        <f>INDEX(product[Segment],MATCH($A1312,product[ProductID],0))</f>
        <v>All Season</v>
      </c>
      <c r="K1312">
        <f>INDEX(product[ManufacturerID],MATCH($A1312,product[ProductID],0))</f>
        <v>10</v>
      </c>
      <c r="L1312" t="str">
        <f>INDEX(location[State],MATCH(D1312,location[Zip],0))</f>
        <v>Ontario</v>
      </c>
      <c r="M1312" t="str">
        <f>INDEX(manufacturer[Manufacturer Name],MATCH(K1312,manufacturer[ManufacturerID],0))</f>
        <v>Pirum</v>
      </c>
      <c r="N1312">
        <f>1/COUNTIFS(tbl_sales[Manufacturer Name],tbl_sales[[#This Row],[Manufacturer Name]])</f>
        <v>3.8022813688212928E-3</v>
      </c>
    </row>
    <row r="1313" spans="1:14" x14ac:dyDescent="0.25">
      <c r="A1313">
        <v>1145</v>
      </c>
      <c r="B1313" s="2">
        <v>42032</v>
      </c>
      <c r="C1313" s="2" t="str">
        <f>TEXT(tbl_sales[[#This Row],[Date]],"mmmm")</f>
        <v>January</v>
      </c>
      <c r="D1313" t="s">
        <v>838</v>
      </c>
      <c r="E1313">
        <v>1</v>
      </c>
      <c r="F1313" s="3">
        <v>4031.37</v>
      </c>
      <c r="G1313" t="s">
        <v>20</v>
      </c>
      <c r="H1313" t="str">
        <f>INDEX(product[Product Name],MATCH(A1313,product[ProductID],0))</f>
        <v>Pirum UR-02</v>
      </c>
      <c r="I1313" t="str">
        <f>INDEX(product[Category],MATCH($A1313,product[ProductID],0))</f>
        <v>Urban</v>
      </c>
      <c r="J1313" t="str">
        <f>INDEX(product[Segment],MATCH($A1313,product[ProductID],0))</f>
        <v>Regular</v>
      </c>
      <c r="K1313">
        <f>INDEX(product[ManufacturerID],MATCH($A1313,product[ProductID],0))</f>
        <v>10</v>
      </c>
      <c r="L1313" t="str">
        <f>INDEX(location[State],MATCH(D1313,location[Zip],0))</f>
        <v>Ontario</v>
      </c>
      <c r="M1313" t="str">
        <f>INDEX(manufacturer[Manufacturer Name],MATCH(K1313,manufacturer[ManufacturerID],0))</f>
        <v>Pirum</v>
      </c>
      <c r="N1313">
        <f>1/COUNTIFS(tbl_sales[Manufacturer Name],tbl_sales[[#This Row],[Manufacturer Name]])</f>
        <v>3.8022813688212928E-3</v>
      </c>
    </row>
    <row r="1314" spans="1:14" x14ac:dyDescent="0.25">
      <c r="A1314">
        <v>1916</v>
      </c>
      <c r="B1314" s="2">
        <v>42032</v>
      </c>
      <c r="C1314" s="2" t="str">
        <f>TEXT(tbl_sales[[#This Row],[Date]],"mmmm")</f>
        <v>January</v>
      </c>
      <c r="D1314" t="s">
        <v>391</v>
      </c>
      <c r="E1314">
        <v>1</v>
      </c>
      <c r="F1314" s="3">
        <v>3590.37</v>
      </c>
      <c r="G1314" t="s">
        <v>20</v>
      </c>
      <c r="H1314" t="str">
        <f>INDEX(product[Product Name],MATCH(A1314,product[ProductID],0))</f>
        <v>Currus MA-09</v>
      </c>
      <c r="I1314" t="str">
        <f>INDEX(product[Category],MATCH($A1314,product[ProductID],0))</f>
        <v>Mix</v>
      </c>
      <c r="J1314" t="str">
        <f>INDEX(product[Segment],MATCH($A1314,product[ProductID],0))</f>
        <v>All Season</v>
      </c>
      <c r="K1314">
        <f>INDEX(product[ManufacturerID],MATCH($A1314,product[ProductID],0))</f>
        <v>4</v>
      </c>
      <c r="L1314" t="str">
        <f>INDEX(location[State],MATCH(D1314,location[Zip],0))</f>
        <v>Quebec</v>
      </c>
      <c r="M1314" t="str">
        <f>INDEX(manufacturer[Manufacturer Name],MATCH(K1314,manufacturer[ManufacturerID],0))</f>
        <v>Currus</v>
      </c>
      <c r="N1314">
        <f>1/COUNTIFS(tbl_sales[Manufacturer Name],tbl_sales[[#This Row],[Manufacturer Name]])</f>
        <v>1.1764705882352941E-2</v>
      </c>
    </row>
    <row r="1315" spans="1:14" x14ac:dyDescent="0.25">
      <c r="A1315">
        <v>1182</v>
      </c>
      <c r="B1315" s="2">
        <v>42033</v>
      </c>
      <c r="C1315" s="2" t="str">
        <f>TEXT(tbl_sales[[#This Row],[Date]],"mmmm")</f>
        <v>January</v>
      </c>
      <c r="D1315" t="s">
        <v>687</v>
      </c>
      <c r="E1315">
        <v>1</v>
      </c>
      <c r="F1315" s="3">
        <v>2582.37</v>
      </c>
      <c r="G1315" t="s">
        <v>20</v>
      </c>
      <c r="H1315" t="str">
        <f>INDEX(product[Product Name],MATCH(A1315,product[ProductID],0))</f>
        <v>Pirum UE-18</v>
      </c>
      <c r="I1315" t="str">
        <f>INDEX(product[Category],MATCH($A1315,product[ProductID],0))</f>
        <v>Urban</v>
      </c>
      <c r="J1315" t="str">
        <f>INDEX(product[Segment],MATCH($A1315,product[ProductID],0))</f>
        <v>Extreme</v>
      </c>
      <c r="K1315">
        <f>INDEX(product[ManufacturerID],MATCH($A1315,product[ProductID],0))</f>
        <v>10</v>
      </c>
      <c r="L1315" t="str">
        <f>INDEX(location[State],MATCH(D1315,location[Zip],0))</f>
        <v>Ontario</v>
      </c>
      <c r="M1315" t="str">
        <f>INDEX(manufacturer[Manufacturer Name],MATCH(K1315,manufacturer[ManufacturerID],0))</f>
        <v>Pirum</v>
      </c>
      <c r="N1315">
        <f>1/COUNTIFS(tbl_sales[Manufacturer Name],tbl_sales[[#This Row],[Manufacturer Name]])</f>
        <v>3.8022813688212928E-3</v>
      </c>
    </row>
    <row r="1316" spans="1:14" x14ac:dyDescent="0.25">
      <c r="A1316">
        <v>1142</v>
      </c>
      <c r="B1316" s="2">
        <v>42033</v>
      </c>
      <c r="C1316" s="2" t="str">
        <f>TEXT(tbl_sales[[#This Row],[Date]],"mmmm")</f>
        <v>January</v>
      </c>
      <c r="D1316" t="s">
        <v>832</v>
      </c>
      <c r="E1316">
        <v>1</v>
      </c>
      <c r="F1316" s="3">
        <v>8441.3700000000008</v>
      </c>
      <c r="G1316" t="s">
        <v>20</v>
      </c>
      <c r="H1316" t="str">
        <f>INDEX(product[Product Name],MATCH(A1316,product[ProductID],0))</f>
        <v>Pirum UM-19</v>
      </c>
      <c r="I1316" t="str">
        <f>INDEX(product[Category],MATCH($A1316,product[ProductID],0))</f>
        <v>Urban</v>
      </c>
      <c r="J1316" t="str">
        <f>INDEX(product[Segment],MATCH($A1316,product[ProductID],0))</f>
        <v>Moderation</v>
      </c>
      <c r="K1316">
        <f>INDEX(product[ManufacturerID],MATCH($A1316,product[ProductID],0))</f>
        <v>10</v>
      </c>
      <c r="L1316" t="str">
        <f>INDEX(location[State],MATCH(D1316,location[Zip],0))</f>
        <v>Ontario</v>
      </c>
      <c r="M1316" t="str">
        <f>INDEX(manufacturer[Manufacturer Name],MATCH(K1316,manufacturer[ManufacturerID],0))</f>
        <v>Pirum</v>
      </c>
      <c r="N1316">
        <f>1/COUNTIFS(tbl_sales[Manufacturer Name],tbl_sales[[#This Row],[Manufacturer Name]])</f>
        <v>3.8022813688212928E-3</v>
      </c>
    </row>
    <row r="1317" spans="1:14" x14ac:dyDescent="0.25">
      <c r="A1317">
        <v>690</v>
      </c>
      <c r="B1317" s="2">
        <v>42033</v>
      </c>
      <c r="C1317" s="2" t="str">
        <f>TEXT(tbl_sales[[#This Row],[Date]],"mmmm")</f>
        <v>January</v>
      </c>
      <c r="D1317" t="s">
        <v>1222</v>
      </c>
      <c r="E1317">
        <v>1</v>
      </c>
      <c r="F1317" s="3">
        <v>4409.37</v>
      </c>
      <c r="G1317" t="s">
        <v>20</v>
      </c>
      <c r="H1317" t="str">
        <f>INDEX(product[Product Name],MATCH(A1317,product[ProductID],0))</f>
        <v>Maximus UC-55</v>
      </c>
      <c r="I1317" t="str">
        <f>INDEX(product[Category],MATCH($A1317,product[ProductID],0))</f>
        <v>Urban</v>
      </c>
      <c r="J1317" t="str">
        <f>INDEX(product[Segment],MATCH($A1317,product[ProductID],0))</f>
        <v>Convenience</v>
      </c>
      <c r="K1317">
        <f>INDEX(product[ManufacturerID],MATCH($A1317,product[ProductID],0))</f>
        <v>7</v>
      </c>
      <c r="L1317" t="str">
        <f>INDEX(location[State],MATCH(D1317,location[Zip],0))</f>
        <v>Manitoba</v>
      </c>
      <c r="M1317" t="str">
        <f>INDEX(manufacturer[Manufacturer Name],MATCH(K1317,manufacturer[ManufacturerID],0))</f>
        <v>VanArsdel</v>
      </c>
      <c r="N1317">
        <f>1/COUNTIFS(tbl_sales[Manufacturer Name],tbl_sales[[#This Row],[Manufacturer Name]])</f>
        <v>2.4570024570024569E-3</v>
      </c>
    </row>
    <row r="1318" spans="1:14" x14ac:dyDescent="0.25">
      <c r="A1318">
        <v>412</v>
      </c>
      <c r="B1318" s="2">
        <v>42033</v>
      </c>
      <c r="C1318" s="2" t="str">
        <f>TEXT(tbl_sales[[#This Row],[Date]],"mmmm")</f>
        <v>January</v>
      </c>
      <c r="D1318" t="s">
        <v>983</v>
      </c>
      <c r="E1318">
        <v>1</v>
      </c>
      <c r="F1318" s="3">
        <v>19529.37</v>
      </c>
      <c r="G1318" t="s">
        <v>20</v>
      </c>
      <c r="H1318" t="str">
        <f>INDEX(product[Product Name],MATCH(A1318,product[ProductID],0))</f>
        <v>Maximus UM-17</v>
      </c>
      <c r="I1318" t="str">
        <f>INDEX(product[Category],MATCH($A1318,product[ProductID],0))</f>
        <v>Urban</v>
      </c>
      <c r="J1318" t="str">
        <f>INDEX(product[Segment],MATCH($A1318,product[ProductID],0))</f>
        <v>Moderation</v>
      </c>
      <c r="K1318">
        <f>INDEX(product[ManufacturerID],MATCH($A1318,product[ProductID],0))</f>
        <v>7</v>
      </c>
      <c r="L1318" t="str">
        <f>INDEX(location[State],MATCH(D1318,location[Zip],0))</f>
        <v>Ontario</v>
      </c>
      <c r="M1318" t="str">
        <f>INDEX(manufacturer[Manufacturer Name],MATCH(K1318,manufacturer[ManufacturerID],0))</f>
        <v>VanArsdel</v>
      </c>
      <c r="N1318">
        <f>1/COUNTIFS(tbl_sales[Manufacturer Name],tbl_sales[[#This Row],[Manufacturer Name]])</f>
        <v>2.4570024570024569E-3</v>
      </c>
    </row>
    <row r="1319" spans="1:14" x14ac:dyDescent="0.25">
      <c r="A1319">
        <v>1115</v>
      </c>
      <c r="B1319" s="2">
        <v>42113</v>
      </c>
      <c r="C1319" s="2" t="str">
        <f>TEXT(tbl_sales[[#This Row],[Date]],"mmmm")</f>
        <v>April</v>
      </c>
      <c r="D1319" t="s">
        <v>1223</v>
      </c>
      <c r="E1319">
        <v>1</v>
      </c>
      <c r="F1319" s="3">
        <v>4409.37</v>
      </c>
      <c r="G1319" t="s">
        <v>20</v>
      </c>
      <c r="H1319" t="str">
        <f>INDEX(product[Product Name],MATCH(A1319,product[ProductID],0))</f>
        <v>Pirum RS-03</v>
      </c>
      <c r="I1319" t="str">
        <f>INDEX(product[Category],MATCH($A1319,product[ProductID],0))</f>
        <v>Rural</v>
      </c>
      <c r="J1319" t="str">
        <f>INDEX(product[Segment],MATCH($A1319,product[ProductID],0))</f>
        <v>Select</v>
      </c>
      <c r="K1319">
        <f>INDEX(product[ManufacturerID],MATCH($A1319,product[ProductID],0))</f>
        <v>10</v>
      </c>
      <c r="L1319" t="str">
        <f>INDEX(location[State],MATCH(D1319,location[Zip],0))</f>
        <v>Manitoba</v>
      </c>
      <c r="M1319" t="str">
        <f>INDEX(manufacturer[Manufacturer Name],MATCH(K1319,manufacturer[ManufacturerID],0))</f>
        <v>Pirum</v>
      </c>
      <c r="N1319">
        <f>1/COUNTIFS(tbl_sales[Manufacturer Name],tbl_sales[[#This Row],[Manufacturer Name]])</f>
        <v>3.8022813688212928E-3</v>
      </c>
    </row>
    <row r="1320" spans="1:14" x14ac:dyDescent="0.25">
      <c r="A1320">
        <v>615</v>
      </c>
      <c r="B1320" s="2">
        <v>42113</v>
      </c>
      <c r="C1320" s="2" t="str">
        <f>TEXT(tbl_sales[[#This Row],[Date]],"mmmm")</f>
        <v>April</v>
      </c>
      <c r="D1320" t="s">
        <v>984</v>
      </c>
      <c r="E1320">
        <v>1</v>
      </c>
      <c r="F1320" s="3">
        <v>8189.37</v>
      </c>
      <c r="G1320" t="s">
        <v>20</v>
      </c>
      <c r="H1320" t="str">
        <f>INDEX(product[Product Name],MATCH(A1320,product[ProductID],0))</f>
        <v>Maximus UC-80</v>
      </c>
      <c r="I1320" t="str">
        <f>INDEX(product[Category],MATCH($A1320,product[ProductID],0))</f>
        <v>Urban</v>
      </c>
      <c r="J1320" t="str">
        <f>INDEX(product[Segment],MATCH($A1320,product[ProductID],0))</f>
        <v>Convenience</v>
      </c>
      <c r="K1320">
        <f>INDEX(product[ManufacturerID],MATCH($A1320,product[ProductID],0))</f>
        <v>7</v>
      </c>
      <c r="L1320" t="str">
        <f>INDEX(location[State],MATCH(D1320,location[Zip],0))</f>
        <v>Ontario</v>
      </c>
      <c r="M1320" t="str">
        <f>INDEX(manufacturer[Manufacturer Name],MATCH(K1320,manufacturer[ManufacturerID],0))</f>
        <v>VanArsdel</v>
      </c>
      <c r="N1320">
        <f>1/COUNTIFS(tbl_sales[Manufacturer Name],tbl_sales[[#This Row],[Manufacturer Name]])</f>
        <v>2.4570024570024569E-3</v>
      </c>
    </row>
    <row r="1321" spans="1:14" x14ac:dyDescent="0.25">
      <c r="A1321">
        <v>1005</v>
      </c>
      <c r="B1321" s="2">
        <v>42113</v>
      </c>
      <c r="C1321" s="2" t="str">
        <f>TEXT(tbl_sales[[#This Row],[Date]],"mmmm")</f>
        <v>April</v>
      </c>
      <c r="D1321" t="s">
        <v>842</v>
      </c>
      <c r="E1321">
        <v>1</v>
      </c>
      <c r="F1321" s="3">
        <v>1511.37</v>
      </c>
      <c r="G1321" t="s">
        <v>20</v>
      </c>
      <c r="H1321" t="str">
        <f>INDEX(product[Product Name],MATCH(A1321,product[ProductID],0))</f>
        <v>Natura YY-06</v>
      </c>
      <c r="I1321" t="str">
        <f>INDEX(product[Category],MATCH($A1321,product[ProductID],0))</f>
        <v>Youth</v>
      </c>
      <c r="J1321" t="str">
        <f>INDEX(product[Segment],MATCH($A1321,product[ProductID],0))</f>
        <v>Youth</v>
      </c>
      <c r="K1321">
        <f>INDEX(product[ManufacturerID],MATCH($A1321,product[ProductID],0))</f>
        <v>8</v>
      </c>
      <c r="L1321" t="str">
        <f>INDEX(location[State],MATCH(D1321,location[Zip],0))</f>
        <v>Ontario</v>
      </c>
      <c r="M1321" t="str">
        <f>INDEX(manufacturer[Manufacturer Name],MATCH(K1321,manufacturer[ManufacturerID],0))</f>
        <v>Natura</v>
      </c>
      <c r="N1321">
        <f>1/COUNTIFS(tbl_sales[Manufacturer Name],tbl_sales[[#This Row],[Manufacturer Name]])</f>
        <v>3.952569169960474E-3</v>
      </c>
    </row>
    <row r="1322" spans="1:14" x14ac:dyDescent="0.25">
      <c r="A1322">
        <v>1182</v>
      </c>
      <c r="B1322" s="2">
        <v>42113</v>
      </c>
      <c r="C1322" s="2" t="str">
        <f>TEXT(tbl_sales[[#This Row],[Date]],"mmmm")</f>
        <v>April</v>
      </c>
      <c r="D1322" t="s">
        <v>945</v>
      </c>
      <c r="E1322">
        <v>1</v>
      </c>
      <c r="F1322" s="3">
        <v>2834.37</v>
      </c>
      <c r="G1322" t="s">
        <v>20</v>
      </c>
      <c r="H1322" t="str">
        <f>INDEX(product[Product Name],MATCH(A1322,product[ProductID],0))</f>
        <v>Pirum UE-18</v>
      </c>
      <c r="I1322" t="str">
        <f>INDEX(product[Category],MATCH($A1322,product[ProductID],0))</f>
        <v>Urban</v>
      </c>
      <c r="J1322" t="str">
        <f>INDEX(product[Segment],MATCH($A1322,product[ProductID],0))</f>
        <v>Extreme</v>
      </c>
      <c r="K1322">
        <f>INDEX(product[ManufacturerID],MATCH($A1322,product[ProductID],0))</f>
        <v>10</v>
      </c>
      <c r="L1322" t="str">
        <f>INDEX(location[State],MATCH(D1322,location[Zip],0))</f>
        <v>Ontario</v>
      </c>
      <c r="M1322" t="str">
        <f>INDEX(manufacturer[Manufacturer Name],MATCH(K1322,manufacturer[ManufacturerID],0))</f>
        <v>Pirum</v>
      </c>
      <c r="N1322">
        <f>1/COUNTIFS(tbl_sales[Manufacturer Name],tbl_sales[[#This Row],[Manufacturer Name]])</f>
        <v>3.8022813688212928E-3</v>
      </c>
    </row>
    <row r="1323" spans="1:14" x14ac:dyDescent="0.25">
      <c r="A1323">
        <v>438</v>
      </c>
      <c r="B1323" s="2">
        <v>42113</v>
      </c>
      <c r="C1323" s="2" t="str">
        <f>TEXT(tbl_sales[[#This Row],[Date]],"mmmm")</f>
        <v>April</v>
      </c>
      <c r="D1323" t="s">
        <v>983</v>
      </c>
      <c r="E1323">
        <v>1</v>
      </c>
      <c r="F1323" s="3">
        <v>11969.37</v>
      </c>
      <c r="G1323" t="s">
        <v>20</v>
      </c>
      <c r="H1323" t="str">
        <f>INDEX(product[Product Name],MATCH(A1323,product[ProductID],0))</f>
        <v>Maximus UM-43</v>
      </c>
      <c r="I1323" t="str">
        <f>INDEX(product[Category],MATCH($A1323,product[ProductID],0))</f>
        <v>Urban</v>
      </c>
      <c r="J1323" t="str">
        <f>INDEX(product[Segment],MATCH($A1323,product[ProductID],0))</f>
        <v>Moderation</v>
      </c>
      <c r="K1323">
        <f>INDEX(product[ManufacturerID],MATCH($A1323,product[ProductID],0))</f>
        <v>7</v>
      </c>
      <c r="L1323" t="str">
        <f>INDEX(location[State],MATCH(D1323,location[Zip],0))</f>
        <v>Ontario</v>
      </c>
      <c r="M1323" t="str">
        <f>INDEX(manufacturer[Manufacturer Name],MATCH(K1323,manufacturer[ManufacturerID],0))</f>
        <v>VanArsdel</v>
      </c>
      <c r="N1323">
        <f>1/COUNTIFS(tbl_sales[Manufacturer Name],tbl_sales[[#This Row],[Manufacturer Name]])</f>
        <v>2.4570024570024569E-3</v>
      </c>
    </row>
    <row r="1324" spans="1:14" x14ac:dyDescent="0.25">
      <c r="A1324">
        <v>1217</v>
      </c>
      <c r="B1324" s="2">
        <v>42113</v>
      </c>
      <c r="C1324" s="2" t="str">
        <f>TEXT(tbl_sales[[#This Row],[Date]],"mmmm")</f>
        <v>April</v>
      </c>
      <c r="D1324" t="s">
        <v>840</v>
      </c>
      <c r="E1324">
        <v>1</v>
      </c>
      <c r="F1324" s="3">
        <v>6992.37</v>
      </c>
      <c r="G1324" t="s">
        <v>20</v>
      </c>
      <c r="H1324" t="str">
        <f>INDEX(product[Product Name],MATCH(A1324,product[ProductID],0))</f>
        <v>Pirum UC-19</v>
      </c>
      <c r="I1324" t="str">
        <f>INDEX(product[Category],MATCH($A1324,product[ProductID],0))</f>
        <v>Urban</v>
      </c>
      <c r="J1324" t="str">
        <f>INDEX(product[Segment],MATCH($A1324,product[ProductID],0))</f>
        <v>Convenience</v>
      </c>
      <c r="K1324">
        <f>INDEX(product[ManufacturerID],MATCH($A1324,product[ProductID],0))</f>
        <v>10</v>
      </c>
      <c r="L1324" t="str">
        <f>INDEX(location[State],MATCH(D1324,location[Zip],0))</f>
        <v>Ontario</v>
      </c>
      <c r="M1324" t="str">
        <f>INDEX(manufacturer[Manufacturer Name],MATCH(K1324,manufacturer[ManufacturerID],0))</f>
        <v>Pirum</v>
      </c>
      <c r="N1324">
        <f>1/COUNTIFS(tbl_sales[Manufacturer Name],tbl_sales[[#This Row],[Manufacturer Name]])</f>
        <v>3.8022813688212928E-3</v>
      </c>
    </row>
    <row r="1325" spans="1:14" x14ac:dyDescent="0.25">
      <c r="A1325">
        <v>506</v>
      </c>
      <c r="B1325" s="2">
        <v>42113</v>
      </c>
      <c r="C1325" s="2" t="str">
        <f>TEXT(tbl_sales[[#This Row],[Date]],"mmmm")</f>
        <v>April</v>
      </c>
      <c r="D1325" t="s">
        <v>684</v>
      </c>
      <c r="E1325">
        <v>1</v>
      </c>
      <c r="F1325" s="3">
        <v>15560.37</v>
      </c>
      <c r="G1325" t="s">
        <v>20</v>
      </c>
      <c r="H1325" t="str">
        <f>INDEX(product[Product Name],MATCH(A1325,product[ProductID],0))</f>
        <v>Maximus UM-11</v>
      </c>
      <c r="I1325" t="str">
        <f>INDEX(product[Category],MATCH($A1325,product[ProductID],0))</f>
        <v>Urban</v>
      </c>
      <c r="J1325" t="str">
        <f>INDEX(product[Segment],MATCH($A1325,product[ProductID],0))</f>
        <v>Moderation</v>
      </c>
      <c r="K1325">
        <f>INDEX(product[ManufacturerID],MATCH($A1325,product[ProductID],0))</f>
        <v>7</v>
      </c>
      <c r="L1325" t="str">
        <f>INDEX(location[State],MATCH(D1325,location[Zip],0))</f>
        <v>Ontario</v>
      </c>
      <c r="M1325" t="str">
        <f>INDEX(manufacturer[Manufacturer Name],MATCH(K1325,manufacturer[ManufacturerID],0))</f>
        <v>VanArsdel</v>
      </c>
      <c r="N1325">
        <f>1/COUNTIFS(tbl_sales[Manufacturer Name],tbl_sales[[#This Row],[Manufacturer Name]])</f>
        <v>2.4570024570024569E-3</v>
      </c>
    </row>
    <row r="1326" spans="1:14" x14ac:dyDescent="0.25">
      <c r="A1326">
        <v>2332</v>
      </c>
      <c r="B1326" s="2">
        <v>42085</v>
      </c>
      <c r="C1326" s="2" t="str">
        <f>TEXT(tbl_sales[[#This Row],[Date]],"mmmm")</f>
        <v>March</v>
      </c>
      <c r="D1326" t="s">
        <v>1220</v>
      </c>
      <c r="E1326">
        <v>1</v>
      </c>
      <c r="F1326" s="3">
        <v>6419.7</v>
      </c>
      <c r="G1326" t="s">
        <v>20</v>
      </c>
      <c r="H1326" t="str">
        <f>INDEX(product[Product Name],MATCH(A1326,product[ProductID],0))</f>
        <v>Aliqui UE-06</v>
      </c>
      <c r="I1326" t="str">
        <f>INDEX(product[Category],MATCH($A1326,product[ProductID],0))</f>
        <v>Urban</v>
      </c>
      <c r="J1326" t="str">
        <f>INDEX(product[Segment],MATCH($A1326,product[ProductID],0))</f>
        <v>Extreme</v>
      </c>
      <c r="K1326">
        <f>INDEX(product[ManufacturerID],MATCH($A1326,product[ProductID],0))</f>
        <v>2</v>
      </c>
      <c r="L1326" t="str">
        <f>INDEX(location[State],MATCH(D1326,location[Zip],0))</f>
        <v>Manitoba</v>
      </c>
      <c r="M1326" t="str">
        <f>INDEX(manufacturer[Manufacturer Name],MATCH(K1326,manufacturer[ManufacturerID],0))</f>
        <v>Aliqui</v>
      </c>
      <c r="N1326">
        <f>1/COUNTIFS(tbl_sales[Manufacturer Name],tbl_sales[[#This Row],[Manufacturer Name]])</f>
        <v>4.7169811320754715E-3</v>
      </c>
    </row>
    <row r="1327" spans="1:14" x14ac:dyDescent="0.25">
      <c r="A1327">
        <v>939</v>
      </c>
      <c r="B1327" s="2">
        <v>42124</v>
      </c>
      <c r="C1327" s="2" t="str">
        <f>TEXT(tbl_sales[[#This Row],[Date]],"mmmm")</f>
        <v>April</v>
      </c>
      <c r="D1327" t="s">
        <v>978</v>
      </c>
      <c r="E1327">
        <v>1</v>
      </c>
      <c r="F1327" s="3">
        <v>4598.37</v>
      </c>
      <c r="G1327" t="s">
        <v>20</v>
      </c>
      <c r="H1327" t="str">
        <f>INDEX(product[Product Name],MATCH(A1327,product[ProductID],0))</f>
        <v>Natura UC-02</v>
      </c>
      <c r="I1327" t="str">
        <f>INDEX(product[Category],MATCH($A1327,product[ProductID],0))</f>
        <v>Urban</v>
      </c>
      <c r="J1327" t="str">
        <f>INDEX(product[Segment],MATCH($A1327,product[ProductID],0))</f>
        <v>Convenience</v>
      </c>
      <c r="K1327">
        <f>INDEX(product[ManufacturerID],MATCH($A1327,product[ProductID],0))</f>
        <v>8</v>
      </c>
      <c r="L1327" t="str">
        <f>INDEX(location[State],MATCH(D1327,location[Zip],0))</f>
        <v>Ontario</v>
      </c>
      <c r="M1327" t="str">
        <f>INDEX(manufacturer[Manufacturer Name],MATCH(K1327,manufacturer[ManufacturerID],0))</f>
        <v>Natura</v>
      </c>
      <c r="N1327">
        <f>1/COUNTIFS(tbl_sales[Manufacturer Name],tbl_sales[[#This Row],[Manufacturer Name]])</f>
        <v>3.952569169960474E-3</v>
      </c>
    </row>
    <row r="1328" spans="1:14" x14ac:dyDescent="0.25">
      <c r="A1328">
        <v>2332</v>
      </c>
      <c r="B1328" s="2">
        <v>42124</v>
      </c>
      <c r="C1328" s="2" t="str">
        <f>TEXT(tbl_sales[[#This Row],[Date]],"mmmm")</f>
        <v>April</v>
      </c>
      <c r="D1328" t="s">
        <v>1230</v>
      </c>
      <c r="E1328">
        <v>1</v>
      </c>
      <c r="F1328" s="3">
        <v>6419.7</v>
      </c>
      <c r="G1328" t="s">
        <v>20</v>
      </c>
      <c r="H1328" t="str">
        <f>INDEX(product[Product Name],MATCH(A1328,product[ProductID],0))</f>
        <v>Aliqui UE-06</v>
      </c>
      <c r="I1328" t="str">
        <f>INDEX(product[Category],MATCH($A1328,product[ProductID],0))</f>
        <v>Urban</v>
      </c>
      <c r="J1328" t="str">
        <f>INDEX(product[Segment],MATCH($A1328,product[ProductID],0))</f>
        <v>Extreme</v>
      </c>
      <c r="K1328">
        <f>INDEX(product[ManufacturerID],MATCH($A1328,product[ProductID],0))</f>
        <v>2</v>
      </c>
      <c r="L1328" t="str">
        <f>INDEX(location[State],MATCH(D1328,location[Zip],0))</f>
        <v>Manitoba</v>
      </c>
      <c r="M1328" t="str">
        <f>INDEX(manufacturer[Manufacturer Name],MATCH(K1328,manufacturer[ManufacturerID],0))</f>
        <v>Aliqui</v>
      </c>
      <c r="N1328">
        <f>1/COUNTIFS(tbl_sales[Manufacturer Name],tbl_sales[[#This Row],[Manufacturer Name]])</f>
        <v>4.7169811320754715E-3</v>
      </c>
    </row>
    <row r="1329" spans="1:14" x14ac:dyDescent="0.25">
      <c r="A1329">
        <v>2064</v>
      </c>
      <c r="B1329" s="2">
        <v>42163</v>
      </c>
      <c r="C1329" s="2" t="str">
        <f>TEXT(tbl_sales[[#This Row],[Date]],"mmmm")</f>
        <v>June</v>
      </c>
      <c r="D1329" t="s">
        <v>984</v>
      </c>
      <c r="E1329">
        <v>1</v>
      </c>
      <c r="F1329" s="3">
        <v>6929.37</v>
      </c>
      <c r="G1329" t="s">
        <v>20</v>
      </c>
      <c r="H1329" t="str">
        <f>INDEX(product[Product Name],MATCH(A1329,product[ProductID],0))</f>
        <v>Currus UE-24</v>
      </c>
      <c r="I1329" t="str">
        <f>INDEX(product[Category],MATCH($A1329,product[ProductID],0))</f>
        <v>Urban</v>
      </c>
      <c r="J1329" t="str">
        <f>INDEX(product[Segment],MATCH($A1329,product[ProductID],0))</f>
        <v>Extreme</v>
      </c>
      <c r="K1329">
        <f>INDEX(product[ManufacturerID],MATCH($A1329,product[ProductID],0))</f>
        <v>4</v>
      </c>
      <c r="L1329" t="str">
        <f>INDEX(location[State],MATCH(D1329,location[Zip],0))</f>
        <v>Ontario</v>
      </c>
      <c r="M1329" t="str">
        <f>INDEX(manufacturer[Manufacturer Name],MATCH(K1329,manufacturer[ManufacturerID],0))</f>
        <v>Currus</v>
      </c>
      <c r="N1329">
        <f>1/COUNTIFS(tbl_sales[Manufacturer Name],tbl_sales[[#This Row],[Manufacturer Name]])</f>
        <v>1.1764705882352941E-2</v>
      </c>
    </row>
    <row r="1330" spans="1:14" x14ac:dyDescent="0.25">
      <c r="A1330">
        <v>2015</v>
      </c>
      <c r="B1330" s="2">
        <v>42163</v>
      </c>
      <c r="C1330" s="2" t="str">
        <f>TEXT(tbl_sales[[#This Row],[Date]],"mmmm")</f>
        <v>June</v>
      </c>
      <c r="D1330" t="s">
        <v>984</v>
      </c>
      <c r="E1330">
        <v>1</v>
      </c>
      <c r="F1330" s="3">
        <v>4094.37</v>
      </c>
      <c r="G1330" t="s">
        <v>20</v>
      </c>
      <c r="H1330" t="str">
        <f>INDEX(product[Product Name],MATCH(A1330,product[ProductID],0))</f>
        <v>Currus UR-18</v>
      </c>
      <c r="I1330" t="str">
        <f>INDEX(product[Category],MATCH($A1330,product[ProductID],0))</f>
        <v>Urban</v>
      </c>
      <c r="J1330" t="str">
        <f>INDEX(product[Segment],MATCH($A1330,product[ProductID],0))</f>
        <v>Regular</v>
      </c>
      <c r="K1330">
        <f>INDEX(product[ManufacturerID],MATCH($A1330,product[ProductID],0))</f>
        <v>4</v>
      </c>
      <c r="L1330" t="str">
        <f>INDEX(location[State],MATCH(D1330,location[Zip],0))</f>
        <v>Ontario</v>
      </c>
      <c r="M1330" t="str">
        <f>INDEX(manufacturer[Manufacturer Name],MATCH(K1330,manufacturer[ManufacturerID],0))</f>
        <v>Currus</v>
      </c>
      <c r="N1330">
        <f>1/COUNTIFS(tbl_sales[Manufacturer Name],tbl_sales[[#This Row],[Manufacturer Name]])</f>
        <v>1.1764705882352941E-2</v>
      </c>
    </row>
    <row r="1331" spans="1:14" x14ac:dyDescent="0.25">
      <c r="A1331">
        <v>457</v>
      </c>
      <c r="B1331" s="2">
        <v>42163</v>
      </c>
      <c r="C1331" s="2" t="str">
        <f>TEXT(tbl_sales[[#This Row],[Date]],"mmmm")</f>
        <v>June</v>
      </c>
      <c r="D1331" t="s">
        <v>842</v>
      </c>
      <c r="E1331">
        <v>1</v>
      </c>
      <c r="F1331" s="3">
        <v>11969.37</v>
      </c>
      <c r="G1331" t="s">
        <v>20</v>
      </c>
      <c r="H1331" t="str">
        <f>INDEX(product[Product Name],MATCH(A1331,product[ProductID],0))</f>
        <v>Maximus UM-62</v>
      </c>
      <c r="I1331" t="str">
        <f>INDEX(product[Category],MATCH($A1331,product[ProductID],0))</f>
        <v>Urban</v>
      </c>
      <c r="J1331" t="str">
        <f>INDEX(product[Segment],MATCH($A1331,product[ProductID],0))</f>
        <v>Moderation</v>
      </c>
      <c r="K1331">
        <f>INDEX(product[ManufacturerID],MATCH($A1331,product[ProductID],0))</f>
        <v>7</v>
      </c>
      <c r="L1331" t="str">
        <f>INDEX(location[State],MATCH(D1331,location[Zip],0))</f>
        <v>Ontario</v>
      </c>
      <c r="M1331" t="str">
        <f>INDEX(manufacturer[Manufacturer Name],MATCH(K1331,manufacturer[ManufacturerID],0))</f>
        <v>VanArsdel</v>
      </c>
      <c r="N1331">
        <f>1/COUNTIFS(tbl_sales[Manufacturer Name],tbl_sales[[#This Row],[Manufacturer Name]])</f>
        <v>2.4570024570024569E-3</v>
      </c>
    </row>
    <row r="1332" spans="1:14" x14ac:dyDescent="0.25">
      <c r="A1332">
        <v>491</v>
      </c>
      <c r="B1332" s="2">
        <v>42164</v>
      </c>
      <c r="C1332" s="2" t="str">
        <f>TEXT(tbl_sales[[#This Row],[Date]],"mmmm")</f>
        <v>June</v>
      </c>
      <c r="D1332" t="s">
        <v>952</v>
      </c>
      <c r="E1332">
        <v>1</v>
      </c>
      <c r="F1332" s="3">
        <v>10709.37</v>
      </c>
      <c r="G1332" t="s">
        <v>20</v>
      </c>
      <c r="H1332" t="str">
        <f>INDEX(product[Product Name],MATCH(A1332,product[ProductID],0))</f>
        <v>Maximus UM-96</v>
      </c>
      <c r="I1332" t="str">
        <f>INDEX(product[Category],MATCH($A1332,product[ProductID],0))</f>
        <v>Urban</v>
      </c>
      <c r="J1332" t="str">
        <f>INDEX(product[Segment],MATCH($A1332,product[ProductID],0))</f>
        <v>Moderation</v>
      </c>
      <c r="K1332">
        <f>INDEX(product[ManufacturerID],MATCH($A1332,product[ProductID],0))</f>
        <v>7</v>
      </c>
      <c r="L1332" t="str">
        <f>INDEX(location[State],MATCH(D1332,location[Zip],0))</f>
        <v>Ontario</v>
      </c>
      <c r="M1332" t="str">
        <f>INDEX(manufacturer[Manufacturer Name],MATCH(K1332,manufacturer[ManufacturerID],0))</f>
        <v>VanArsdel</v>
      </c>
      <c r="N1332">
        <f>1/COUNTIFS(tbl_sales[Manufacturer Name],tbl_sales[[#This Row],[Manufacturer Name]])</f>
        <v>2.4570024570024569E-3</v>
      </c>
    </row>
    <row r="1333" spans="1:14" x14ac:dyDescent="0.25">
      <c r="A1333">
        <v>1182</v>
      </c>
      <c r="B1333" s="2">
        <v>42164</v>
      </c>
      <c r="C1333" s="2" t="str">
        <f>TEXT(tbl_sales[[#This Row],[Date]],"mmmm")</f>
        <v>June</v>
      </c>
      <c r="D1333" t="s">
        <v>1230</v>
      </c>
      <c r="E1333">
        <v>1</v>
      </c>
      <c r="F1333" s="3">
        <v>2708.37</v>
      </c>
      <c r="G1333" t="s">
        <v>20</v>
      </c>
      <c r="H1333" t="str">
        <f>INDEX(product[Product Name],MATCH(A1333,product[ProductID],0))</f>
        <v>Pirum UE-18</v>
      </c>
      <c r="I1333" t="str">
        <f>INDEX(product[Category],MATCH($A1333,product[ProductID],0))</f>
        <v>Urban</v>
      </c>
      <c r="J1333" t="str">
        <f>INDEX(product[Segment],MATCH($A1333,product[ProductID],0))</f>
        <v>Extreme</v>
      </c>
      <c r="K1333">
        <f>INDEX(product[ManufacturerID],MATCH($A1333,product[ProductID],0))</f>
        <v>10</v>
      </c>
      <c r="L1333" t="str">
        <f>INDEX(location[State],MATCH(D1333,location[Zip],0))</f>
        <v>Manitoba</v>
      </c>
      <c r="M1333" t="str">
        <f>INDEX(manufacturer[Manufacturer Name],MATCH(K1333,manufacturer[ManufacturerID],0))</f>
        <v>Pirum</v>
      </c>
      <c r="N1333">
        <f>1/COUNTIFS(tbl_sales[Manufacturer Name],tbl_sales[[#This Row],[Manufacturer Name]])</f>
        <v>3.8022813688212928E-3</v>
      </c>
    </row>
    <row r="1334" spans="1:14" x14ac:dyDescent="0.25">
      <c r="A1334">
        <v>2350</v>
      </c>
      <c r="B1334" s="2">
        <v>42164</v>
      </c>
      <c r="C1334" s="2" t="str">
        <f>TEXT(tbl_sales[[#This Row],[Date]],"mmmm")</f>
        <v>June</v>
      </c>
      <c r="D1334" t="s">
        <v>1219</v>
      </c>
      <c r="E1334">
        <v>1</v>
      </c>
      <c r="F1334" s="3">
        <v>4466.7</v>
      </c>
      <c r="G1334" t="s">
        <v>20</v>
      </c>
      <c r="H1334" t="str">
        <f>INDEX(product[Product Name],MATCH(A1334,product[ProductID],0))</f>
        <v>Aliqui UE-24</v>
      </c>
      <c r="I1334" t="str">
        <f>INDEX(product[Category],MATCH($A1334,product[ProductID],0))</f>
        <v>Urban</v>
      </c>
      <c r="J1334" t="str">
        <f>INDEX(product[Segment],MATCH($A1334,product[ProductID],0))</f>
        <v>Extreme</v>
      </c>
      <c r="K1334">
        <f>INDEX(product[ManufacturerID],MATCH($A1334,product[ProductID],0))</f>
        <v>2</v>
      </c>
      <c r="L1334" t="str">
        <f>INDEX(location[State],MATCH(D1334,location[Zip],0))</f>
        <v>Manitoba</v>
      </c>
      <c r="M1334" t="str">
        <f>INDEX(manufacturer[Manufacturer Name],MATCH(K1334,manufacturer[ManufacturerID],0))</f>
        <v>Aliqui</v>
      </c>
      <c r="N1334">
        <f>1/COUNTIFS(tbl_sales[Manufacturer Name],tbl_sales[[#This Row],[Manufacturer Name]])</f>
        <v>4.7169811320754715E-3</v>
      </c>
    </row>
    <row r="1335" spans="1:14" x14ac:dyDescent="0.25">
      <c r="A1335">
        <v>2133</v>
      </c>
      <c r="B1335" s="2">
        <v>42164</v>
      </c>
      <c r="C1335" s="2" t="str">
        <f>TEXT(tbl_sales[[#This Row],[Date]],"mmmm")</f>
        <v>June</v>
      </c>
      <c r="D1335" t="s">
        <v>832</v>
      </c>
      <c r="E1335">
        <v>1</v>
      </c>
      <c r="F1335" s="3">
        <v>5480.37</v>
      </c>
      <c r="G1335" t="s">
        <v>20</v>
      </c>
      <c r="H1335" t="str">
        <f>INDEX(product[Product Name],MATCH(A1335,product[ProductID],0))</f>
        <v>Victoria UR-09</v>
      </c>
      <c r="I1335" t="str">
        <f>INDEX(product[Category],MATCH($A1335,product[ProductID],0))</f>
        <v>Urban</v>
      </c>
      <c r="J1335" t="str">
        <f>INDEX(product[Segment],MATCH($A1335,product[ProductID],0))</f>
        <v>Regular</v>
      </c>
      <c r="K1335">
        <f>INDEX(product[ManufacturerID],MATCH($A1335,product[ProductID],0))</f>
        <v>14</v>
      </c>
      <c r="L1335" t="str">
        <f>INDEX(location[State],MATCH(D1335,location[Zip],0))</f>
        <v>Ontario</v>
      </c>
      <c r="M1335" t="str">
        <f>INDEX(manufacturer[Manufacturer Name],MATCH(K1335,manufacturer[ManufacturerID],0))</f>
        <v>Victoria</v>
      </c>
      <c r="N1335">
        <f>1/COUNTIFS(tbl_sales[Manufacturer Name],tbl_sales[[#This Row],[Manufacturer Name]])</f>
        <v>6.25E-2</v>
      </c>
    </row>
    <row r="1336" spans="1:14" x14ac:dyDescent="0.25">
      <c r="A1336">
        <v>2354</v>
      </c>
      <c r="B1336" s="2">
        <v>42164</v>
      </c>
      <c r="C1336" s="2" t="str">
        <f>TEXT(tbl_sales[[#This Row],[Date]],"mmmm")</f>
        <v>June</v>
      </c>
      <c r="D1336" t="s">
        <v>391</v>
      </c>
      <c r="E1336">
        <v>1</v>
      </c>
      <c r="F1336" s="3">
        <v>4661.37</v>
      </c>
      <c r="G1336" t="s">
        <v>20</v>
      </c>
      <c r="H1336" t="str">
        <f>INDEX(product[Product Name],MATCH(A1336,product[ProductID],0))</f>
        <v>Aliqui UC-02</v>
      </c>
      <c r="I1336" t="str">
        <f>INDEX(product[Category],MATCH($A1336,product[ProductID],0))</f>
        <v>Urban</v>
      </c>
      <c r="J1336" t="str">
        <f>INDEX(product[Segment],MATCH($A1336,product[ProductID],0))</f>
        <v>Convenience</v>
      </c>
      <c r="K1336">
        <f>INDEX(product[ManufacturerID],MATCH($A1336,product[ProductID],0))</f>
        <v>2</v>
      </c>
      <c r="L1336" t="str">
        <f>INDEX(location[State],MATCH(D1336,location[Zip],0))</f>
        <v>Quebec</v>
      </c>
      <c r="M1336" t="str">
        <f>INDEX(manufacturer[Manufacturer Name],MATCH(K1336,manufacturer[ManufacturerID],0))</f>
        <v>Aliqui</v>
      </c>
      <c r="N1336">
        <f>1/COUNTIFS(tbl_sales[Manufacturer Name],tbl_sales[[#This Row],[Manufacturer Name]])</f>
        <v>4.7169811320754715E-3</v>
      </c>
    </row>
    <row r="1337" spans="1:14" x14ac:dyDescent="0.25">
      <c r="A1337">
        <v>2269</v>
      </c>
      <c r="B1337" s="2">
        <v>42165</v>
      </c>
      <c r="C1337" s="2" t="str">
        <f>TEXT(tbl_sales[[#This Row],[Date]],"mmmm")</f>
        <v>June</v>
      </c>
      <c r="D1337" t="s">
        <v>1216</v>
      </c>
      <c r="E1337">
        <v>1</v>
      </c>
      <c r="F1337" s="3">
        <v>4188.87</v>
      </c>
      <c r="G1337" t="s">
        <v>20</v>
      </c>
      <c r="H1337" t="str">
        <f>INDEX(product[Product Name],MATCH(A1337,product[ProductID],0))</f>
        <v>Aliqui RS-02</v>
      </c>
      <c r="I1337" t="str">
        <f>INDEX(product[Category],MATCH($A1337,product[ProductID],0))</f>
        <v>Rural</v>
      </c>
      <c r="J1337" t="str">
        <f>INDEX(product[Segment],MATCH($A1337,product[ProductID],0))</f>
        <v>Select</v>
      </c>
      <c r="K1337">
        <f>INDEX(product[ManufacturerID],MATCH($A1337,product[ProductID],0))</f>
        <v>2</v>
      </c>
      <c r="L1337" t="str">
        <f>INDEX(location[State],MATCH(D1337,location[Zip],0))</f>
        <v>Manitoba</v>
      </c>
      <c r="M1337" t="str">
        <f>INDEX(manufacturer[Manufacturer Name],MATCH(K1337,manufacturer[ManufacturerID],0))</f>
        <v>Aliqui</v>
      </c>
      <c r="N1337">
        <f>1/COUNTIFS(tbl_sales[Manufacturer Name],tbl_sales[[#This Row],[Manufacturer Name]])</f>
        <v>4.7169811320754715E-3</v>
      </c>
    </row>
    <row r="1338" spans="1:14" x14ac:dyDescent="0.25">
      <c r="A1338">
        <v>977</v>
      </c>
      <c r="B1338" s="2">
        <v>42165</v>
      </c>
      <c r="C1338" s="2" t="str">
        <f>TEXT(tbl_sales[[#This Row],[Date]],"mmmm")</f>
        <v>June</v>
      </c>
      <c r="D1338" t="s">
        <v>1212</v>
      </c>
      <c r="E1338">
        <v>1</v>
      </c>
      <c r="F1338" s="3">
        <v>6299.37</v>
      </c>
      <c r="G1338" t="s">
        <v>20</v>
      </c>
      <c r="H1338" t="str">
        <f>INDEX(product[Product Name],MATCH(A1338,product[ProductID],0))</f>
        <v>Natura UC-40</v>
      </c>
      <c r="I1338" t="str">
        <f>INDEX(product[Category],MATCH($A1338,product[ProductID],0))</f>
        <v>Urban</v>
      </c>
      <c r="J1338" t="str">
        <f>INDEX(product[Segment],MATCH($A1338,product[ProductID],0))</f>
        <v>Convenience</v>
      </c>
      <c r="K1338">
        <f>INDEX(product[ManufacturerID],MATCH($A1338,product[ProductID],0))</f>
        <v>8</v>
      </c>
      <c r="L1338" t="str">
        <f>INDEX(location[State],MATCH(D1338,location[Zip],0))</f>
        <v>Manitoba</v>
      </c>
      <c r="M1338" t="str">
        <f>INDEX(manufacturer[Manufacturer Name],MATCH(K1338,manufacturer[ManufacturerID],0))</f>
        <v>Natura</v>
      </c>
      <c r="N1338">
        <f>1/COUNTIFS(tbl_sales[Manufacturer Name],tbl_sales[[#This Row],[Manufacturer Name]])</f>
        <v>3.952569169960474E-3</v>
      </c>
    </row>
    <row r="1339" spans="1:14" x14ac:dyDescent="0.25">
      <c r="A1339">
        <v>674</v>
      </c>
      <c r="B1339" s="2">
        <v>42165</v>
      </c>
      <c r="C1339" s="2" t="str">
        <f>TEXT(tbl_sales[[#This Row],[Date]],"mmmm")</f>
        <v>June</v>
      </c>
      <c r="D1339" t="s">
        <v>983</v>
      </c>
      <c r="E1339">
        <v>1</v>
      </c>
      <c r="F1339" s="3">
        <v>8189.37</v>
      </c>
      <c r="G1339" t="s">
        <v>20</v>
      </c>
      <c r="H1339" t="str">
        <f>INDEX(product[Product Name],MATCH(A1339,product[ProductID],0))</f>
        <v>Maximus UC-39</v>
      </c>
      <c r="I1339" t="str">
        <f>INDEX(product[Category],MATCH($A1339,product[ProductID],0))</f>
        <v>Urban</v>
      </c>
      <c r="J1339" t="str">
        <f>INDEX(product[Segment],MATCH($A1339,product[ProductID],0))</f>
        <v>Convenience</v>
      </c>
      <c r="K1339">
        <f>INDEX(product[ManufacturerID],MATCH($A1339,product[ProductID],0))</f>
        <v>7</v>
      </c>
      <c r="L1339" t="str">
        <f>INDEX(location[State],MATCH(D1339,location[Zip],0))</f>
        <v>Ontario</v>
      </c>
      <c r="M1339" t="str">
        <f>INDEX(manufacturer[Manufacturer Name],MATCH(K1339,manufacturer[ManufacturerID],0))</f>
        <v>VanArsdel</v>
      </c>
      <c r="N1339">
        <f>1/COUNTIFS(tbl_sales[Manufacturer Name],tbl_sales[[#This Row],[Manufacturer Name]])</f>
        <v>2.4570024570024569E-3</v>
      </c>
    </row>
    <row r="1340" spans="1:14" x14ac:dyDescent="0.25">
      <c r="A1340">
        <v>548</v>
      </c>
      <c r="B1340" s="2">
        <v>42139</v>
      </c>
      <c r="C1340" s="2" t="str">
        <f>TEXT(tbl_sales[[#This Row],[Date]],"mmmm")</f>
        <v>May</v>
      </c>
      <c r="D1340" t="s">
        <v>945</v>
      </c>
      <c r="E1340">
        <v>1</v>
      </c>
      <c r="F1340" s="3">
        <v>6236.37</v>
      </c>
      <c r="G1340" t="s">
        <v>20</v>
      </c>
      <c r="H1340" t="str">
        <f>INDEX(product[Product Name],MATCH(A1340,product[ProductID],0))</f>
        <v>Maximus UC-13</v>
      </c>
      <c r="I1340" t="str">
        <f>INDEX(product[Category],MATCH($A1340,product[ProductID],0))</f>
        <v>Urban</v>
      </c>
      <c r="J1340" t="str">
        <f>INDEX(product[Segment],MATCH($A1340,product[ProductID],0))</f>
        <v>Convenience</v>
      </c>
      <c r="K1340">
        <f>INDEX(product[ManufacturerID],MATCH($A1340,product[ProductID],0))</f>
        <v>7</v>
      </c>
      <c r="L1340" t="str">
        <f>INDEX(location[State],MATCH(D1340,location[Zip],0))</f>
        <v>Ontario</v>
      </c>
      <c r="M1340" t="str">
        <f>INDEX(manufacturer[Manufacturer Name],MATCH(K1340,manufacturer[ManufacturerID],0))</f>
        <v>VanArsdel</v>
      </c>
      <c r="N1340">
        <f>1/COUNTIFS(tbl_sales[Manufacturer Name],tbl_sales[[#This Row],[Manufacturer Name]])</f>
        <v>2.4570024570024569E-3</v>
      </c>
    </row>
    <row r="1341" spans="1:14" x14ac:dyDescent="0.25">
      <c r="A1341">
        <v>1129</v>
      </c>
      <c r="B1341" s="2">
        <v>42085</v>
      </c>
      <c r="C1341" s="2" t="str">
        <f>TEXT(tbl_sales[[#This Row],[Date]],"mmmm")</f>
        <v>March</v>
      </c>
      <c r="D1341" t="s">
        <v>394</v>
      </c>
      <c r="E1341">
        <v>1</v>
      </c>
      <c r="F1341" s="3">
        <v>5543.37</v>
      </c>
      <c r="G1341" t="s">
        <v>20</v>
      </c>
      <c r="H1341" t="str">
        <f>INDEX(product[Product Name],MATCH(A1341,product[ProductID],0))</f>
        <v>Pirum UM-06</v>
      </c>
      <c r="I1341" t="str">
        <f>INDEX(product[Category],MATCH($A1341,product[ProductID],0))</f>
        <v>Urban</v>
      </c>
      <c r="J1341" t="str">
        <f>INDEX(product[Segment],MATCH($A1341,product[ProductID],0))</f>
        <v>Moderation</v>
      </c>
      <c r="K1341">
        <f>INDEX(product[ManufacturerID],MATCH($A1341,product[ProductID],0))</f>
        <v>10</v>
      </c>
      <c r="L1341" t="str">
        <f>INDEX(location[State],MATCH(D1341,location[Zip],0))</f>
        <v>Quebec</v>
      </c>
      <c r="M1341" t="str">
        <f>INDEX(manufacturer[Manufacturer Name],MATCH(K1341,manufacturer[ManufacturerID],0))</f>
        <v>Pirum</v>
      </c>
      <c r="N1341">
        <f>1/COUNTIFS(tbl_sales[Manufacturer Name],tbl_sales[[#This Row],[Manufacturer Name]])</f>
        <v>3.8022813688212928E-3</v>
      </c>
    </row>
    <row r="1342" spans="1:14" x14ac:dyDescent="0.25">
      <c r="A1342">
        <v>1180</v>
      </c>
      <c r="B1342" s="2">
        <v>42085</v>
      </c>
      <c r="C1342" s="2" t="str">
        <f>TEXT(tbl_sales[[#This Row],[Date]],"mmmm")</f>
        <v>March</v>
      </c>
      <c r="D1342" t="s">
        <v>838</v>
      </c>
      <c r="E1342">
        <v>2</v>
      </c>
      <c r="F1342" s="3">
        <v>12472.74</v>
      </c>
      <c r="G1342" t="s">
        <v>20</v>
      </c>
      <c r="H1342" t="str">
        <f>INDEX(product[Product Name],MATCH(A1342,product[ProductID],0))</f>
        <v>Pirum UE-16</v>
      </c>
      <c r="I1342" t="str">
        <f>INDEX(product[Category],MATCH($A1342,product[ProductID],0))</f>
        <v>Urban</v>
      </c>
      <c r="J1342" t="str">
        <f>INDEX(product[Segment],MATCH($A1342,product[ProductID],0))</f>
        <v>Extreme</v>
      </c>
      <c r="K1342">
        <f>INDEX(product[ManufacturerID],MATCH($A1342,product[ProductID],0))</f>
        <v>10</v>
      </c>
      <c r="L1342" t="str">
        <f>INDEX(location[State],MATCH(D1342,location[Zip],0))</f>
        <v>Ontario</v>
      </c>
      <c r="M1342" t="str">
        <f>INDEX(manufacturer[Manufacturer Name],MATCH(K1342,manufacturer[ManufacturerID],0))</f>
        <v>Pirum</v>
      </c>
      <c r="N1342">
        <f>1/COUNTIFS(tbl_sales[Manufacturer Name],tbl_sales[[#This Row],[Manufacturer Name]])</f>
        <v>3.8022813688212928E-3</v>
      </c>
    </row>
    <row r="1343" spans="1:14" x14ac:dyDescent="0.25">
      <c r="A1343">
        <v>438</v>
      </c>
      <c r="B1343" s="2">
        <v>42086</v>
      </c>
      <c r="C1343" s="2" t="str">
        <f>TEXT(tbl_sales[[#This Row],[Date]],"mmmm")</f>
        <v>March</v>
      </c>
      <c r="D1343" t="s">
        <v>826</v>
      </c>
      <c r="E1343">
        <v>1</v>
      </c>
      <c r="F1343" s="3">
        <v>11969.37</v>
      </c>
      <c r="G1343" t="s">
        <v>20</v>
      </c>
      <c r="H1343" t="str">
        <f>INDEX(product[Product Name],MATCH(A1343,product[ProductID],0))</f>
        <v>Maximus UM-43</v>
      </c>
      <c r="I1343" t="str">
        <f>INDEX(product[Category],MATCH($A1343,product[ProductID],0))</f>
        <v>Urban</v>
      </c>
      <c r="J1343" t="str">
        <f>INDEX(product[Segment],MATCH($A1343,product[ProductID],0))</f>
        <v>Moderation</v>
      </c>
      <c r="K1343">
        <f>INDEX(product[ManufacturerID],MATCH($A1343,product[ProductID],0))</f>
        <v>7</v>
      </c>
      <c r="L1343" t="str">
        <f>INDEX(location[State],MATCH(D1343,location[Zip],0))</f>
        <v>Ontario</v>
      </c>
      <c r="M1343" t="str">
        <f>INDEX(manufacturer[Manufacturer Name],MATCH(K1343,manufacturer[ManufacturerID],0))</f>
        <v>VanArsdel</v>
      </c>
      <c r="N1343">
        <f>1/COUNTIFS(tbl_sales[Manufacturer Name],tbl_sales[[#This Row],[Manufacturer Name]])</f>
        <v>2.4570024570024569E-3</v>
      </c>
    </row>
    <row r="1344" spans="1:14" x14ac:dyDescent="0.25">
      <c r="A1344">
        <v>1959</v>
      </c>
      <c r="B1344" s="2">
        <v>42086</v>
      </c>
      <c r="C1344" s="2" t="str">
        <f>TEXT(tbl_sales[[#This Row],[Date]],"mmmm")</f>
        <v>March</v>
      </c>
      <c r="D1344" t="s">
        <v>959</v>
      </c>
      <c r="E1344">
        <v>1</v>
      </c>
      <c r="F1344" s="3">
        <v>944.37</v>
      </c>
      <c r="G1344" t="s">
        <v>20</v>
      </c>
      <c r="H1344" t="str">
        <f>INDEX(product[Product Name],MATCH(A1344,product[ProductID],0))</f>
        <v>Currus RP-34</v>
      </c>
      <c r="I1344" t="str">
        <f>INDEX(product[Category],MATCH($A1344,product[ProductID],0))</f>
        <v>Rural</v>
      </c>
      <c r="J1344" t="str">
        <f>INDEX(product[Segment],MATCH($A1344,product[ProductID],0))</f>
        <v>Productivity</v>
      </c>
      <c r="K1344">
        <f>INDEX(product[ManufacturerID],MATCH($A1344,product[ProductID],0))</f>
        <v>4</v>
      </c>
      <c r="L1344" t="str">
        <f>INDEX(location[State],MATCH(D1344,location[Zip],0))</f>
        <v>Ontario</v>
      </c>
      <c r="M1344" t="str">
        <f>INDEX(manufacturer[Manufacturer Name],MATCH(K1344,manufacturer[ManufacturerID],0))</f>
        <v>Currus</v>
      </c>
      <c r="N1344">
        <f>1/COUNTIFS(tbl_sales[Manufacturer Name],tbl_sales[[#This Row],[Manufacturer Name]])</f>
        <v>1.1764705882352941E-2</v>
      </c>
    </row>
    <row r="1345" spans="1:14" x14ac:dyDescent="0.25">
      <c r="A1345">
        <v>995</v>
      </c>
      <c r="B1345" s="2">
        <v>42089</v>
      </c>
      <c r="C1345" s="2" t="str">
        <f>TEXT(tbl_sales[[#This Row],[Date]],"mmmm")</f>
        <v>March</v>
      </c>
      <c r="D1345" t="s">
        <v>1227</v>
      </c>
      <c r="E1345">
        <v>1</v>
      </c>
      <c r="F1345" s="3">
        <v>7181.37</v>
      </c>
      <c r="G1345" t="s">
        <v>20</v>
      </c>
      <c r="H1345" t="str">
        <f>INDEX(product[Product Name],MATCH(A1345,product[ProductID],0))</f>
        <v>Natura UC-58</v>
      </c>
      <c r="I1345" t="str">
        <f>INDEX(product[Category],MATCH($A1345,product[ProductID],0))</f>
        <v>Urban</v>
      </c>
      <c r="J1345" t="str">
        <f>INDEX(product[Segment],MATCH($A1345,product[ProductID],0))</f>
        <v>Convenience</v>
      </c>
      <c r="K1345">
        <f>INDEX(product[ManufacturerID],MATCH($A1345,product[ProductID],0))</f>
        <v>8</v>
      </c>
      <c r="L1345" t="str">
        <f>INDEX(location[State],MATCH(D1345,location[Zip],0))</f>
        <v>Manitoba</v>
      </c>
      <c r="M1345" t="str">
        <f>INDEX(manufacturer[Manufacturer Name],MATCH(K1345,manufacturer[ManufacturerID],0))</f>
        <v>Natura</v>
      </c>
      <c r="N1345">
        <f>1/COUNTIFS(tbl_sales[Manufacturer Name],tbl_sales[[#This Row],[Manufacturer Name]])</f>
        <v>3.952569169960474E-3</v>
      </c>
    </row>
    <row r="1346" spans="1:14" x14ac:dyDescent="0.25">
      <c r="A1346">
        <v>907</v>
      </c>
      <c r="B1346" s="2">
        <v>42090</v>
      </c>
      <c r="C1346" s="2" t="str">
        <f>TEXT(tbl_sales[[#This Row],[Date]],"mmmm")</f>
        <v>March</v>
      </c>
      <c r="D1346" t="s">
        <v>840</v>
      </c>
      <c r="E1346">
        <v>1</v>
      </c>
      <c r="F1346" s="3">
        <v>7307.37</v>
      </c>
      <c r="G1346" t="s">
        <v>20</v>
      </c>
      <c r="H1346" t="str">
        <f>INDEX(product[Product Name],MATCH(A1346,product[ProductID],0))</f>
        <v>Natura UE-16</v>
      </c>
      <c r="I1346" t="str">
        <f>INDEX(product[Category],MATCH($A1346,product[ProductID],0))</f>
        <v>Urban</v>
      </c>
      <c r="J1346" t="str">
        <f>INDEX(product[Segment],MATCH($A1346,product[ProductID],0))</f>
        <v>Extreme</v>
      </c>
      <c r="K1346">
        <f>INDEX(product[ManufacturerID],MATCH($A1346,product[ProductID],0))</f>
        <v>8</v>
      </c>
      <c r="L1346" t="str">
        <f>INDEX(location[State],MATCH(D1346,location[Zip],0))</f>
        <v>Ontario</v>
      </c>
      <c r="M1346" t="str">
        <f>INDEX(manufacturer[Manufacturer Name],MATCH(K1346,manufacturer[ManufacturerID],0))</f>
        <v>Natura</v>
      </c>
      <c r="N1346">
        <f>1/COUNTIFS(tbl_sales[Manufacturer Name],tbl_sales[[#This Row],[Manufacturer Name]])</f>
        <v>3.952569169960474E-3</v>
      </c>
    </row>
    <row r="1347" spans="1:14" x14ac:dyDescent="0.25">
      <c r="A1347">
        <v>977</v>
      </c>
      <c r="B1347" s="2">
        <v>42090</v>
      </c>
      <c r="C1347" s="2" t="str">
        <f>TEXT(tbl_sales[[#This Row],[Date]],"mmmm")</f>
        <v>March</v>
      </c>
      <c r="D1347" t="s">
        <v>978</v>
      </c>
      <c r="E1347">
        <v>1</v>
      </c>
      <c r="F1347" s="3">
        <v>6047.37</v>
      </c>
      <c r="G1347" t="s">
        <v>20</v>
      </c>
      <c r="H1347" t="str">
        <f>INDEX(product[Product Name],MATCH(A1347,product[ProductID],0))</f>
        <v>Natura UC-40</v>
      </c>
      <c r="I1347" t="str">
        <f>INDEX(product[Category],MATCH($A1347,product[ProductID],0))</f>
        <v>Urban</v>
      </c>
      <c r="J1347" t="str">
        <f>INDEX(product[Segment],MATCH($A1347,product[ProductID],0))</f>
        <v>Convenience</v>
      </c>
      <c r="K1347">
        <f>INDEX(product[ManufacturerID],MATCH($A1347,product[ProductID],0))</f>
        <v>8</v>
      </c>
      <c r="L1347" t="str">
        <f>INDEX(location[State],MATCH(D1347,location[Zip],0))</f>
        <v>Ontario</v>
      </c>
      <c r="M1347" t="str">
        <f>INDEX(manufacturer[Manufacturer Name],MATCH(K1347,manufacturer[ManufacturerID],0))</f>
        <v>Natura</v>
      </c>
      <c r="N1347">
        <f>1/COUNTIFS(tbl_sales[Manufacturer Name],tbl_sales[[#This Row],[Manufacturer Name]])</f>
        <v>3.952569169960474E-3</v>
      </c>
    </row>
    <row r="1348" spans="1:14" x14ac:dyDescent="0.25">
      <c r="A1348">
        <v>2332</v>
      </c>
      <c r="B1348" s="2">
        <v>42090</v>
      </c>
      <c r="C1348" s="2" t="str">
        <f>TEXT(tbl_sales[[#This Row],[Date]],"mmmm")</f>
        <v>March</v>
      </c>
      <c r="D1348" t="s">
        <v>838</v>
      </c>
      <c r="E1348">
        <v>1</v>
      </c>
      <c r="F1348" s="3">
        <v>5858.37</v>
      </c>
      <c r="G1348" t="s">
        <v>20</v>
      </c>
      <c r="H1348" t="str">
        <f>INDEX(product[Product Name],MATCH(A1348,product[ProductID],0))</f>
        <v>Aliqui UE-06</v>
      </c>
      <c r="I1348" t="str">
        <f>INDEX(product[Category],MATCH($A1348,product[ProductID],0))</f>
        <v>Urban</v>
      </c>
      <c r="J1348" t="str">
        <f>INDEX(product[Segment],MATCH($A1348,product[ProductID],0))</f>
        <v>Extreme</v>
      </c>
      <c r="K1348">
        <f>INDEX(product[ManufacturerID],MATCH($A1348,product[ProductID],0))</f>
        <v>2</v>
      </c>
      <c r="L1348" t="str">
        <f>INDEX(location[State],MATCH(D1348,location[Zip],0))</f>
        <v>Ontario</v>
      </c>
      <c r="M1348" t="str">
        <f>INDEX(manufacturer[Manufacturer Name],MATCH(K1348,manufacturer[ManufacturerID],0))</f>
        <v>Aliqui</v>
      </c>
      <c r="N1348">
        <f>1/COUNTIFS(tbl_sales[Manufacturer Name],tbl_sales[[#This Row],[Manufacturer Name]])</f>
        <v>4.7169811320754715E-3</v>
      </c>
    </row>
    <row r="1349" spans="1:14" x14ac:dyDescent="0.25">
      <c r="A1349">
        <v>659</v>
      </c>
      <c r="B1349" s="2">
        <v>42140</v>
      </c>
      <c r="C1349" s="2" t="str">
        <f>TEXT(tbl_sales[[#This Row],[Date]],"mmmm")</f>
        <v>May</v>
      </c>
      <c r="D1349" t="s">
        <v>394</v>
      </c>
      <c r="E1349">
        <v>1</v>
      </c>
      <c r="F1349" s="3">
        <v>17639.37</v>
      </c>
      <c r="G1349" t="s">
        <v>20</v>
      </c>
      <c r="H1349" t="str">
        <f>INDEX(product[Product Name],MATCH(A1349,product[ProductID],0))</f>
        <v>Maximus UC-24</v>
      </c>
      <c r="I1349" t="str">
        <f>INDEX(product[Category],MATCH($A1349,product[ProductID],0))</f>
        <v>Urban</v>
      </c>
      <c r="J1349" t="str">
        <f>INDEX(product[Segment],MATCH($A1349,product[ProductID],0))</f>
        <v>Convenience</v>
      </c>
      <c r="K1349">
        <f>INDEX(product[ManufacturerID],MATCH($A1349,product[ProductID],0))</f>
        <v>7</v>
      </c>
      <c r="L1349" t="str">
        <f>INDEX(location[State],MATCH(D1349,location[Zip],0))</f>
        <v>Quebec</v>
      </c>
      <c r="M1349" t="str">
        <f>INDEX(manufacturer[Manufacturer Name],MATCH(K1349,manufacturer[ManufacturerID],0))</f>
        <v>VanArsdel</v>
      </c>
      <c r="N1349">
        <f>1/COUNTIFS(tbl_sales[Manufacturer Name],tbl_sales[[#This Row],[Manufacturer Name]])</f>
        <v>2.4570024570024569E-3</v>
      </c>
    </row>
    <row r="1350" spans="1:14" x14ac:dyDescent="0.25">
      <c r="A1350">
        <v>2084</v>
      </c>
      <c r="B1350" s="2">
        <v>42122</v>
      </c>
      <c r="C1350" s="2" t="str">
        <f>TEXT(tbl_sales[[#This Row],[Date]],"mmmm")</f>
        <v>April</v>
      </c>
      <c r="D1350" t="s">
        <v>972</v>
      </c>
      <c r="E1350">
        <v>1</v>
      </c>
      <c r="F1350" s="3">
        <v>8252.3700000000008</v>
      </c>
      <c r="G1350" t="s">
        <v>20</v>
      </c>
      <c r="H1350" t="str">
        <f>INDEX(product[Product Name],MATCH(A1350,product[ProductID],0))</f>
        <v>Currus UC-19</v>
      </c>
      <c r="I1350" t="str">
        <f>INDEX(product[Category],MATCH($A1350,product[ProductID],0))</f>
        <v>Urban</v>
      </c>
      <c r="J1350" t="str">
        <f>INDEX(product[Segment],MATCH($A1350,product[ProductID],0))</f>
        <v>Convenience</v>
      </c>
      <c r="K1350">
        <f>INDEX(product[ManufacturerID],MATCH($A1350,product[ProductID],0))</f>
        <v>4</v>
      </c>
      <c r="L1350" t="str">
        <f>INDEX(location[State],MATCH(D1350,location[Zip],0))</f>
        <v>Ontario</v>
      </c>
      <c r="M1350" t="str">
        <f>INDEX(manufacturer[Manufacturer Name],MATCH(K1350,manufacturer[ManufacturerID],0))</f>
        <v>Currus</v>
      </c>
      <c r="N1350">
        <f>1/COUNTIFS(tbl_sales[Manufacturer Name],tbl_sales[[#This Row],[Manufacturer Name]])</f>
        <v>1.1764705882352941E-2</v>
      </c>
    </row>
    <row r="1351" spans="1:14" x14ac:dyDescent="0.25">
      <c r="A1351">
        <v>487</v>
      </c>
      <c r="B1351" s="2">
        <v>42122</v>
      </c>
      <c r="C1351" s="2" t="str">
        <f>TEXT(tbl_sales[[#This Row],[Date]],"mmmm")</f>
        <v>April</v>
      </c>
      <c r="D1351" t="s">
        <v>984</v>
      </c>
      <c r="E1351">
        <v>1</v>
      </c>
      <c r="F1351" s="3">
        <v>13229.37</v>
      </c>
      <c r="G1351" t="s">
        <v>20</v>
      </c>
      <c r="H1351" t="str">
        <f>INDEX(product[Product Name],MATCH(A1351,product[ProductID],0))</f>
        <v>Maximus UM-92</v>
      </c>
      <c r="I1351" t="str">
        <f>INDEX(product[Category],MATCH($A1351,product[ProductID],0))</f>
        <v>Urban</v>
      </c>
      <c r="J1351" t="str">
        <f>INDEX(product[Segment],MATCH($A1351,product[ProductID],0))</f>
        <v>Moderation</v>
      </c>
      <c r="K1351">
        <f>INDEX(product[ManufacturerID],MATCH($A1351,product[ProductID],0))</f>
        <v>7</v>
      </c>
      <c r="L1351" t="str">
        <f>INDEX(location[State],MATCH(D1351,location[Zip],0))</f>
        <v>Ontario</v>
      </c>
      <c r="M1351" t="str">
        <f>INDEX(manufacturer[Manufacturer Name],MATCH(K1351,manufacturer[ManufacturerID],0))</f>
        <v>VanArsdel</v>
      </c>
      <c r="N1351">
        <f>1/COUNTIFS(tbl_sales[Manufacturer Name],tbl_sales[[#This Row],[Manufacturer Name]])</f>
        <v>2.4570024570024569E-3</v>
      </c>
    </row>
    <row r="1352" spans="1:14" x14ac:dyDescent="0.25">
      <c r="A1352">
        <v>993</v>
      </c>
      <c r="B1352" s="2">
        <v>42122</v>
      </c>
      <c r="C1352" s="2" t="str">
        <f>TEXT(tbl_sales[[#This Row],[Date]],"mmmm")</f>
        <v>April</v>
      </c>
      <c r="D1352" t="s">
        <v>1230</v>
      </c>
      <c r="E1352">
        <v>2</v>
      </c>
      <c r="F1352" s="3">
        <v>9007.74</v>
      </c>
      <c r="G1352" t="s">
        <v>20</v>
      </c>
      <c r="H1352" t="str">
        <f>INDEX(product[Product Name],MATCH(A1352,product[ProductID],0))</f>
        <v>Natura UC-56</v>
      </c>
      <c r="I1352" t="str">
        <f>INDEX(product[Category],MATCH($A1352,product[ProductID],0))</f>
        <v>Urban</v>
      </c>
      <c r="J1352" t="str">
        <f>INDEX(product[Segment],MATCH($A1352,product[ProductID],0))</f>
        <v>Convenience</v>
      </c>
      <c r="K1352">
        <f>INDEX(product[ManufacturerID],MATCH($A1352,product[ProductID],0))</f>
        <v>8</v>
      </c>
      <c r="L1352" t="str">
        <f>INDEX(location[State],MATCH(D1352,location[Zip],0))</f>
        <v>Manitoba</v>
      </c>
      <c r="M1352" t="str">
        <f>INDEX(manufacturer[Manufacturer Name],MATCH(K1352,manufacturer[ManufacturerID],0))</f>
        <v>Natura</v>
      </c>
      <c r="N1352">
        <f>1/COUNTIFS(tbl_sales[Manufacturer Name],tbl_sales[[#This Row],[Manufacturer Name]])</f>
        <v>3.952569169960474E-3</v>
      </c>
    </row>
    <row r="1353" spans="1:14" x14ac:dyDescent="0.25">
      <c r="A1353">
        <v>1180</v>
      </c>
      <c r="B1353" s="2">
        <v>42123</v>
      </c>
      <c r="C1353" s="2" t="str">
        <f>TEXT(tbl_sales[[#This Row],[Date]],"mmmm")</f>
        <v>April</v>
      </c>
      <c r="D1353" t="s">
        <v>839</v>
      </c>
      <c r="E1353">
        <v>1</v>
      </c>
      <c r="F1353" s="3">
        <v>6173.37</v>
      </c>
      <c r="G1353" t="s">
        <v>20</v>
      </c>
      <c r="H1353" t="str">
        <f>INDEX(product[Product Name],MATCH(A1353,product[ProductID],0))</f>
        <v>Pirum UE-16</v>
      </c>
      <c r="I1353" t="str">
        <f>INDEX(product[Category],MATCH($A1353,product[ProductID],0))</f>
        <v>Urban</v>
      </c>
      <c r="J1353" t="str">
        <f>INDEX(product[Segment],MATCH($A1353,product[ProductID],0))</f>
        <v>Extreme</v>
      </c>
      <c r="K1353">
        <f>INDEX(product[ManufacturerID],MATCH($A1353,product[ProductID],0))</f>
        <v>10</v>
      </c>
      <c r="L1353" t="str">
        <f>INDEX(location[State],MATCH(D1353,location[Zip],0))</f>
        <v>Ontario</v>
      </c>
      <c r="M1353" t="str">
        <f>INDEX(manufacturer[Manufacturer Name],MATCH(K1353,manufacturer[ManufacturerID],0))</f>
        <v>Pirum</v>
      </c>
      <c r="N1353">
        <f>1/COUNTIFS(tbl_sales[Manufacturer Name],tbl_sales[[#This Row],[Manufacturer Name]])</f>
        <v>3.8022813688212928E-3</v>
      </c>
    </row>
    <row r="1354" spans="1:14" x14ac:dyDescent="0.25">
      <c r="A1354">
        <v>1175</v>
      </c>
      <c r="B1354" s="2">
        <v>42170</v>
      </c>
      <c r="C1354" s="2" t="str">
        <f>TEXT(tbl_sales[[#This Row],[Date]],"mmmm")</f>
        <v>June</v>
      </c>
      <c r="D1354" t="s">
        <v>983</v>
      </c>
      <c r="E1354">
        <v>1</v>
      </c>
      <c r="F1354" s="3">
        <v>7811.37</v>
      </c>
      <c r="G1354" t="s">
        <v>20</v>
      </c>
      <c r="H1354" t="str">
        <f>INDEX(product[Product Name],MATCH(A1354,product[ProductID],0))</f>
        <v>Pirum UE-11</v>
      </c>
      <c r="I1354" t="str">
        <f>INDEX(product[Category],MATCH($A1354,product[ProductID],0))</f>
        <v>Urban</v>
      </c>
      <c r="J1354" t="str">
        <f>INDEX(product[Segment],MATCH($A1354,product[ProductID],0))</f>
        <v>Extreme</v>
      </c>
      <c r="K1354">
        <f>INDEX(product[ManufacturerID],MATCH($A1354,product[ProductID],0))</f>
        <v>10</v>
      </c>
      <c r="L1354" t="str">
        <f>INDEX(location[State],MATCH(D1354,location[Zip],0))</f>
        <v>Ontario</v>
      </c>
      <c r="M1354" t="str">
        <f>INDEX(manufacturer[Manufacturer Name],MATCH(K1354,manufacturer[ManufacturerID],0))</f>
        <v>Pirum</v>
      </c>
      <c r="N1354">
        <f>1/COUNTIFS(tbl_sales[Manufacturer Name],tbl_sales[[#This Row],[Manufacturer Name]])</f>
        <v>3.8022813688212928E-3</v>
      </c>
    </row>
    <row r="1355" spans="1:14" x14ac:dyDescent="0.25">
      <c r="A1355">
        <v>2331</v>
      </c>
      <c r="B1355" s="2">
        <v>42170</v>
      </c>
      <c r="C1355" s="2" t="str">
        <f>TEXT(tbl_sales[[#This Row],[Date]],"mmmm")</f>
        <v>June</v>
      </c>
      <c r="D1355" t="s">
        <v>842</v>
      </c>
      <c r="E1355">
        <v>1</v>
      </c>
      <c r="F1355" s="3">
        <v>7868.7</v>
      </c>
      <c r="G1355" t="s">
        <v>20</v>
      </c>
      <c r="H1355" t="str">
        <f>INDEX(product[Product Name],MATCH(A1355,product[ProductID],0))</f>
        <v>Aliqui UE-05</v>
      </c>
      <c r="I1355" t="str">
        <f>INDEX(product[Category],MATCH($A1355,product[ProductID],0))</f>
        <v>Urban</v>
      </c>
      <c r="J1355" t="str">
        <f>INDEX(product[Segment],MATCH($A1355,product[ProductID],0))</f>
        <v>Extreme</v>
      </c>
      <c r="K1355">
        <f>INDEX(product[ManufacturerID],MATCH($A1355,product[ProductID],0))</f>
        <v>2</v>
      </c>
      <c r="L1355" t="str">
        <f>INDEX(location[State],MATCH(D1355,location[Zip],0))</f>
        <v>Ontario</v>
      </c>
      <c r="M1355" t="str">
        <f>INDEX(manufacturer[Manufacturer Name],MATCH(K1355,manufacturer[ManufacturerID],0))</f>
        <v>Aliqui</v>
      </c>
      <c r="N1355">
        <f>1/COUNTIFS(tbl_sales[Manufacturer Name],tbl_sales[[#This Row],[Manufacturer Name]])</f>
        <v>4.7169811320754715E-3</v>
      </c>
    </row>
    <row r="1356" spans="1:14" x14ac:dyDescent="0.25">
      <c r="A1356">
        <v>2055</v>
      </c>
      <c r="B1356" s="2">
        <v>42171</v>
      </c>
      <c r="C1356" s="2" t="str">
        <f>TEXT(tbl_sales[[#This Row],[Date]],"mmmm")</f>
        <v>June</v>
      </c>
      <c r="D1356" t="s">
        <v>994</v>
      </c>
      <c r="E1356">
        <v>1</v>
      </c>
      <c r="F1356" s="3">
        <v>7874.37</v>
      </c>
      <c r="G1356" t="s">
        <v>20</v>
      </c>
      <c r="H1356" t="str">
        <f>INDEX(product[Product Name],MATCH(A1356,product[ProductID],0))</f>
        <v>Currus UE-15</v>
      </c>
      <c r="I1356" t="str">
        <f>INDEX(product[Category],MATCH($A1356,product[ProductID],0))</f>
        <v>Urban</v>
      </c>
      <c r="J1356" t="str">
        <f>INDEX(product[Segment],MATCH($A1356,product[ProductID],0))</f>
        <v>Extreme</v>
      </c>
      <c r="K1356">
        <f>INDEX(product[ManufacturerID],MATCH($A1356,product[ProductID],0))</f>
        <v>4</v>
      </c>
      <c r="L1356" t="str">
        <f>INDEX(location[State],MATCH(D1356,location[Zip],0))</f>
        <v>Ontario</v>
      </c>
      <c r="M1356" t="str">
        <f>INDEX(manufacturer[Manufacturer Name],MATCH(K1356,manufacturer[ManufacturerID],0))</f>
        <v>Currus</v>
      </c>
      <c r="N1356">
        <f>1/COUNTIFS(tbl_sales[Manufacturer Name],tbl_sales[[#This Row],[Manufacturer Name]])</f>
        <v>1.1764705882352941E-2</v>
      </c>
    </row>
    <row r="1357" spans="1:14" x14ac:dyDescent="0.25">
      <c r="A1357">
        <v>926</v>
      </c>
      <c r="B1357" s="2">
        <v>42171</v>
      </c>
      <c r="C1357" s="2" t="str">
        <f>TEXT(tbl_sales[[#This Row],[Date]],"mmmm")</f>
        <v>June</v>
      </c>
      <c r="D1357" t="s">
        <v>1230</v>
      </c>
      <c r="E1357">
        <v>1</v>
      </c>
      <c r="F1357" s="3">
        <v>6803.37</v>
      </c>
      <c r="G1357" t="s">
        <v>20</v>
      </c>
      <c r="H1357" t="str">
        <f>INDEX(product[Product Name],MATCH(A1357,product[ProductID],0))</f>
        <v>Natura UE-35</v>
      </c>
      <c r="I1357" t="str">
        <f>INDEX(product[Category],MATCH($A1357,product[ProductID],0))</f>
        <v>Urban</v>
      </c>
      <c r="J1357" t="str">
        <f>INDEX(product[Segment],MATCH($A1357,product[ProductID],0))</f>
        <v>Extreme</v>
      </c>
      <c r="K1357">
        <f>INDEX(product[ManufacturerID],MATCH($A1357,product[ProductID],0))</f>
        <v>8</v>
      </c>
      <c r="L1357" t="str">
        <f>INDEX(location[State],MATCH(D1357,location[Zip],0))</f>
        <v>Manitoba</v>
      </c>
      <c r="M1357" t="str">
        <f>INDEX(manufacturer[Manufacturer Name],MATCH(K1357,manufacturer[ManufacturerID],0))</f>
        <v>Natura</v>
      </c>
      <c r="N1357">
        <f>1/COUNTIFS(tbl_sales[Manufacturer Name],tbl_sales[[#This Row],[Manufacturer Name]])</f>
        <v>3.952569169960474E-3</v>
      </c>
    </row>
    <row r="1358" spans="1:14" x14ac:dyDescent="0.25">
      <c r="A1358">
        <v>945</v>
      </c>
      <c r="B1358" s="2">
        <v>42171</v>
      </c>
      <c r="C1358" s="2" t="str">
        <f>TEXT(tbl_sales[[#This Row],[Date]],"mmmm")</f>
        <v>June</v>
      </c>
      <c r="D1358" t="s">
        <v>1229</v>
      </c>
      <c r="E1358">
        <v>1</v>
      </c>
      <c r="F1358" s="3">
        <v>8189.37</v>
      </c>
      <c r="G1358" t="s">
        <v>20</v>
      </c>
      <c r="H1358" t="str">
        <f>INDEX(product[Product Name],MATCH(A1358,product[ProductID],0))</f>
        <v>Natura UC-08</v>
      </c>
      <c r="I1358" t="str">
        <f>INDEX(product[Category],MATCH($A1358,product[ProductID],0))</f>
        <v>Urban</v>
      </c>
      <c r="J1358" t="str">
        <f>INDEX(product[Segment],MATCH($A1358,product[ProductID],0))</f>
        <v>Convenience</v>
      </c>
      <c r="K1358">
        <f>INDEX(product[ManufacturerID],MATCH($A1358,product[ProductID],0))</f>
        <v>8</v>
      </c>
      <c r="L1358" t="str">
        <f>INDEX(location[State],MATCH(D1358,location[Zip],0))</f>
        <v>Manitoba</v>
      </c>
      <c r="M1358" t="str">
        <f>INDEX(manufacturer[Manufacturer Name],MATCH(K1358,manufacturer[ManufacturerID],0))</f>
        <v>Natura</v>
      </c>
      <c r="N1358">
        <f>1/COUNTIFS(tbl_sales[Manufacturer Name],tbl_sales[[#This Row],[Manufacturer Name]])</f>
        <v>3.952569169960474E-3</v>
      </c>
    </row>
    <row r="1359" spans="1:14" x14ac:dyDescent="0.25">
      <c r="A1359">
        <v>26</v>
      </c>
      <c r="B1359" s="2">
        <v>42183</v>
      </c>
      <c r="C1359" s="2" t="str">
        <f>TEXT(tbl_sales[[#This Row],[Date]],"mmmm")</f>
        <v>June</v>
      </c>
      <c r="D1359" t="s">
        <v>832</v>
      </c>
      <c r="E1359">
        <v>1</v>
      </c>
      <c r="F1359" s="3">
        <v>9292.5</v>
      </c>
      <c r="G1359" t="s">
        <v>20</v>
      </c>
      <c r="H1359" t="str">
        <f>INDEX(product[Product Name],MATCH(A1359,product[ProductID],0))</f>
        <v>Abbas MA-26</v>
      </c>
      <c r="I1359" t="str">
        <f>INDEX(product[Category],MATCH($A1359,product[ProductID],0))</f>
        <v>Mix</v>
      </c>
      <c r="J1359" t="str">
        <f>INDEX(product[Segment],MATCH($A1359,product[ProductID],0))</f>
        <v>All Season</v>
      </c>
      <c r="K1359">
        <f>INDEX(product[ManufacturerID],MATCH($A1359,product[ProductID],0))</f>
        <v>1</v>
      </c>
      <c r="L1359" t="str">
        <f>INDEX(location[State],MATCH(D1359,location[Zip],0))</f>
        <v>Ontario</v>
      </c>
      <c r="M1359" t="str">
        <f>INDEX(manufacturer[Manufacturer Name],MATCH(K1359,manufacturer[ManufacturerID],0))</f>
        <v>Abbas</v>
      </c>
      <c r="N1359">
        <f>1/COUNTIFS(tbl_sales[Manufacturer Name],tbl_sales[[#This Row],[Manufacturer Name]])</f>
        <v>0.04</v>
      </c>
    </row>
    <row r="1360" spans="1:14" x14ac:dyDescent="0.25">
      <c r="A1360">
        <v>1077</v>
      </c>
      <c r="B1360" s="2">
        <v>42183</v>
      </c>
      <c r="C1360" s="2" t="str">
        <f>TEXT(tbl_sales[[#This Row],[Date]],"mmmm")</f>
        <v>June</v>
      </c>
      <c r="D1360" t="s">
        <v>945</v>
      </c>
      <c r="E1360">
        <v>1</v>
      </c>
      <c r="F1360" s="3">
        <v>4220.37</v>
      </c>
      <c r="G1360" t="s">
        <v>20</v>
      </c>
      <c r="H1360" t="str">
        <f>INDEX(product[Product Name],MATCH(A1360,product[ProductID],0))</f>
        <v>Pirum RP-23</v>
      </c>
      <c r="I1360" t="str">
        <f>INDEX(product[Category],MATCH($A1360,product[ProductID],0))</f>
        <v>Rural</v>
      </c>
      <c r="J1360" t="str">
        <f>INDEX(product[Segment],MATCH($A1360,product[ProductID],0))</f>
        <v>Productivity</v>
      </c>
      <c r="K1360">
        <f>INDEX(product[ManufacturerID],MATCH($A1360,product[ProductID],0))</f>
        <v>10</v>
      </c>
      <c r="L1360" t="str">
        <f>INDEX(location[State],MATCH(D1360,location[Zip],0))</f>
        <v>Ontario</v>
      </c>
      <c r="M1360" t="str">
        <f>INDEX(manufacturer[Manufacturer Name],MATCH(K1360,manufacturer[ManufacturerID],0))</f>
        <v>Pirum</v>
      </c>
      <c r="N1360">
        <f>1/COUNTIFS(tbl_sales[Manufacturer Name],tbl_sales[[#This Row],[Manufacturer Name]])</f>
        <v>3.8022813688212928E-3</v>
      </c>
    </row>
    <row r="1361" spans="1:14" x14ac:dyDescent="0.25">
      <c r="A1361">
        <v>1809</v>
      </c>
      <c r="B1361" s="2">
        <v>42119</v>
      </c>
      <c r="C1361" s="2" t="str">
        <f>TEXT(tbl_sales[[#This Row],[Date]],"mmmm")</f>
        <v>April</v>
      </c>
      <c r="D1361" t="s">
        <v>840</v>
      </c>
      <c r="E1361">
        <v>1</v>
      </c>
      <c r="F1361" s="3">
        <v>2771.37</v>
      </c>
      <c r="G1361" t="s">
        <v>20</v>
      </c>
      <c r="H1361" t="str">
        <f>INDEX(product[Product Name],MATCH(A1361,product[ProductID],0))</f>
        <v>Pomum YY-04</v>
      </c>
      <c r="I1361" t="str">
        <f>INDEX(product[Category],MATCH($A1361,product[ProductID],0))</f>
        <v>Youth</v>
      </c>
      <c r="J1361" t="str">
        <f>INDEX(product[Segment],MATCH($A1361,product[ProductID],0))</f>
        <v>Youth</v>
      </c>
      <c r="K1361">
        <f>INDEX(product[ManufacturerID],MATCH($A1361,product[ProductID],0))</f>
        <v>11</v>
      </c>
      <c r="L1361" t="str">
        <f>INDEX(location[State],MATCH(D1361,location[Zip],0))</f>
        <v>Ontario</v>
      </c>
      <c r="M1361" t="str">
        <f>INDEX(manufacturer[Manufacturer Name],MATCH(K1361,manufacturer[ManufacturerID],0))</f>
        <v>Pomum</v>
      </c>
      <c r="N1361">
        <f>1/COUNTIFS(tbl_sales[Manufacturer Name],tbl_sales[[#This Row],[Manufacturer Name]])</f>
        <v>5.5555555555555552E-2</v>
      </c>
    </row>
    <row r="1362" spans="1:14" x14ac:dyDescent="0.25">
      <c r="A1362">
        <v>520</v>
      </c>
      <c r="B1362" s="2">
        <v>42119</v>
      </c>
      <c r="C1362" s="2" t="str">
        <f>TEXT(tbl_sales[[#This Row],[Date]],"mmmm")</f>
        <v>April</v>
      </c>
      <c r="D1362" t="s">
        <v>1218</v>
      </c>
      <c r="E1362">
        <v>1</v>
      </c>
      <c r="F1362" s="3">
        <v>7367.85</v>
      </c>
      <c r="G1362" t="s">
        <v>20</v>
      </c>
      <c r="H1362" t="str">
        <f>INDEX(product[Product Name],MATCH(A1362,product[ProductID],0))</f>
        <v>Maximus UE-08</v>
      </c>
      <c r="I1362" t="str">
        <f>INDEX(product[Category],MATCH($A1362,product[ProductID],0))</f>
        <v>Urban</v>
      </c>
      <c r="J1362" t="str">
        <f>INDEX(product[Segment],MATCH($A1362,product[ProductID],0))</f>
        <v>Extreme</v>
      </c>
      <c r="K1362">
        <f>INDEX(product[ManufacturerID],MATCH($A1362,product[ProductID],0))</f>
        <v>7</v>
      </c>
      <c r="L1362" t="str">
        <f>INDEX(location[State],MATCH(D1362,location[Zip],0))</f>
        <v>Manitoba</v>
      </c>
      <c r="M1362" t="str">
        <f>INDEX(manufacturer[Manufacturer Name],MATCH(K1362,manufacturer[ManufacturerID],0))</f>
        <v>VanArsdel</v>
      </c>
      <c r="N1362">
        <f>1/COUNTIFS(tbl_sales[Manufacturer Name],tbl_sales[[#This Row],[Manufacturer Name]])</f>
        <v>2.4570024570024569E-3</v>
      </c>
    </row>
    <row r="1363" spans="1:14" x14ac:dyDescent="0.25">
      <c r="A1363">
        <v>1077</v>
      </c>
      <c r="B1363" s="2">
        <v>42120</v>
      </c>
      <c r="C1363" s="2" t="str">
        <f>TEXT(tbl_sales[[#This Row],[Date]],"mmmm")</f>
        <v>April</v>
      </c>
      <c r="D1363" t="s">
        <v>952</v>
      </c>
      <c r="E1363">
        <v>1</v>
      </c>
      <c r="F1363" s="3">
        <v>4220.37</v>
      </c>
      <c r="G1363" t="s">
        <v>20</v>
      </c>
      <c r="H1363" t="str">
        <f>INDEX(product[Product Name],MATCH(A1363,product[ProductID],0))</f>
        <v>Pirum RP-23</v>
      </c>
      <c r="I1363" t="str">
        <f>INDEX(product[Category],MATCH($A1363,product[ProductID],0))</f>
        <v>Rural</v>
      </c>
      <c r="J1363" t="str">
        <f>INDEX(product[Segment],MATCH($A1363,product[ProductID],0))</f>
        <v>Productivity</v>
      </c>
      <c r="K1363">
        <f>INDEX(product[ManufacturerID],MATCH($A1363,product[ProductID],0))</f>
        <v>10</v>
      </c>
      <c r="L1363" t="str">
        <f>INDEX(location[State],MATCH(D1363,location[Zip],0))</f>
        <v>Ontario</v>
      </c>
      <c r="M1363" t="str">
        <f>INDEX(manufacturer[Manufacturer Name],MATCH(K1363,manufacturer[ManufacturerID],0))</f>
        <v>Pirum</v>
      </c>
      <c r="N1363">
        <f>1/COUNTIFS(tbl_sales[Manufacturer Name],tbl_sales[[#This Row],[Manufacturer Name]])</f>
        <v>3.8022813688212928E-3</v>
      </c>
    </row>
    <row r="1364" spans="1:14" x14ac:dyDescent="0.25">
      <c r="A1364">
        <v>590</v>
      </c>
      <c r="B1364" s="2">
        <v>42120</v>
      </c>
      <c r="C1364" s="2" t="str">
        <f>TEXT(tbl_sales[[#This Row],[Date]],"mmmm")</f>
        <v>April</v>
      </c>
      <c r="D1364" t="s">
        <v>1217</v>
      </c>
      <c r="E1364">
        <v>1</v>
      </c>
      <c r="F1364" s="3">
        <v>10709.37</v>
      </c>
      <c r="G1364" t="s">
        <v>20</v>
      </c>
      <c r="H1364" t="str">
        <f>INDEX(product[Product Name],MATCH(A1364,product[ProductID],0))</f>
        <v>Maximus UC-55</v>
      </c>
      <c r="I1364" t="str">
        <f>INDEX(product[Category],MATCH($A1364,product[ProductID],0))</f>
        <v>Urban</v>
      </c>
      <c r="J1364" t="str">
        <f>INDEX(product[Segment],MATCH($A1364,product[ProductID],0))</f>
        <v>Convenience</v>
      </c>
      <c r="K1364">
        <f>INDEX(product[ManufacturerID],MATCH($A1364,product[ProductID],0))</f>
        <v>7</v>
      </c>
      <c r="L1364" t="str">
        <f>INDEX(location[State],MATCH(D1364,location[Zip],0))</f>
        <v>Manitoba</v>
      </c>
      <c r="M1364" t="str">
        <f>INDEX(manufacturer[Manufacturer Name],MATCH(K1364,manufacturer[ManufacturerID],0))</f>
        <v>VanArsdel</v>
      </c>
      <c r="N1364">
        <f>1/COUNTIFS(tbl_sales[Manufacturer Name],tbl_sales[[#This Row],[Manufacturer Name]])</f>
        <v>2.4570024570024569E-3</v>
      </c>
    </row>
    <row r="1365" spans="1:14" x14ac:dyDescent="0.25">
      <c r="A1365">
        <v>1115</v>
      </c>
      <c r="B1365" s="2">
        <v>42120</v>
      </c>
      <c r="C1365" s="2" t="str">
        <f>TEXT(tbl_sales[[#This Row],[Date]],"mmmm")</f>
        <v>April</v>
      </c>
      <c r="D1365" t="s">
        <v>984</v>
      </c>
      <c r="E1365">
        <v>1</v>
      </c>
      <c r="F1365" s="3">
        <v>4409.37</v>
      </c>
      <c r="G1365" t="s">
        <v>20</v>
      </c>
      <c r="H1365" t="str">
        <f>INDEX(product[Product Name],MATCH(A1365,product[ProductID],0))</f>
        <v>Pirum RS-03</v>
      </c>
      <c r="I1365" t="str">
        <f>INDEX(product[Category],MATCH($A1365,product[ProductID],0))</f>
        <v>Rural</v>
      </c>
      <c r="J1365" t="str">
        <f>INDEX(product[Segment],MATCH($A1365,product[ProductID],0))</f>
        <v>Select</v>
      </c>
      <c r="K1365">
        <f>INDEX(product[ManufacturerID],MATCH($A1365,product[ProductID],0))</f>
        <v>10</v>
      </c>
      <c r="L1365" t="str">
        <f>INDEX(location[State],MATCH(D1365,location[Zip],0))</f>
        <v>Ontario</v>
      </c>
      <c r="M1365" t="str">
        <f>INDEX(manufacturer[Manufacturer Name],MATCH(K1365,manufacturer[ManufacturerID],0))</f>
        <v>Pirum</v>
      </c>
      <c r="N1365">
        <f>1/COUNTIFS(tbl_sales[Manufacturer Name],tbl_sales[[#This Row],[Manufacturer Name]])</f>
        <v>3.8022813688212928E-3</v>
      </c>
    </row>
    <row r="1366" spans="1:14" x14ac:dyDescent="0.25">
      <c r="A1366">
        <v>1114</v>
      </c>
      <c r="B1366" s="2">
        <v>42120</v>
      </c>
      <c r="C1366" s="2" t="str">
        <f>TEXT(tbl_sales[[#This Row],[Date]],"mmmm")</f>
        <v>April</v>
      </c>
      <c r="D1366" t="s">
        <v>952</v>
      </c>
      <c r="E1366">
        <v>1</v>
      </c>
      <c r="F1366" s="3">
        <v>2204.37</v>
      </c>
      <c r="G1366" t="s">
        <v>20</v>
      </c>
      <c r="H1366" t="str">
        <f>INDEX(product[Product Name],MATCH(A1366,product[ProductID],0))</f>
        <v>Pirum RS-02</v>
      </c>
      <c r="I1366" t="str">
        <f>INDEX(product[Category],MATCH($A1366,product[ProductID],0))</f>
        <v>Rural</v>
      </c>
      <c r="J1366" t="str">
        <f>INDEX(product[Segment],MATCH($A1366,product[ProductID],0))</f>
        <v>Select</v>
      </c>
      <c r="K1366">
        <f>INDEX(product[ManufacturerID],MATCH($A1366,product[ProductID],0))</f>
        <v>10</v>
      </c>
      <c r="L1366" t="str">
        <f>INDEX(location[State],MATCH(D1366,location[Zip],0))</f>
        <v>Ontario</v>
      </c>
      <c r="M1366" t="str">
        <f>INDEX(manufacturer[Manufacturer Name],MATCH(K1366,manufacturer[ManufacturerID],0))</f>
        <v>Pirum</v>
      </c>
      <c r="N1366">
        <f>1/COUNTIFS(tbl_sales[Manufacturer Name],tbl_sales[[#This Row],[Manufacturer Name]])</f>
        <v>3.8022813688212928E-3</v>
      </c>
    </row>
    <row r="1367" spans="1:14" x14ac:dyDescent="0.25">
      <c r="A1367">
        <v>1114</v>
      </c>
      <c r="B1367" s="2">
        <v>42120</v>
      </c>
      <c r="C1367" s="2" t="str">
        <f>TEXT(tbl_sales[[#This Row],[Date]],"mmmm")</f>
        <v>April</v>
      </c>
      <c r="D1367" t="s">
        <v>994</v>
      </c>
      <c r="E1367">
        <v>1</v>
      </c>
      <c r="F1367" s="3">
        <v>2424.87</v>
      </c>
      <c r="G1367" t="s">
        <v>20</v>
      </c>
      <c r="H1367" t="str">
        <f>INDEX(product[Product Name],MATCH(A1367,product[ProductID],0))</f>
        <v>Pirum RS-02</v>
      </c>
      <c r="I1367" t="str">
        <f>INDEX(product[Category],MATCH($A1367,product[ProductID],0))</f>
        <v>Rural</v>
      </c>
      <c r="J1367" t="str">
        <f>INDEX(product[Segment],MATCH($A1367,product[ProductID],0))</f>
        <v>Select</v>
      </c>
      <c r="K1367">
        <f>INDEX(product[ManufacturerID],MATCH($A1367,product[ProductID],0))</f>
        <v>10</v>
      </c>
      <c r="L1367" t="str">
        <f>INDEX(location[State],MATCH(D1367,location[Zip],0))</f>
        <v>Ontario</v>
      </c>
      <c r="M1367" t="str">
        <f>INDEX(manufacturer[Manufacturer Name],MATCH(K1367,manufacturer[ManufacturerID],0))</f>
        <v>Pirum</v>
      </c>
      <c r="N1367">
        <f>1/COUNTIFS(tbl_sales[Manufacturer Name],tbl_sales[[#This Row],[Manufacturer Name]])</f>
        <v>3.8022813688212928E-3</v>
      </c>
    </row>
    <row r="1368" spans="1:14" x14ac:dyDescent="0.25">
      <c r="A1368">
        <v>1078</v>
      </c>
      <c r="B1368" s="2">
        <v>42120</v>
      </c>
      <c r="C1368" s="2" t="str">
        <f>TEXT(tbl_sales[[#This Row],[Date]],"mmmm")</f>
        <v>April</v>
      </c>
      <c r="D1368" t="s">
        <v>952</v>
      </c>
      <c r="E1368">
        <v>1</v>
      </c>
      <c r="F1368" s="3">
        <v>4220.37</v>
      </c>
      <c r="G1368" t="s">
        <v>20</v>
      </c>
      <c r="H1368" t="str">
        <f>INDEX(product[Product Name],MATCH(A1368,product[ProductID],0))</f>
        <v>Pirum RP-24</v>
      </c>
      <c r="I1368" t="str">
        <f>INDEX(product[Category],MATCH($A1368,product[ProductID],0))</f>
        <v>Rural</v>
      </c>
      <c r="J1368" t="str">
        <f>INDEX(product[Segment],MATCH($A1368,product[ProductID],0))</f>
        <v>Productivity</v>
      </c>
      <c r="K1368">
        <f>INDEX(product[ManufacturerID],MATCH($A1368,product[ProductID],0))</f>
        <v>10</v>
      </c>
      <c r="L1368" t="str">
        <f>INDEX(location[State],MATCH(D1368,location[Zip],0))</f>
        <v>Ontario</v>
      </c>
      <c r="M1368" t="str">
        <f>INDEX(manufacturer[Manufacturer Name],MATCH(K1368,manufacturer[ManufacturerID],0))</f>
        <v>Pirum</v>
      </c>
      <c r="N1368">
        <f>1/COUNTIFS(tbl_sales[Manufacturer Name],tbl_sales[[#This Row],[Manufacturer Name]])</f>
        <v>3.8022813688212928E-3</v>
      </c>
    </row>
    <row r="1369" spans="1:14" x14ac:dyDescent="0.25">
      <c r="A1369">
        <v>2087</v>
      </c>
      <c r="B1369" s="2">
        <v>42170</v>
      </c>
      <c r="C1369" s="2" t="str">
        <f>TEXT(tbl_sales[[#This Row],[Date]],"mmmm")</f>
        <v>June</v>
      </c>
      <c r="D1369" t="s">
        <v>945</v>
      </c>
      <c r="E1369">
        <v>1</v>
      </c>
      <c r="F1369" s="3">
        <v>8693.3700000000008</v>
      </c>
      <c r="G1369" t="s">
        <v>20</v>
      </c>
      <c r="H1369" t="str">
        <f>INDEX(product[Product Name],MATCH(A1369,product[ProductID],0))</f>
        <v>Currus UC-22</v>
      </c>
      <c r="I1369" t="str">
        <f>INDEX(product[Category],MATCH($A1369,product[ProductID],0))</f>
        <v>Urban</v>
      </c>
      <c r="J1369" t="str">
        <f>INDEX(product[Segment],MATCH($A1369,product[ProductID],0))</f>
        <v>Convenience</v>
      </c>
      <c r="K1369">
        <f>INDEX(product[ManufacturerID],MATCH($A1369,product[ProductID],0))</f>
        <v>4</v>
      </c>
      <c r="L1369" t="str">
        <f>INDEX(location[State],MATCH(D1369,location[Zip],0))</f>
        <v>Ontario</v>
      </c>
      <c r="M1369" t="str">
        <f>INDEX(manufacturer[Manufacturer Name],MATCH(K1369,manufacturer[ManufacturerID],0))</f>
        <v>Currus</v>
      </c>
      <c r="N1369">
        <f>1/COUNTIFS(tbl_sales[Manufacturer Name],tbl_sales[[#This Row],[Manufacturer Name]])</f>
        <v>1.1764705882352941E-2</v>
      </c>
    </row>
    <row r="1370" spans="1:14" x14ac:dyDescent="0.25">
      <c r="A1370">
        <v>615</v>
      </c>
      <c r="B1370" s="2">
        <v>42121</v>
      </c>
      <c r="C1370" s="2" t="str">
        <f>TEXT(tbl_sales[[#This Row],[Date]],"mmmm")</f>
        <v>April</v>
      </c>
      <c r="D1370" t="s">
        <v>685</v>
      </c>
      <c r="E1370">
        <v>1</v>
      </c>
      <c r="F1370" s="3">
        <v>8189.37</v>
      </c>
      <c r="G1370" t="s">
        <v>20</v>
      </c>
      <c r="H1370" t="str">
        <f>INDEX(product[Product Name],MATCH(A1370,product[ProductID],0))</f>
        <v>Maximus UC-80</v>
      </c>
      <c r="I1370" t="str">
        <f>INDEX(product[Category],MATCH($A1370,product[ProductID],0))</f>
        <v>Urban</v>
      </c>
      <c r="J1370" t="str">
        <f>INDEX(product[Segment],MATCH($A1370,product[ProductID],0))</f>
        <v>Convenience</v>
      </c>
      <c r="K1370">
        <f>INDEX(product[ManufacturerID],MATCH($A1370,product[ProductID],0))</f>
        <v>7</v>
      </c>
      <c r="L1370" t="str">
        <f>INDEX(location[State],MATCH(D1370,location[Zip],0))</f>
        <v>Ontario</v>
      </c>
      <c r="M1370" t="str">
        <f>INDEX(manufacturer[Manufacturer Name],MATCH(K1370,manufacturer[ManufacturerID],0))</f>
        <v>VanArsdel</v>
      </c>
      <c r="N1370">
        <f>1/COUNTIFS(tbl_sales[Manufacturer Name],tbl_sales[[#This Row],[Manufacturer Name]])</f>
        <v>2.4570024570024569E-3</v>
      </c>
    </row>
    <row r="1371" spans="1:14" x14ac:dyDescent="0.25">
      <c r="A1371">
        <v>1343</v>
      </c>
      <c r="B1371" s="2">
        <v>42148</v>
      </c>
      <c r="C1371" s="2" t="str">
        <f>TEXT(tbl_sales[[#This Row],[Date]],"mmmm")</f>
        <v>May</v>
      </c>
      <c r="D1371" t="s">
        <v>994</v>
      </c>
      <c r="E1371">
        <v>1</v>
      </c>
      <c r="F1371" s="3">
        <v>4408.74</v>
      </c>
      <c r="G1371" t="s">
        <v>20</v>
      </c>
      <c r="H1371" t="str">
        <f>INDEX(product[Product Name],MATCH(A1371,product[ProductID],0))</f>
        <v>Quibus RP-35</v>
      </c>
      <c r="I1371" t="str">
        <f>INDEX(product[Category],MATCH($A1371,product[ProductID],0))</f>
        <v>Rural</v>
      </c>
      <c r="J1371" t="str">
        <f>INDEX(product[Segment],MATCH($A1371,product[ProductID],0))</f>
        <v>Productivity</v>
      </c>
      <c r="K1371">
        <f>INDEX(product[ManufacturerID],MATCH($A1371,product[ProductID],0))</f>
        <v>12</v>
      </c>
      <c r="L1371" t="str">
        <f>INDEX(location[State],MATCH(D1371,location[Zip],0))</f>
        <v>Ontario</v>
      </c>
      <c r="M1371" t="str">
        <f>INDEX(manufacturer[Manufacturer Name],MATCH(K1371,manufacturer[ManufacturerID],0))</f>
        <v>Quibus</v>
      </c>
      <c r="N1371">
        <f>1/COUNTIFS(tbl_sales[Manufacturer Name],tbl_sales[[#This Row],[Manufacturer Name]])</f>
        <v>1.3333333333333334E-2</v>
      </c>
    </row>
    <row r="1372" spans="1:14" x14ac:dyDescent="0.25">
      <c r="A1372">
        <v>1826</v>
      </c>
      <c r="B1372" s="2">
        <v>42148</v>
      </c>
      <c r="C1372" s="2" t="str">
        <f>TEXT(tbl_sales[[#This Row],[Date]],"mmmm")</f>
        <v>May</v>
      </c>
      <c r="D1372" t="s">
        <v>840</v>
      </c>
      <c r="E1372">
        <v>1</v>
      </c>
      <c r="F1372" s="3">
        <v>2645.37</v>
      </c>
      <c r="G1372" t="s">
        <v>20</v>
      </c>
      <c r="H1372" t="str">
        <f>INDEX(product[Product Name],MATCH(A1372,product[ProductID],0))</f>
        <v>Pomum YY-21</v>
      </c>
      <c r="I1372" t="str">
        <f>INDEX(product[Category],MATCH($A1372,product[ProductID],0))</f>
        <v>Youth</v>
      </c>
      <c r="J1372" t="str">
        <f>INDEX(product[Segment],MATCH($A1372,product[ProductID],0))</f>
        <v>Youth</v>
      </c>
      <c r="K1372">
        <f>INDEX(product[ManufacturerID],MATCH($A1372,product[ProductID],0))</f>
        <v>11</v>
      </c>
      <c r="L1372" t="str">
        <f>INDEX(location[State],MATCH(D1372,location[Zip],0))</f>
        <v>Ontario</v>
      </c>
      <c r="M1372" t="str">
        <f>INDEX(manufacturer[Manufacturer Name],MATCH(K1372,manufacturer[ManufacturerID],0))</f>
        <v>Pomum</v>
      </c>
      <c r="N1372">
        <f>1/COUNTIFS(tbl_sales[Manufacturer Name],tbl_sales[[#This Row],[Manufacturer Name]])</f>
        <v>5.5555555555555552E-2</v>
      </c>
    </row>
    <row r="1373" spans="1:14" x14ac:dyDescent="0.25">
      <c r="A1373">
        <v>1809</v>
      </c>
      <c r="B1373" s="2">
        <v>42148</v>
      </c>
      <c r="C1373" s="2" t="str">
        <f>TEXT(tbl_sales[[#This Row],[Date]],"mmmm")</f>
        <v>May</v>
      </c>
      <c r="D1373" t="s">
        <v>840</v>
      </c>
      <c r="E1373">
        <v>2</v>
      </c>
      <c r="F1373" s="3">
        <v>5542.74</v>
      </c>
      <c r="G1373" t="s">
        <v>20</v>
      </c>
      <c r="H1373" t="str">
        <f>INDEX(product[Product Name],MATCH(A1373,product[ProductID],0))</f>
        <v>Pomum YY-04</v>
      </c>
      <c r="I1373" t="str">
        <f>INDEX(product[Category],MATCH($A1373,product[ProductID],0))</f>
        <v>Youth</v>
      </c>
      <c r="J1373" t="str">
        <f>INDEX(product[Segment],MATCH($A1373,product[ProductID],0))</f>
        <v>Youth</v>
      </c>
      <c r="K1373">
        <f>INDEX(product[ManufacturerID],MATCH($A1373,product[ProductID],0))</f>
        <v>11</v>
      </c>
      <c r="L1373" t="str">
        <f>INDEX(location[State],MATCH(D1373,location[Zip],0))</f>
        <v>Ontario</v>
      </c>
      <c r="M1373" t="str">
        <f>INDEX(manufacturer[Manufacturer Name],MATCH(K1373,manufacturer[ManufacturerID],0))</f>
        <v>Pomum</v>
      </c>
      <c r="N1373">
        <f>1/COUNTIFS(tbl_sales[Manufacturer Name],tbl_sales[[#This Row],[Manufacturer Name]])</f>
        <v>5.5555555555555552E-2</v>
      </c>
    </row>
    <row r="1374" spans="1:14" x14ac:dyDescent="0.25">
      <c r="A1374">
        <v>1714</v>
      </c>
      <c r="B1374" s="2">
        <v>42144</v>
      </c>
      <c r="C1374" s="2" t="str">
        <f>TEXT(tbl_sales[[#This Row],[Date]],"mmmm")</f>
        <v>May</v>
      </c>
      <c r="D1374" t="s">
        <v>680</v>
      </c>
      <c r="E1374">
        <v>1</v>
      </c>
      <c r="F1374" s="3">
        <v>1259.3699999999999</v>
      </c>
      <c r="G1374" t="s">
        <v>20</v>
      </c>
      <c r="H1374" t="str">
        <f>INDEX(product[Product Name],MATCH(A1374,product[ProductID],0))</f>
        <v>Salvus YY-25</v>
      </c>
      <c r="I1374" t="str">
        <f>INDEX(product[Category],MATCH($A1374,product[ProductID],0))</f>
        <v>Youth</v>
      </c>
      <c r="J1374" t="str">
        <f>INDEX(product[Segment],MATCH($A1374,product[ProductID],0))</f>
        <v>Youth</v>
      </c>
      <c r="K1374">
        <f>INDEX(product[ManufacturerID],MATCH($A1374,product[ProductID],0))</f>
        <v>13</v>
      </c>
      <c r="L1374" t="str">
        <f>INDEX(location[State],MATCH(D1374,location[Zip],0))</f>
        <v>Ontario</v>
      </c>
      <c r="M1374" t="str">
        <f>INDEX(manufacturer[Manufacturer Name],MATCH(K1374,manufacturer[ManufacturerID],0))</f>
        <v>Salvus</v>
      </c>
      <c r="N1374">
        <f>1/COUNTIFS(tbl_sales[Manufacturer Name],tbl_sales[[#This Row],[Manufacturer Name]])</f>
        <v>4.3478260869565216E-2</v>
      </c>
    </row>
    <row r="1375" spans="1:14" x14ac:dyDescent="0.25">
      <c r="A1375">
        <v>1667</v>
      </c>
      <c r="B1375" s="2">
        <v>42135</v>
      </c>
      <c r="C1375" s="2" t="str">
        <f>TEXT(tbl_sales[[#This Row],[Date]],"mmmm")</f>
        <v>May</v>
      </c>
      <c r="D1375" t="s">
        <v>1220</v>
      </c>
      <c r="E1375">
        <v>1</v>
      </c>
      <c r="F1375" s="3">
        <v>4409.37</v>
      </c>
      <c r="G1375" t="s">
        <v>20</v>
      </c>
      <c r="H1375" t="str">
        <f>INDEX(product[Product Name],MATCH(A1375,product[ProductID],0))</f>
        <v>Quibus RS-05</v>
      </c>
      <c r="I1375" t="str">
        <f>INDEX(product[Category],MATCH($A1375,product[ProductID],0))</f>
        <v>Rural</v>
      </c>
      <c r="J1375" t="str">
        <f>INDEX(product[Segment],MATCH($A1375,product[ProductID],0))</f>
        <v>Select</v>
      </c>
      <c r="K1375">
        <f>INDEX(product[ManufacturerID],MATCH($A1375,product[ProductID],0))</f>
        <v>12</v>
      </c>
      <c r="L1375" t="str">
        <f>INDEX(location[State],MATCH(D1375,location[Zip],0))</f>
        <v>Manitoba</v>
      </c>
      <c r="M1375" t="str">
        <f>INDEX(manufacturer[Manufacturer Name],MATCH(K1375,manufacturer[ManufacturerID],0))</f>
        <v>Quibus</v>
      </c>
      <c r="N1375">
        <f>1/COUNTIFS(tbl_sales[Manufacturer Name],tbl_sales[[#This Row],[Manufacturer Name]])</f>
        <v>1.3333333333333334E-2</v>
      </c>
    </row>
    <row r="1376" spans="1:14" x14ac:dyDescent="0.25">
      <c r="A1376">
        <v>1053</v>
      </c>
      <c r="B1376" s="2">
        <v>42067</v>
      </c>
      <c r="C1376" s="2" t="str">
        <f>TEXT(tbl_sales[[#This Row],[Date]],"mmmm")</f>
        <v>March</v>
      </c>
      <c r="D1376" t="s">
        <v>969</v>
      </c>
      <c r="E1376">
        <v>1</v>
      </c>
      <c r="F1376" s="3">
        <v>3527.37</v>
      </c>
      <c r="G1376" t="s">
        <v>20</v>
      </c>
      <c r="H1376" t="str">
        <f>INDEX(product[Product Name],MATCH(A1376,product[ProductID],0))</f>
        <v>Pirum MA-11</v>
      </c>
      <c r="I1376" t="str">
        <f>INDEX(product[Category],MATCH($A1376,product[ProductID],0))</f>
        <v>Mix</v>
      </c>
      <c r="J1376" t="str">
        <f>INDEX(product[Segment],MATCH($A1376,product[ProductID],0))</f>
        <v>All Season</v>
      </c>
      <c r="K1376">
        <f>INDEX(product[ManufacturerID],MATCH($A1376,product[ProductID],0))</f>
        <v>10</v>
      </c>
      <c r="L1376" t="str">
        <f>INDEX(location[State],MATCH(D1376,location[Zip],0))</f>
        <v>Ontario</v>
      </c>
      <c r="M1376" t="str">
        <f>INDEX(manufacturer[Manufacturer Name],MATCH(K1376,manufacturer[ManufacturerID],0))</f>
        <v>Pirum</v>
      </c>
      <c r="N1376">
        <f>1/COUNTIFS(tbl_sales[Manufacturer Name],tbl_sales[[#This Row],[Manufacturer Name]])</f>
        <v>3.8022813688212928E-3</v>
      </c>
    </row>
    <row r="1377" spans="1:14" x14ac:dyDescent="0.25">
      <c r="A1377">
        <v>1140</v>
      </c>
      <c r="B1377" s="2">
        <v>42067</v>
      </c>
      <c r="C1377" s="2" t="str">
        <f>TEXT(tbl_sales[[#This Row],[Date]],"mmmm")</f>
        <v>March</v>
      </c>
      <c r="D1377" t="s">
        <v>839</v>
      </c>
      <c r="E1377">
        <v>1</v>
      </c>
      <c r="F1377" s="3">
        <v>9575.3700000000008</v>
      </c>
      <c r="G1377" t="s">
        <v>20</v>
      </c>
      <c r="H1377" t="str">
        <f>INDEX(product[Product Name],MATCH(A1377,product[ProductID],0))</f>
        <v>Pirum UM-17</v>
      </c>
      <c r="I1377" t="str">
        <f>INDEX(product[Category],MATCH($A1377,product[ProductID],0))</f>
        <v>Urban</v>
      </c>
      <c r="J1377" t="str">
        <f>INDEX(product[Segment],MATCH($A1377,product[ProductID],0))</f>
        <v>Moderation</v>
      </c>
      <c r="K1377">
        <f>INDEX(product[ManufacturerID],MATCH($A1377,product[ProductID],0))</f>
        <v>10</v>
      </c>
      <c r="L1377" t="str">
        <f>INDEX(location[State],MATCH(D1377,location[Zip],0))</f>
        <v>Ontario</v>
      </c>
      <c r="M1377" t="str">
        <f>INDEX(manufacturer[Manufacturer Name],MATCH(K1377,manufacturer[ManufacturerID],0))</f>
        <v>Pirum</v>
      </c>
      <c r="N1377">
        <f>1/COUNTIFS(tbl_sales[Manufacturer Name],tbl_sales[[#This Row],[Manufacturer Name]])</f>
        <v>3.8022813688212928E-3</v>
      </c>
    </row>
    <row r="1378" spans="1:14" x14ac:dyDescent="0.25">
      <c r="A1378">
        <v>440</v>
      </c>
      <c r="B1378" s="2">
        <v>42068</v>
      </c>
      <c r="C1378" s="2" t="str">
        <f>TEXT(tbl_sales[[#This Row],[Date]],"mmmm")</f>
        <v>March</v>
      </c>
      <c r="D1378" t="s">
        <v>960</v>
      </c>
      <c r="E1378">
        <v>1</v>
      </c>
      <c r="F1378" s="3">
        <v>19529.37</v>
      </c>
      <c r="G1378" t="s">
        <v>20</v>
      </c>
      <c r="H1378" t="str">
        <f>INDEX(product[Product Name],MATCH(A1378,product[ProductID],0))</f>
        <v>Maximus UM-45</v>
      </c>
      <c r="I1378" t="str">
        <f>INDEX(product[Category],MATCH($A1378,product[ProductID],0))</f>
        <v>Urban</v>
      </c>
      <c r="J1378" t="str">
        <f>INDEX(product[Segment],MATCH($A1378,product[ProductID],0))</f>
        <v>Moderation</v>
      </c>
      <c r="K1378">
        <f>INDEX(product[ManufacturerID],MATCH($A1378,product[ProductID],0))</f>
        <v>7</v>
      </c>
      <c r="L1378" t="str">
        <f>INDEX(location[State],MATCH(D1378,location[Zip],0))</f>
        <v>Ontario</v>
      </c>
      <c r="M1378" t="str">
        <f>INDEX(manufacturer[Manufacturer Name],MATCH(K1378,manufacturer[ManufacturerID],0))</f>
        <v>VanArsdel</v>
      </c>
      <c r="N1378">
        <f>1/COUNTIFS(tbl_sales[Manufacturer Name],tbl_sales[[#This Row],[Manufacturer Name]])</f>
        <v>2.4570024570024569E-3</v>
      </c>
    </row>
    <row r="1379" spans="1:14" x14ac:dyDescent="0.25">
      <c r="A1379">
        <v>2239</v>
      </c>
      <c r="B1379" s="2">
        <v>42068</v>
      </c>
      <c r="C1379" s="2" t="str">
        <f>TEXT(tbl_sales[[#This Row],[Date]],"mmmm")</f>
        <v>March</v>
      </c>
      <c r="D1379" t="s">
        <v>685</v>
      </c>
      <c r="E1379">
        <v>1</v>
      </c>
      <c r="F1379" s="3">
        <v>1637.37</v>
      </c>
      <c r="G1379" t="s">
        <v>20</v>
      </c>
      <c r="H1379" t="str">
        <f>INDEX(product[Product Name],MATCH(A1379,product[ProductID],0))</f>
        <v>Aliqui RP-36</v>
      </c>
      <c r="I1379" t="str">
        <f>INDEX(product[Category],MATCH($A1379,product[ProductID],0))</f>
        <v>Rural</v>
      </c>
      <c r="J1379" t="str">
        <f>INDEX(product[Segment],MATCH($A1379,product[ProductID],0))</f>
        <v>Productivity</v>
      </c>
      <c r="K1379">
        <f>INDEX(product[ManufacturerID],MATCH($A1379,product[ProductID],0))</f>
        <v>2</v>
      </c>
      <c r="L1379" t="str">
        <f>INDEX(location[State],MATCH(D1379,location[Zip],0))</f>
        <v>Ontario</v>
      </c>
      <c r="M1379" t="str">
        <f>INDEX(manufacturer[Manufacturer Name],MATCH(K1379,manufacturer[ManufacturerID],0))</f>
        <v>Aliqui</v>
      </c>
      <c r="N1379">
        <f>1/COUNTIFS(tbl_sales[Manufacturer Name],tbl_sales[[#This Row],[Manufacturer Name]])</f>
        <v>4.7169811320754715E-3</v>
      </c>
    </row>
    <row r="1380" spans="1:14" x14ac:dyDescent="0.25">
      <c r="A1380">
        <v>2238</v>
      </c>
      <c r="B1380" s="2">
        <v>42068</v>
      </c>
      <c r="C1380" s="2" t="str">
        <f>TEXT(tbl_sales[[#This Row],[Date]],"mmmm")</f>
        <v>March</v>
      </c>
      <c r="D1380" t="s">
        <v>685</v>
      </c>
      <c r="E1380">
        <v>1</v>
      </c>
      <c r="F1380" s="3">
        <v>1637.37</v>
      </c>
      <c r="G1380" t="s">
        <v>20</v>
      </c>
      <c r="H1380" t="str">
        <f>INDEX(product[Product Name],MATCH(A1380,product[ProductID],0))</f>
        <v>Aliqui RP-35</v>
      </c>
      <c r="I1380" t="str">
        <f>INDEX(product[Category],MATCH($A1380,product[ProductID],0))</f>
        <v>Rural</v>
      </c>
      <c r="J1380" t="str">
        <f>INDEX(product[Segment],MATCH($A1380,product[ProductID],0))</f>
        <v>Productivity</v>
      </c>
      <c r="K1380">
        <f>INDEX(product[ManufacturerID],MATCH($A1380,product[ProductID],0))</f>
        <v>2</v>
      </c>
      <c r="L1380" t="str">
        <f>INDEX(location[State],MATCH(D1380,location[Zip],0))</f>
        <v>Ontario</v>
      </c>
      <c r="M1380" t="str">
        <f>INDEX(manufacturer[Manufacturer Name],MATCH(K1380,manufacturer[ManufacturerID],0))</f>
        <v>Aliqui</v>
      </c>
      <c r="N1380">
        <f>1/COUNTIFS(tbl_sales[Manufacturer Name],tbl_sales[[#This Row],[Manufacturer Name]])</f>
        <v>4.7169811320754715E-3</v>
      </c>
    </row>
    <row r="1381" spans="1:14" x14ac:dyDescent="0.25">
      <c r="A1381">
        <v>2197</v>
      </c>
      <c r="B1381" s="2">
        <v>42068</v>
      </c>
      <c r="C1381" s="2" t="str">
        <f>TEXT(tbl_sales[[#This Row],[Date]],"mmmm")</f>
        <v>March</v>
      </c>
      <c r="D1381" t="s">
        <v>687</v>
      </c>
      <c r="E1381">
        <v>1</v>
      </c>
      <c r="F1381" s="3">
        <v>2865.87</v>
      </c>
      <c r="G1381" t="s">
        <v>20</v>
      </c>
      <c r="H1381" t="str">
        <f>INDEX(product[Product Name],MATCH(A1381,product[ProductID],0))</f>
        <v>Aliqui MA-11</v>
      </c>
      <c r="I1381" t="str">
        <f>INDEX(product[Category],MATCH($A1381,product[ProductID],0))</f>
        <v>Mix</v>
      </c>
      <c r="J1381" t="str">
        <f>INDEX(product[Segment],MATCH($A1381,product[ProductID],0))</f>
        <v>All Season</v>
      </c>
      <c r="K1381">
        <f>INDEX(product[ManufacturerID],MATCH($A1381,product[ProductID],0))</f>
        <v>2</v>
      </c>
      <c r="L1381" t="str">
        <f>INDEX(location[State],MATCH(D1381,location[Zip],0))</f>
        <v>Ontario</v>
      </c>
      <c r="M1381" t="str">
        <f>INDEX(manufacturer[Manufacturer Name],MATCH(K1381,manufacturer[ManufacturerID],0))</f>
        <v>Aliqui</v>
      </c>
      <c r="N1381">
        <f>1/COUNTIFS(tbl_sales[Manufacturer Name],tbl_sales[[#This Row],[Manufacturer Name]])</f>
        <v>4.7169811320754715E-3</v>
      </c>
    </row>
    <row r="1382" spans="1:14" x14ac:dyDescent="0.25">
      <c r="A1382">
        <v>615</v>
      </c>
      <c r="B1382" s="2">
        <v>42045</v>
      </c>
      <c r="C1382" s="2" t="str">
        <f>TEXT(tbl_sales[[#This Row],[Date]],"mmmm")</f>
        <v>February</v>
      </c>
      <c r="D1382" t="s">
        <v>953</v>
      </c>
      <c r="E1382">
        <v>1</v>
      </c>
      <c r="F1382" s="3">
        <v>8189.37</v>
      </c>
      <c r="G1382" t="s">
        <v>20</v>
      </c>
      <c r="H1382" t="str">
        <f>INDEX(product[Product Name],MATCH(A1382,product[ProductID],0))</f>
        <v>Maximus UC-80</v>
      </c>
      <c r="I1382" t="str">
        <f>INDEX(product[Category],MATCH($A1382,product[ProductID],0))</f>
        <v>Urban</v>
      </c>
      <c r="J1382" t="str">
        <f>INDEX(product[Segment],MATCH($A1382,product[ProductID],0))</f>
        <v>Convenience</v>
      </c>
      <c r="K1382">
        <f>INDEX(product[ManufacturerID],MATCH($A1382,product[ProductID],0))</f>
        <v>7</v>
      </c>
      <c r="L1382" t="str">
        <f>INDEX(location[State],MATCH(D1382,location[Zip],0))</f>
        <v>Ontario</v>
      </c>
      <c r="M1382" t="str">
        <f>INDEX(manufacturer[Manufacturer Name],MATCH(K1382,manufacturer[ManufacturerID],0))</f>
        <v>VanArsdel</v>
      </c>
      <c r="N1382">
        <f>1/COUNTIFS(tbl_sales[Manufacturer Name],tbl_sales[[#This Row],[Manufacturer Name]])</f>
        <v>2.4570024570024569E-3</v>
      </c>
    </row>
    <row r="1383" spans="1:14" x14ac:dyDescent="0.25">
      <c r="A1383">
        <v>1182</v>
      </c>
      <c r="B1383" s="2">
        <v>42045</v>
      </c>
      <c r="C1383" s="2" t="str">
        <f>TEXT(tbl_sales[[#This Row],[Date]],"mmmm")</f>
        <v>February</v>
      </c>
      <c r="D1383" t="s">
        <v>1230</v>
      </c>
      <c r="E1383">
        <v>1</v>
      </c>
      <c r="F1383" s="3">
        <v>2708.37</v>
      </c>
      <c r="G1383" t="s">
        <v>20</v>
      </c>
      <c r="H1383" t="str">
        <f>INDEX(product[Product Name],MATCH(A1383,product[ProductID],0))</f>
        <v>Pirum UE-18</v>
      </c>
      <c r="I1383" t="str">
        <f>INDEX(product[Category],MATCH($A1383,product[ProductID],0))</f>
        <v>Urban</v>
      </c>
      <c r="J1383" t="str">
        <f>INDEX(product[Segment],MATCH($A1383,product[ProductID],0))</f>
        <v>Extreme</v>
      </c>
      <c r="K1383">
        <f>INDEX(product[ManufacturerID],MATCH($A1383,product[ProductID],0))</f>
        <v>10</v>
      </c>
      <c r="L1383" t="str">
        <f>INDEX(location[State],MATCH(D1383,location[Zip],0))</f>
        <v>Manitoba</v>
      </c>
      <c r="M1383" t="str">
        <f>INDEX(manufacturer[Manufacturer Name],MATCH(K1383,manufacturer[ManufacturerID],0))</f>
        <v>Pirum</v>
      </c>
      <c r="N1383">
        <f>1/COUNTIFS(tbl_sales[Manufacturer Name],tbl_sales[[#This Row],[Manufacturer Name]])</f>
        <v>3.8022813688212928E-3</v>
      </c>
    </row>
    <row r="1384" spans="1:14" x14ac:dyDescent="0.25">
      <c r="A1384">
        <v>993</v>
      </c>
      <c r="B1384" s="2">
        <v>42111</v>
      </c>
      <c r="C1384" s="2" t="str">
        <f>TEXT(tbl_sales[[#This Row],[Date]],"mmmm")</f>
        <v>April</v>
      </c>
      <c r="D1384" t="s">
        <v>1220</v>
      </c>
      <c r="E1384">
        <v>1</v>
      </c>
      <c r="F1384" s="3">
        <v>4409.37</v>
      </c>
      <c r="G1384" t="s">
        <v>20</v>
      </c>
      <c r="H1384" t="str">
        <f>INDEX(product[Product Name],MATCH(A1384,product[ProductID],0))</f>
        <v>Natura UC-56</v>
      </c>
      <c r="I1384" t="str">
        <f>INDEX(product[Category],MATCH($A1384,product[ProductID],0))</f>
        <v>Urban</v>
      </c>
      <c r="J1384" t="str">
        <f>INDEX(product[Segment],MATCH($A1384,product[ProductID],0))</f>
        <v>Convenience</v>
      </c>
      <c r="K1384">
        <f>INDEX(product[ManufacturerID],MATCH($A1384,product[ProductID],0))</f>
        <v>8</v>
      </c>
      <c r="L1384" t="str">
        <f>INDEX(location[State],MATCH(D1384,location[Zip],0))</f>
        <v>Manitoba</v>
      </c>
      <c r="M1384" t="str">
        <f>INDEX(manufacturer[Manufacturer Name],MATCH(K1384,manufacturer[ManufacturerID],0))</f>
        <v>Natura</v>
      </c>
      <c r="N1384">
        <f>1/COUNTIFS(tbl_sales[Manufacturer Name],tbl_sales[[#This Row],[Manufacturer Name]])</f>
        <v>3.952569169960474E-3</v>
      </c>
    </row>
    <row r="1385" spans="1:14" x14ac:dyDescent="0.25">
      <c r="A1385">
        <v>1145</v>
      </c>
      <c r="B1385" s="2">
        <v>42106</v>
      </c>
      <c r="C1385" s="2" t="str">
        <f>TEXT(tbl_sales[[#This Row],[Date]],"mmmm")</f>
        <v>April</v>
      </c>
      <c r="D1385" t="s">
        <v>687</v>
      </c>
      <c r="E1385">
        <v>1</v>
      </c>
      <c r="F1385" s="3">
        <v>4031.37</v>
      </c>
      <c r="G1385" t="s">
        <v>20</v>
      </c>
      <c r="H1385" t="str">
        <f>INDEX(product[Product Name],MATCH(A1385,product[ProductID],0))</f>
        <v>Pirum UR-02</v>
      </c>
      <c r="I1385" t="str">
        <f>INDEX(product[Category],MATCH($A1385,product[ProductID],0))</f>
        <v>Urban</v>
      </c>
      <c r="J1385" t="str">
        <f>INDEX(product[Segment],MATCH($A1385,product[ProductID],0))</f>
        <v>Regular</v>
      </c>
      <c r="K1385">
        <f>INDEX(product[ManufacturerID],MATCH($A1385,product[ProductID],0))</f>
        <v>10</v>
      </c>
      <c r="L1385" t="str">
        <f>INDEX(location[State],MATCH(D1385,location[Zip],0))</f>
        <v>Ontario</v>
      </c>
      <c r="M1385" t="str">
        <f>INDEX(manufacturer[Manufacturer Name],MATCH(K1385,manufacturer[ManufacturerID],0))</f>
        <v>Pirum</v>
      </c>
      <c r="N1385">
        <f>1/COUNTIFS(tbl_sales[Manufacturer Name],tbl_sales[[#This Row],[Manufacturer Name]])</f>
        <v>3.8022813688212928E-3</v>
      </c>
    </row>
    <row r="1386" spans="1:14" x14ac:dyDescent="0.25">
      <c r="A1386">
        <v>826</v>
      </c>
      <c r="B1386" s="2">
        <v>42106</v>
      </c>
      <c r="C1386" s="2" t="str">
        <f>TEXT(tbl_sales[[#This Row],[Date]],"mmmm")</f>
        <v>April</v>
      </c>
      <c r="D1386" t="s">
        <v>687</v>
      </c>
      <c r="E1386">
        <v>1</v>
      </c>
      <c r="F1386" s="3">
        <v>13922.37</v>
      </c>
      <c r="G1386" t="s">
        <v>20</v>
      </c>
      <c r="H1386" t="str">
        <f>INDEX(product[Product Name],MATCH(A1386,product[ProductID],0))</f>
        <v>Natura UM-10</v>
      </c>
      <c r="I1386" t="str">
        <f>INDEX(product[Category],MATCH($A1386,product[ProductID],0))</f>
        <v>Urban</v>
      </c>
      <c r="J1386" t="str">
        <f>INDEX(product[Segment],MATCH($A1386,product[ProductID],0))</f>
        <v>Moderation</v>
      </c>
      <c r="K1386">
        <f>INDEX(product[ManufacturerID],MATCH($A1386,product[ProductID],0))</f>
        <v>8</v>
      </c>
      <c r="L1386" t="str">
        <f>INDEX(location[State],MATCH(D1386,location[Zip],0))</f>
        <v>Ontario</v>
      </c>
      <c r="M1386" t="str">
        <f>INDEX(manufacturer[Manufacturer Name],MATCH(K1386,manufacturer[ManufacturerID],0))</f>
        <v>Natura</v>
      </c>
      <c r="N1386">
        <f>1/COUNTIFS(tbl_sales[Manufacturer Name],tbl_sales[[#This Row],[Manufacturer Name]])</f>
        <v>3.952569169960474E-3</v>
      </c>
    </row>
    <row r="1387" spans="1:14" x14ac:dyDescent="0.25">
      <c r="A1387">
        <v>438</v>
      </c>
      <c r="B1387" s="2">
        <v>42106</v>
      </c>
      <c r="C1387" s="2" t="str">
        <f>TEXT(tbl_sales[[#This Row],[Date]],"mmmm")</f>
        <v>April</v>
      </c>
      <c r="D1387" t="s">
        <v>969</v>
      </c>
      <c r="E1387">
        <v>1</v>
      </c>
      <c r="F1387" s="3">
        <v>11969.37</v>
      </c>
      <c r="G1387" t="s">
        <v>20</v>
      </c>
      <c r="H1387" t="str">
        <f>INDEX(product[Product Name],MATCH(A1387,product[ProductID],0))</f>
        <v>Maximus UM-43</v>
      </c>
      <c r="I1387" t="str">
        <f>INDEX(product[Category],MATCH($A1387,product[ProductID],0))</f>
        <v>Urban</v>
      </c>
      <c r="J1387" t="str">
        <f>INDEX(product[Segment],MATCH($A1387,product[ProductID],0))</f>
        <v>Moderation</v>
      </c>
      <c r="K1387">
        <f>INDEX(product[ManufacturerID],MATCH($A1387,product[ProductID],0))</f>
        <v>7</v>
      </c>
      <c r="L1387" t="str">
        <f>INDEX(location[State],MATCH(D1387,location[Zip],0))</f>
        <v>Ontario</v>
      </c>
      <c r="M1387" t="str">
        <f>INDEX(manufacturer[Manufacturer Name],MATCH(K1387,manufacturer[ManufacturerID],0))</f>
        <v>VanArsdel</v>
      </c>
      <c r="N1387">
        <f>1/COUNTIFS(tbl_sales[Manufacturer Name],tbl_sales[[#This Row],[Manufacturer Name]])</f>
        <v>2.4570024570024569E-3</v>
      </c>
    </row>
    <row r="1388" spans="1:14" x14ac:dyDescent="0.25">
      <c r="A1388">
        <v>578</v>
      </c>
      <c r="B1388" s="2">
        <v>42106</v>
      </c>
      <c r="C1388" s="2" t="str">
        <f>TEXT(tbl_sales[[#This Row],[Date]],"mmmm")</f>
        <v>April</v>
      </c>
      <c r="D1388" t="s">
        <v>994</v>
      </c>
      <c r="E1388">
        <v>1</v>
      </c>
      <c r="F1388" s="3">
        <v>9449.3700000000008</v>
      </c>
      <c r="G1388" t="s">
        <v>20</v>
      </c>
      <c r="H1388" t="str">
        <f>INDEX(product[Product Name],MATCH(A1388,product[ProductID],0))</f>
        <v>Maximus UC-43</v>
      </c>
      <c r="I1388" t="str">
        <f>INDEX(product[Category],MATCH($A1388,product[ProductID],0))</f>
        <v>Urban</v>
      </c>
      <c r="J1388" t="str">
        <f>INDEX(product[Segment],MATCH($A1388,product[ProductID],0))</f>
        <v>Convenience</v>
      </c>
      <c r="K1388">
        <f>INDEX(product[ManufacturerID],MATCH($A1388,product[ProductID],0))</f>
        <v>7</v>
      </c>
      <c r="L1388" t="str">
        <f>INDEX(location[State],MATCH(D1388,location[Zip],0))</f>
        <v>Ontario</v>
      </c>
      <c r="M1388" t="str">
        <f>INDEX(manufacturer[Manufacturer Name],MATCH(K1388,manufacturer[ManufacturerID],0))</f>
        <v>VanArsdel</v>
      </c>
      <c r="N1388">
        <f>1/COUNTIFS(tbl_sales[Manufacturer Name],tbl_sales[[#This Row],[Manufacturer Name]])</f>
        <v>2.4570024570024569E-3</v>
      </c>
    </row>
    <row r="1389" spans="1:14" x14ac:dyDescent="0.25">
      <c r="A1389">
        <v>927</v>
      </c>
      <c r="B1389" s="2">
        <v>42106</v>
      </c>
      <c r="C1389" s="2" t="str">
        <f>TEXT(tbl_sales[[#This Row],[Date]],"mmmm")</f>
        <v>April</v>
      </c>
      <c r="D1389" t="s">
        <v>832</v>
      </c>
      <c r="E1389">
        <v>1</v>
      </c>
      <c r="F1389" s="3">
        <v>6173.37</v>
      </c>
      <c r="G1389" t="s">
        <v>20</v>
      </c>
      <c r="H1389" t="str">
        <f>INDEX(product[Product Name],MATCH(A1389,product[ProductID],0))</f>
        <v>Natura UE-36</v>
      </c>
      <c r="I1389" t="str">
        <f>INDEX(product[Category],MATCH($A1389,product[ProductID],0))</f>
        <v>Urban</v>
      </c>
      <c r="J1389" t="str">
        <f>INDEX(product[Segment],MATCH($A1389,product[ProductID],0))</f>
        <v>Extreme</v>
      </c>
      <c r="K1389">
        <f>INDEX(product[ManufacturerID],MATCH($A1389,product[ProductID],0))</f>
        <v>8</v>
      </c>
      <c r="L1389" t="str">
        <f>INDEX(location[State],MATCH(D1389,location[Zip],0))</f>
        <v>Ontario</v>
      </c>
      <c r="M1389" t="str">
        <f>INDEX(manufacturer[Manufacturer Name],MATCH(K1389,manufacturer[ManufacturerID],0))</f>
        <v>Natura</v>
      </c>
      <c r="N1389">
        <f>1/COUNTIFS(tbl_sales[Manufacturer Name],tbl_sales[[#This Row],[Manufacturer Name]])</f>
        <v>3.952569169960474E-3</v>
      </c>
    </row>
    <row r="1390" spans="1:14" x14ac:dyDescent="0.25">
      <c r="A1390">
        <v>1347</v>
      </c>
      <c r="B1390" s="2">
        <v>42106</v>
      </c>
      <c r="C1390" s="2" t="str">
        <f>TEXT(tbl_sales[[#This Row],[Date]],"mmmm")</f>
        <v>April</v>
      </c>
      <c r="D1390" t="s">
        <v>705</v>
      </c>
      <c r="E1390">
        <v>1</v>
      </c>
      <c r="F1390" s="3">
        <v>4156.74</v>
      </c>
      <c r="G1390" t="s">
        <v>20</v>
      </c>
      <c r="H1390" t="str">
        <f>INDEX(product[Product Name],MATCH(A1390,product[ProductID],0))</f>
        <v>Quibus RP-39</v>
      </c>
      <c r="I1390" t="str">
        <f>INDEX(product[Category],MATCH($A1390,product[ProductID],0))</f>
        <v>Rural</v>
      </c>
      <c r="J1390" t="str">
        <f>INDEX(product[Segment],MATCH($A1390,product[ProductID],0))</f>
        <v>Productivity</v>
      </c>
      <c r="K1390">
        <f>INDEX(product[ManufacturerID],MATCH($A1390,product[ProductID],0))</f>
        <v>12</v>
      </c>
      <c r="L1390" t="str">
        <f>INDEX(location[State],MATCH(D1390,location[Zip],0))</f>
        <v>Ontario</v>
      </c>
      <c r="M1390" t="str">
        <f>INDEX(manufacturer[Manufacturer Name],MATCH(K1390,manufacturer[ManufacturerID],0))</f>
        <v>Quibus</v>
      </c>
      <c r="N1390">
        <f>1/COUNTIFS(tbl_sales[Manufacturer Name],tbl_sales[[#This Row],[Manufacturer Name]])</f>
        <v>1.3333333333333334E-2</v>
      </c>
    </row>
    <row r="1391" spans="1:14" x14ac:dyDescent="0.25">
      <c r="A1391">
        <v>2054</v>
      </c>
      <c r="B1391" s="2">
        <v>42085</v>
      </c>
      <c r="C1391" s="2" t="str">
        <f>TEXT(tbl_sales[[#This Row],[Date]],"mmmm")</f>
        <v>March</v>
      </c>
      <c r="D1391" t="s">
        <v>391</v>
      </c>
      <c r="E1391">
        <v>1</v>
      </c>
      <c r="F1391" s="3">
        <v>7244.37</v>
      </c>
      <c r="G1391" t="s">
        <v>20</v>
      </c>
      <c r="H1391" t="str">
        <f>INDEX(product[Product Name],MATCH(A1391,product[ProductID],0))</f>
        <v>Currus UE-14</v>
      </c>
      <c r="I1391" t="str">
        <f>INDEX(product[Category],MATCH($A1391,product[ProductID],0))</f>
        <v>Urban</v>
      </c>
      <c r="J1391" t="str">
        <f>INDEX(product[Segment],MATCH($A1391,product[ProductID],0))</f>
        <v>Extreme</v>
      </c>
      <c r="K1391">
        <f>INDEX(product[ManufacturerID],MATCH($A1391,product[ProductID],0))</f>
        <v>4</v>
      </c>
      <c r="L1391" t="str">
        <f>INDEX(location[State],MATCH(D1391,location[Zip],0))</f>
        <v>Quebec</v>
      </c>
      <c r="M1391" t="str">
        <f>INDEX(manufacturer[Manufacturer Name],MATCH(K1391,manufacturer[ManufacturerID],0))</f>
        <v>Currus</v>
      </c>
      <c r="N1391">
        <f>1/COUNTIFS(tbl_sales[Manufacturer Name],tbl_sales[[#This Row],[Manufacturer Name]])</f>
        <v>1.1764705882352941E-2</v>
      </c>
    </row>
    <row r="1392" spans="1:14" x14ac:dyDescent="0.25">
      <c r="A1392">
        <v>2334</v>
      </c>
      <c r="B1392" s="2">
        <v>42085</v>
      </c>
      <c r="C1392" s="2" t="str">
        <f>TEXT(tbl_sales[[#This Row],[Date]],"mmmm")</f>
        <v>March</v>
      </c>
      <c r="D1392" t="s">
        <v>838</v>
      </c>
      <c r="E1392">
        <v>1</v>
      </c>
      <c r="F1392" s="3">
        <v>4592.7</v>
      </c>
      <c r="G1392" t="s">
        <v>20</v>
      </c>
      <c r="H1392" t="str">
        <f>INDEX(product[Product Name],MATCH(A1392,product[ProductID],0))</f>
        <v>Aliqui UE-08</v>
      </c>
      <c r="I1392" t="str">
        <f>INDEX(product[Category],MATCH($A1392,product[ProductID],0))</f>
        <v>Urban</v>
      </c>
      <c r="J1392" t="str">
        <f>INDEX(product[Segment],MATCH($A1392,product[ProductID],0))</f>
        <v>Extreme</v>
      </c>
      <c r="K1392">
        <f>INDEX(product[ManufacturerID],MATCH($A1392,product[ProductID],0))</f>
        <v>2</v>
      </c>
      <c r="L1392" t="str">
        <f>INDEX(location[State],MATCH(D1392,location[Zip],0))</f>
        <v>Ontario</v>
      </c>
      <c r="M1392" t="str">
        <f>INDEX(manufacturer[Manufacturer Name],MATCH(K1392,manufacturer[ManufacturerID],0))</f>
        <v>Aliqui</v>
      </c>
      <c r="N1392">
        <f>1/COUNTIFS(tbl_sales[Manufacturer Name],tbl_sales[[#This Row],[Manufacturer Name]])</f>
        <v>4.7169811320754715E-3</v>
      </c>
    </row>
    <row r="1393" spans="1:14" x14ac:dyDescent="0.25">
      <c r="A1393">
        <v>689</v>
      </c>
      <c r="B1393" s="2">
        <v>42085</v>
      </c>
      <c r="C1393" s="2" t="str">
        <f>TEXT(tbl_sales[[#This Row],[Date]],"mmmm")</f>
        <v>March</v>
      </c>
      <c r="D1393" t="s">
        <v>1219</v>
      </c>
      <c r="E1393">
        <v>1</v>
      </c>
      <c r="F1393" s="3">
        <v>2516.85</v>
      </c>
      <c r="G1393" t="s">
        <v>20</v>
      </c>
      <c r="H1393" t="str">
        <f>INDEX(product[Product Name],MATCH(A1393,product[ProductID],0))</f>
        <v>Maximus UC-54</v>
      </c>
      <c r="I1393" t="str">
        <f>INDEX(product[Category],MATCH($A1393,product[ProductID],0))</f>
        <v>Urban</v>
      </c>
      <c r="J1393" t="str">
        <f>INDEX(product[Segment],MATCH($A1393,product[ProductID],0))</f>
        <v>Convenience</v>
      </c>
      <c r="K1393">
        <f>INDEX(product[ManufacturerID],MATCH($A1393,product[ProductID],0))</f>
        <v>7</v>
      </c>
      <c r="L1393" t="str">
        <f>INDEX(location[State],MATCH(D1393,location[Zip],0))</f>
        <v>Manitoba</v>
      </c>
      <c r="M1393" t="str">
        <f>INDEX(manufacturer[Manufacturer Name],MATCH(K1393,manufacturer[ManufacturerID],0))</f>
        <v>VanArsdel</v>
      </c>
      <c r="N1393">
        <f>1/COUNTIFS(tbl_sales[Manufacturer Name],tbl_sales[[#This Row],[Manufacturer Name]])</f>
        <v>2.4570024570024569E-3</v>
      </c>
    </row>
    <row r="1394" spans="1:14" x14ac:dyDescent="0.25">
      <c r="A1394">
        <v>778</v>
      </c>
      <c r="B1394" s="2">
        <v>42172</v>
      </c>
      <c r="C1394" s="2" t="str">
        <f>TEXT(tbl_sales[[#This Row],[Date]],"mmmm")</f>
        <v>June</v>
      </c>
      <c r="D1394" t="s">
        <v>1219</v>
      </c>
      <c r="E1394">
        <v>1</v>
      </c>
      <c r="F1394" s="3">
        <v>1542.87</v>
      </c>
      <c r="G1394" t="s">
        <v>20</v>
      </c>
      <c r="H1394" t="str">
        <f>INDEX(product[Product Name],MATCH(A1394,product[ProductID],0))</f>
        <v>Natura RP-66</v>
      </c>
      <c r="I1394" t="str">
        <f>INDEX(product[Category],MATCH($A1394,product[ProductID],0))</f>
        <v>Rural</v>
      </c>
      <c r="J1394" t="str">
        <f>INDEX(product[Segment],MATCH($A1394,product[ProductID],0))</f>
        <v>Productivity</v>
      </c>
      <c r="K1394">
        <f>INDEX(product[ManufacturerID],MATCH($A1394,product[ProductID],0))</f>
        <v>8</v>
      </c>
      <c r="L1394" t="str">
        <f>INDEX(location[State],MATCH(D1394,location[Zip],0))</f>
        <v>Manitoba</v>
      </c>
      <c r="M1394" t="str">
        <f>INDEX(manufacturer[Manufacturer Name],MATCH(K1394,manufacturer[ManufacturerID],0))</f>
        <v>Natura</v>
      </c>
      <c r="N1394">
        <f>1/COUNTIFS(tbl_sales[Manufacturer Name],tbl_sales[[#This Row],[Manufacturer Name]])</f>
        <v>3.952569169960474E-3</v>
      </c>
    </row>
    <row r="1395" spans="1:14" x14ac:dyDescent="0.25">
      <c r="A1395">
        <v>1145</v>
      </c>
      <c r="B1395" s="2">
        <v>42173</v>
      </c>
      <c r="C1395" s="2" t="str">
        <f>TEXT(tbl_sales[[#This Row],[Date]],"mmmm")</f>
        <v>June</v>
      </c>
      <c r="D1395" t="s">
        <v>983</v>
      </c>
      <c r="E1395">
        <v>1</v>
      </c>
      <c r="F1395" s="3">
        <v>4031.37</v>
      </c>
      <c r="G1395" t="s">
        <v>20</v>
      </c>
      <c r="H1395" t="str">
        <f>INDEX(product[Product Name],MATCH(A1395,product[ProductID],0))</f>
        <v>Pirum UR-02</v>
      </c>
      <c r="I1395" t="str">
        <f>INDEX(product[Category],MATCH($A1395,product[ProductID],0))</f>
        <v>Urban</v>
      </c>
      <c r="J1395" t="str">
        <f>INDEX(product[Segment],MATCH($A1395,product[ProductID],0))</f>
        <v>Regular</v>
      </c>
      <c r="K1395">
        <f>INDEX(product[ManufacturerID],MATCH($A1395,product[ProductID],0))</f>
        <v>10</v>
      </c>
      <c r="L1395" t="str">
        <f>INDEX(location[State],MATCH(D1395,location[Zip],0))</f>
        <v>Ontario</v>
      </c>
      <c r="M1395" t="str">
        <f>INDEX(manufacturer[Manufacturer Name],MATCH(K1395,manufacturer[ManufacturerID],0))</f>
        <v>Pirum</v>
      </c>
      <c r="N1395">
        <f>1/COUNTIFS(tbl_sales[Manufacturer Name],tbl_sales[[#This Row],[Manufacturer Name]])</f>
        <v>3.8022813688212928E-3</v>
      </c>
    </row>
    <row r="1396" spans="1:14" x14ac:dyDescent="0.25">
      <c r="A1396">
        <v>506</v>
      </c>
      <c r="B1396" s="2">
        <v>42173</v>
      </c>
      <c r="C1396" s="2" t="str">
        <f>TEXT(tbl_sales[[#This Row],[Date]],"mmmm")</f>
        <v>June</v>
      </c>
      <c r="D1396" t="s">
        <v>1220</v>
      </c>
      <c r="E1396">
        <v>1</v>
      </c>
      <c r="F1396" s="3">
        <v>15560.37</v>
      </c>
      <c r="G1396" t="s">
        <v>20</v>
      </c>
      <c r="H1396" t="str">
        <f>INDEX(product[Product Name],MATCH(A1396,product[ProductID],0))</f>
        <v>Maximus UM-11</v>
      </c>
      <c r="I1396" t="str">
        <f>INDEX(product[Category],MATCH($A1396,product[ProductID],0))</f>
        <v>Urban</v>
      </c>
      <c r="J1396" t="str">
        <f>INDEX(product[Segment],MATCH($A1396,product[ProductID],0))</f>
        <v>Moderation</v>
      </c>
      <c r="K1396">
        <f>INDEX(product[ManufacturerID],MATCH($A1396,product[ProductID],0))</f>
        <v>7</v>
      </c>
      <c r="L1396" t="str">
        <f>INDEX(location[State],MATCH(D1396,location[Zip],0))</f>
        <v>Manitoba</v>
      </c>
      <c r="M1396" t="str">
        <f>INDEX(manufacturer[Manufacturer Name],MATCH(K1396,manufacturer[ManufacturerID],0))</f>
        <v>VanArsdel</v>
      </c>
      <c r="N1396">
        <f>1/COUNTIFS(tbl_sales[Manufacturer Name],tbl_sales[[#This Row],[Manufacturer Name]])</f>
        <v>2.4570024570024569E-3</v>
      </c>
    </row>
    <row r="1397" spans="1:14" x14ac:dyDescent="0.25">
      <c r="A1397">
        <v>2269</v>
      </c>
      <c r="B1397" s="2">
        <v>42173</v>
      </c>
      <c r="C1397" s="2" t="str">
        <f>TEXT(tbl_sales[[#This Row],[Date]],"mmmm")</f>
        <v>June</v>
      </c>
      <c r="D1397" t="s">
        <v>1230</v>
      </c>
      <c r="E1397">
        <v>1</v>
      </c>
      <c r="F1397" s="3">
        <v>4466.7</v>
      </c>
      <c r="G1397" t="s">
        <v>20</v>
      </c>
      <c r="H1397" t="str">
        <f>INDEX(product[Product Name],MATCH(A1397,product[ProductID],0))</f>
        <v>Aliqui RS-02</v>
      </c>
      <c r="I1397" t="str">
        <f>INDEX(product[Category],MATCH($A1397,product[ProductID],0))</f>
        <v>Rural</v>
      </c>
      <c r="J1397" t="str">
        <f>INDEX(product[Segment],MATCH($A1397,product[ProductID],0))</f>
        <v>Select</v>
      </c>
      <c r="K1397">
        <f>INDEX(product[ManufacturerID],MATCH($A1397,product[ProductID],0))</f>
        <v>2</v>
      </c>
      <c r="L1397" t="str">
        <f>INDEX(location[State],MATCH(D1397,location[Zip],0))</f>
        <v>Manitoba</v>
      </c>
      <c r="M1397" t="str">
        <f>INDEX(manufacturer[Manufacturer Name],MATCH(K1397,manufacturer[ManufacturerID],0))</f>
        <v>Aliqui</v>
      </c>
      <c r="N1397">
        <f>1/COUNTIFS(tbl_sales[Manufacturer Name],tbl_sales[[#This Row],[Manufacturer Name]])</f>
        <v>4.7169811320754715E-3</v>
      </c>
    </row>
    <row r="1398" spans="1:14" x14ac:dyDescent="0.25">
      <c r="A1398">
        <v>491</v>
      </c>
      <c r="B1398" s="2">
        <v>42174</v>
      </c>
      <c r="C1398" s="2" t="str">
        <f>TEXT(tbl_sales[[#This Row],[Date]],"mmmm")</f>
        <v>June</v>
      </c>
      <c r="D1398" t="s">
        <v>972</v>
      </c>
      <c r="E1398">
        <v>1</v>
      </c>
      <c r="F1398" s="3">
        <v>10709.37</v>
      </c>
      <c r="G1398" t="s">
        <v>20</v>
      </c>
      <c r="H1398" t="str">
        <f>INDEX(product[Product Name],MATCH(A1398,product[ProductID],0))</f>
        <v>Maximus UM-96</v>
      </c>
      <c r="I1398" t="str">
        <f>INDEX(product[Category],MATCH($A1398,product[ProductID],0))</f>
        <v>Urban</v>
      </c>
      <c r="J1398" t="str">
        <f>INDEX(product[Segment],MATCH($A1398,product[ProductID],0))</f>
        <v>Moderation</v>
      </c>
      <c r="K1398">
        <f>INDEX(product[ManufacturerID],MATCH($A1398,product[ProductID],0))</f>
        <v>7</v>
      </c>
      <c r="L1398" t="str">
        <f>INDEX(location[State],MATCH(D1398,location[Zip],0))</f>
        <v>Ontario</v>
      </c>
      <c r="M1398" t="str">
        <f>INDEX(manufacturer[Manufacturer Name],MATCH(K1398,manufacturer[ManufacturerID],0))</f>
        <v>VanArsdel</v>
      </c>
      <c r="N1398">
        <f>1/COUNTIFS(tbl_sales[Manufacturer Name],tbl_sales[[#This Row],[Manufacturer Name]])</f>
        <v>2.4570024570024569E-3</v>
      </c>
    </row>
    <row r="1399" spans="1:14" x14ac:dyDescent="0.25">
      <c r="A1399">
        <v>415</v>
      </c>
      <c r="B1399" s="2">
        <v>42174</v>
      </c>
      <c r="C1399" s="2" t="str">
        <f>TEXT(tbl_sales[[#This Row],[Date]],"mmmm")</f>
        <v>June</v>
      </c>
      <c r="D1399" t="s">
        <v>839</v>
      </c>
      <c r="E1399">
        <v>1</v>
      </c>
      <c r="F1399" s="3">
        <v>10709.37</v>
      </c>
      <c r="G1399" t="s">
        <v>20</v>
      </c>
      <c r="H1399" t="str">
        <f>INDEX(product[Product Name],MATCH(A1399,product[ProductID],0))</f>
        <v>Maximus UM-20</v>
      </c>
      <c r="I1399" t="str">
        <f>INDEX(product[Category],MATCH($A1399,product[ProductID],0))</f>
        <v>Urban</v>
      </c>
      <c r="J1399" t="str">
        <f>INDEX(product[Segment],MATCH($A1399,product[ProductID],0))</f>
        <v>Moderation</v>
      </c>
      <c r="K1399">
        <f>INDEX(product[ManufacturerID],MATCH($A1399,product[ProductID],0))</f>
        <v>7</v>
      </c>
      <c r="L1399" t="str">
        <f>INDEX(location[State],MATCH(D1399,location[Zip],0))</f>
        <v>Ontario</v>
      </c>
      <c r="M1399" t="str">
        <f>INDEX(manufacturer[Manufacturer Name],MATCH(K1399,manufacturer[ManufacturerID],0))</f>
        <v>VanArsdel</v>
      </c>
      <c r="N1399">
        <f>1/COUNTIFS(tbl_sales[Manufacturer Name],tbl_sales[[#This Row],[Manufacturer Name]])</f>
        <v>2.4570024570024569E-3</v>
      </c>
    </row>
    <row r="1400" spans="1:14" x14ac:dyDescent="0.25">
      <c r="A1400">
        <v>2295</v>
      </c>
      <c r="B1400" s="2">
        <v>42174</v>
      </c>
      <c r="C1400" s="2" t="str">
        <f>TEXT(tbl_sales[[#This Row],[Date]],"mmmm")</f>
        <v>June</v>
      </c>
      <c r="D1400" t="s">
        <v>838</v>
      </c>
      <c r="E1400">
        <v>1</v>
      </c>
      <c r="F1400" s="3">
        <v>10898.37</v>
      </c>
      <c r="G1400" t="s">
        <v>20</v>
      </c>
      <c r="H1400" t="str">
        <f>INDEX(product[Product Name],MATCH(A1400,product[ProductID],0))</f>
        <v>Aliqui UM-10</v>
      </c>
      <c r="I1400" t="str">
        <f>INDEX(product[Category],MATCH($A1400,product[ProductID],0))</f>
        <v>Urban</v>
      </c>
      <c r="J1400" t="str">
        <f>INDEX(product[Segment],MATCH($A1400,product[ProductID],0))</f>
        <v>Moderation</v>
      </c>
      <c r="K1400">
        <f>INDEX(product[ManufacturerID],MATCH($A1400,product[ProductID],0))</f>
        <v>2</v>
      </c>
      <c r="L1400" t="str">
        <f>INDEX(location[State],MATCH(D1400,location[Zip],0))</f>
        <v>Ontario</v>
      </c>
      <c r="M1400" t="str">
        <f>INDEX(manufacturer[Manufacturer Name],MATCH(K1400,manufacturer[ManufacturerID],0))</f>
        <v>Aliqui</v>
      </c>
      <c r="N1400">
        <f>1/COUNTIFS(tbl_sales[Manufacturer Name],tbl_sales[[#This Row],[Manufacturer Name]])</f>
        <v>4.7169811320754715E-3</v>
      </c>
    </row>
    <row r="1401" spans="1:14" x14ac:dyDescent="0.25">
      <c r="A1401">
        <v>927</v>
      </c>
      <c r="B1401" s="2">
        <v>42167</v>
      </c>
      <c r="C1401" s="2" t="str">
        <f>TEXT(tbl_sales[[#This Row],[Date]],"mmmm")</f>
        <v>June</v>
      </c>
      <c r="D1401" t="s">
        <v>838</v>
      </c>
      <c r="E1401">
        <v>1</v>
      </c>
      <c r="F1401" s="3">
        <v>6173.37</v>
      </c>
      <c r="G1401" t="s">
        <v>20</v>
      </c>
      <c r="H1401" t="str">
        <f>INDEX(product[Product Name],MATCH(A1401,product[ProductID],0))</f>
        <v>Natura UE-36</v>
      </c>
      <c r="I1401" t="str">
        <f>INDEX(product[Category],MATCH($A1401,product[ProductID],0))</f>
        <v>Urban</v>
      </c>
      <c r="J1401" t="str">
        <f>INDEX(product[Segment],MATCH($A1401,product[ProductID],0))</f>
        <v>Extreme</v>
      </c>
      <c r="K1401">
        <f>INDEX(product[ManufacturerID],MATCH($A1401,product[ProductID],0))</f>
        <v>8</v>
      </c>
      <c r="L1401" t="str">
        <f>INDEX(location[State],MATCH(D1401,location[Zip],0))</f>
        <v>Ontario</v>
      </c>
      <c r="M1401" t="str">
        <f>INDEX(manufacturer[Manufacturer Name],MATCH(K1401,manufacturer[ManufacturerID],0))</f>
        <v>Natura</v>
      </c>
      <c r="N1401">
        <f>1/COUNTIFS(tbl_sales[Manufacturer Name],tbl_sales[[#This Row],[Manufacturer Name]])</f>
        <v>3.952569169960474E-3</v>
      </c>
    </row>
    <row r="1402" spans="1:14" x14ac:dyDescent="0.25">
      <c r="A1402">
        <v>826</v>
      </c>
      <c r="B1402" s="2">
        <v>42167</v>
      </c>
      <c r="C1402" s="2" t="str">
        <f>TEXT(tbl_sales[[#This Row],[Date]],"mmmm")</f>
        <v>June</v>
      </c>
      <c r="D1402" t="s">
        <v>1220</v>
      </c>
      <c r="E1402">
        <v>1</v>
      </c>
      <c r="F1402" s="3">
        <v>14426.37</v>
      </c>
      <c r="G1402" t="s">
        <v>20</v>
      </c>
      <c r="H1402" t="str">
        <f>INDEX(product[Product Name],MATCH(A1402,product[ProductID],0))</f>
        <v>Natura UM-10</v>
      </c>
      <c r="I1402" t="str">
        <f>INDEX(product[Category],MATCH($A1402,product[ProductID],0))</f>
        <v>Urban</v>
      </c>
      <c r="J1402" t="str">
        <f>INDEX(product[Segment],MATCH($A1402,product[ProductID],0))</f>
        <v>Moderation</v>
      </c>
      <c r="K1402">
        <f>INDEX(product[ManufacturerID],MATCH($A1402,product[ProductID],0))</f>
        <v>8</v>
      </c>
      <c r="L1402" t="str">
        <f>INDEX(location[State],MATCH(D1402,location[Zip],0))</f>
        <v>Manitoba</v>
      </c>
      <c r="M1402" t="str">
        <f>INDEX(manufacturer[Manufacturer Name],MATCH(K1402,manufacturer[ManufacturerID],0))</f>
        <v>Natura</v>
      </c>
      <c r="N1402">
        <f>1/COUNTIFS(tbl_sales[Manufacturer Name],tbl_sales[[#This Row],[Manufacturer Name]])</f>
        <v>3.952569169960474E-3</v>
      </c>
    </row>
    <row r="1403" spans="1:14" x14ac:dyDescent="0.25">
      <c r="A1403">
        <v>939</v>
      </c>
      <c r="B1403" s="2">
        <v>42167</v>
      </c>
      <c r="C1403" s="2" t="str">
        <f>TEXT(tbl_sales[[#This Row],[Date]],"mmmm")</f>
        <v>June</v>
      </c>
      <c r="D1403" t="s">
        <v>838</v>
      </c>
      <c r="E1403">
        <v>1</v>
      </c>
      <c r="F1403" s="3">
        <v>4598.37</v>
      </c>
      <c r="G1403" t="s">
        <v>20</v>
      </c>
      <c r="H1403" t="str">
        <f>INDEX(product[Product Name],MATCH(A1403,product[ProductID],0))</f>
        <v>Natura UC-02</v>
      </c>
      <c r="I1403" t="str">
        <f>INDEX(product[Category],MATCH($A1403,product[ProductID],0))</f>
        <v>Urban</v>
      </c>
      <c r="J1403" t="str">
        <f>INDEX(product[Segment],MATCH($A1403,product[ProductID],0))</f>
        <v>Convenience</v>
      </c>
      <c r="K1403">
        <f>INDEX(product[ManufacturerID],MATCH($A1403,product[ProductID],0))</f>
        <v>8</v>
      </c>
      <c r="L1403" t="str">
        <f>INDEX(location[State],MATCH(D1403,location[Zip],0))</f>
        <v>Ontario</v>
      </c>
      <c r="M1403" t="str">
        <f>INDEX(manufacturer[Manufacturer Name],MATCH(K1403,manufacturer[ManufacturerID],0))</f>
        <v>Natura</v>
      </c>
      <c r="N1403">
        <f>1/COUNTIFS(tbl_sales[Manufacturer Name],tbl_sales[[#This Row],[Manufacturer Name]])</f>
        <v>3.952569169960474E-3</v>
      </c>
    </row>
    <row r="1404" spans="1:14" x14ac:dyDescent="0.25">
      <c r="A1404">
        <v>609</v>
      </c>
      <c r="B1404" s="2">
        <v>42168</v>
      </c>
      <c r="C1404" s="2" t="str">
        <f>TEXT(tbl_sales[[#This Row],[Date]],"mmmm")</f>
        <v>June</v>
      </c>
      <c r="D1404" t="s">
        <v>391</v>
      </c>
      <c r="E1404">
        <v>1</v>
      </c>
      <c r="F1404" s="3">
        <v>10079.370000000001</v>
      </c>
      <c r="G1404" t="s">
        <v>20</v>
      </c>
      <c r="H1404" t="str">
        <f>INDEX(product[Product Name],MATCH(A1404,product[ProductID],0))</f>
        <v>Maximus UC-74</v>
      </c>
      <c r="I1404" t="str">
        <f>INDEX(product[Category],MATCH($A1404,product[ProductID],0))</f>
        <v>Urban</v>
      </c>
      <c r="J1404" t="str">
        <f>INDEX(product[Segment],MATCH($A1404,product[ProductID],0))</f>
        <v>Convenience</v>
      </c>
      <c r="K1404">
        <f>INDEX(product[ManufacturerID],MATCH($A1404,product[ProductID],0))</f>
        <v>7</v>
      </c>
      <c r="L1404" t="str">
        <f>INDEX(location[State],MATCH(D1404,location[Zip],0))</f>
        <v>Quebec</v>
      </c>
      <c r="M1404" t="str">
        <f>INDEX(manufacturer[Manufacturer Name],MATCH(K1404,manufacturer[ManufacturerID],0))</f>
        <v>VanArsdel</v>
      </c>
      <c r="N1404">
        <f>1/COUNTIFS(tbl_sales[Manufacturer Name],tbl_sales[[#This Row],[Manufacturer Name]])</f>
        <v>2.4570024570024569E-3</v>
      </c>
    </row>
    <row r="1405" spans="1:14" x14ac:dyDescent="0.25">
      <c r="A1405">
        <v>1183</v>
      </c>
      <c r="B1405" s="2">
        <v>42169</v>
      </c>
      <c r="C1405" s="2" t="str">
        <f>TEXT(tbl_sales[[#This Row],[Date]],"mmmm")</f>
        <v>June</v>
      </c>
      <c r="D1405" t="s">
        <v>838</v>
      </c>
      <c r="E1405">
        <v>1</v>
      </c>
      <c r="F1405" s="3">
        <v>7275.87</v>
      </c>
      <c r="G1405" t="s">
        <v>20</v>
      </c>
      <c r="H1405" t="str">
        <f>INDEX(product[Product Name],MATCH(A1405,product[ProductID],0))</f>
        <v>Pirum UE-19</v>
      </c>
      <c r="I1405" t="str">
        <f>INDEX(product[Category],MATCH($A1405,product[ProductID],0))</f>
        <v>Urban</v>
      </c>
      <c r="J1405" t="str">
        <f>INDEX(product[Segment],MATCH($A1405,product[ProductID],0))</f>
        <v>Extreme</v>
      </c>
      <c r="K1405">
        <f>INDEX(product[ManufacturerID],MATCH($A1405,product[ProductID],0))</f>
        <v>10</v>
      </c>
      <c r="L1405" t="str">
        <f>INDEX(location[State],MATCH(D1405,location[Zip],0))</f>
        <v>Ontario</v>
      </c>
      <c r="M1405" t="str">
        <f>INDEX(manufacturer[Manufacturer Name],MATCH(K1405,manufacturer[ManufacturerID],0))</f>
        <v>Pirum</v>
      </c>
      <c r="N1405">
        <f>1/COUNTIFS(tbl_sales[Manufacturer Name],tbl_sales[[#This Row],[Manufacturer Name]])</f>
        <v>3.8022813688212928E-3</v>
      </c>
    </row>
    <row r="1406" spans="1:14" x14ac:dyDescent="0.25">
      <c r="A1406">
        <v>676</v>
      </c>
      <c r="B1406" s="2">
        <v>42169</v>
      </c>
      <c r="C1406" s="2" t="str">
        <f>TEXT(tbl_sales[[#This Row],[Date]],"mmmm")</f>
        <v>June</v>
      </c>
      <c r="D1406" t="s">
        <v>992</v>
      </c>
      <c r="E1406">
        <v>1</v>
      </c>
      <c r="F1406" s="3">
        <v>9134.3700000000008</v>
      </c>
      <c r="G1406" t="s">
        <v>20</v>
      </c>
      <c r="H1406" t="str">
        <f>INDEX(product[Product Name],MATCH(A1406,product[ProductID],0))</f>
        <v>Maximus UC-41</v>
      </c>
      <c r="I1406" t="str">
        <f>INDEX(product[Category],MATCH($A1406,product[ProductID],0))</f>
        <v>Urban</v>
      </c>
      <c r="J1406" t="str">
        <f>INDEX(product[Segment],MATCH($A1406,product[ProductID],0))</f>
        <v>Convenience</v>
      </c>
      <c r="K1406">
        <f>INDEX(product[ManufacturerID],MATCH($A1406,product[ProductID],0))</f>
        <v>7</v>
      </c>
      <c r="L1406" t="str">
        <f>INDEX(location[State],MATCH(D1406,location[Zip],0))</f>
        <v>Ontario</v>
      </c>
      <c r="M1406" t="str">
        <f>INDEX(manufacturer[Manufacturer Name],MATCH(K1406,manufacturer[ManufacturerID],0))</f>
        <v>VanArsdel</v>
      </c>
      <c r="N1406">
        <f>1/COUNTIFS(tbl_sales[Manufacturer Name],tbl_sales[[#This Row],[Manufacturer Name]])</f>
        <v>2.4570024570024569E-3</v>
      </c>
    </row>
    <row r="1407" spans="1:14" x14ac:dyDescent="0.25">
      <c r="A1407">
        <v>2365</v>
      </c>
      <c r="B1407" s="2">
        <v>42184</v>
      </c>
      <c r="C1407" s="2" t="str">
        <f>TEXT(tbl_sales[[#This Row],[Date]],"mmmm")</f>
        <v>June</v>
      </c>
      <c r="D1407" t="s">
        <v>1219</v>
      </c>
      <c r="E1407">
        <v>1</v>
      </c>
      <c r="F1407" s="3">
        <v>6356.7</v>
      </c>
      <c r="G1407" t="s">
        <v>20</v>
      </c>
      <c r="H1407" t="str">
        <f>INDEX(product[Product Name],MATCH(A1407,product[ProductID],0))</f>
        <v>Aliqui UC-13</v>
      </c>
      <c r="I1407" t="str">
        <f>INDEX(product[Category],MATCH($A1407,product[ProductID],0))</f>
        <v>Urban</v>
      </c>
      <c r="J1407" t="str">
        <f>INDEX(product[Segment],MATCH($A1407,product[ProductID],0))</f>
        <v>Convenience</v>
      </c>
      <c r="K1407">
        <f>INDEX(product[ManufacturerID],MATCH($A1407,product[ProductID],0))</f>
        <v>2</v>
      </c>
      <c r="L1407" t="str">
        <f>INDEX(location[State],MATCH(D1407,location[Zip],0))</f>
        <v>Manitoba</v>
      </c>
      <c r="M1407" t="str">
        <f>INDEX(manufacturer[Manufacturer Name],MATCH(K1407,manufacturer[ManufacturerID],0))</f>
        <v>Aliqui</v>
      </c>
      <c r="N1407">
        <f>1/COUNTIFS(tbl_sales[Manufacturer Name],tbl_sales[[#This Row],[Manufacturer Name]])</f>
        <v>4.7169811320754715E-3</v>
      </c>
    </row>
    <row r="1408" spans="1:14" x14ac:dyDescent="0.25">
      <c r="A1408">
        <v>782</v>
      </c>
      <c r="B1408" s="2">
        <v>42185</v>
      </c>
      <c r="C1408" s="2" t="str">
        <f>TEXT(tbl_sales[[#This Row],[Date]],"mmmm")</f>
        <v>June</v>
      </c>
      <c r="D1408" t="s">
        <v>825</v>
      </c>
      <c r="E1408">
        <v>1</v>
      </c>
      <c r="F1408" s="3">
        <v>1303.47</v>
      </c>
      <c r="G1408" t="s">
        <v>20</v>
      </c>
      <c r="H1408" t="str">
        <f>INDEX(product[Product Name],MATCH(A1408,product[ProductID],0))</f>
        <v>Natura RP-70</v>
      </c>
      <c r="I1408" t="str">
        <f>INDEX(product[Category],MATCH($A1408,product[ProductID],0))</f>
        <v>Rural</v>
      </c>
      <c r="J1408" t="str">
        <f>INDEX(product[Segment],MATCH($A1408,product[ProductID],0))</f>
        <v>Productivity</v>
      </c>
      <c r="K1408">
        <f>INDEX(product[ManufacturerID],MATCH($A1408,product[ProductID],0))</f>
        <v>8</v>
      </c>
      <c r="L1408" t="str">
        <f>INDEX(location[State],MATCH(D1408,location[Zip],0))</f>
        <v>Ontario</v>
      </c>
      <c r="M1408" t="str">
        <f>INDEX(manufacturer[Manufacturer Name],MATCH(K1408,manufacturer[ManufacturerID],0))</f>
        <v>Natura</v>
      </c>
      <c r="N1408">
        <f>1/COUNTIFS(tbl_sales[Manufacturer Name],tbl_sales[[#This Row],[Manufacturer Name]])</f>
        <v>3.952569169960474E-3</v>
      </c>
    </row>
    <row r="1409" spans="1:14" x14ac:dyDescent="0.25">
      <c r="A1409">
        <v>1009</v>
      </c>
      <c r="B1409" s="2">
        <v>42185</v>
      </c>
      <c r="C1409" s="2" t="str">
        <f>TEXT(tbl_sales[[#This Row],[Date]],"mmmm")</f>
        <v>June</v>
      </c>
      <c r="D1409" t="s">
        <v>842</v>
      </c>
      <c r="E1409">
        <v>1</v>
      </c>
      <c r="F1409" s="3">
        <v>1353.87</v>
      </c>
      <c r="G1409" t="s">
        <v>20</v>
      </c>
      <c r="H1409" t="str">
        <f>INDEX(product[Product Name],MATCH(A1409,product[ProductID],0))</f>
        <v>Natura YY-10</v>
      </c>
      <c r="I1409" t="str">
        <f>INDEX(product[Category],MATCH($A1409,product[ProductID],0))</f>
        <v>Youth</v>
      </c>
      <c r="J1409" t="str">
        <f>INDEX(product[Segment],MATCH($A1409,product[ProductID],0))</f>
        <v>Youth</v>
      </c>
      <c r="K1409">
        <f>INDEX(product[ManufacturerID],MATCH($A1409,product[ProductID],0))</f>
        <v>8</v>
      </c>
      <c r="L1409" t="str">
        <f>INDEX(location[State],MATCH(D1409,location[Zip],0))</f>
        <v>Ontario</v>
      </c>
      <c r="M1409" t="str">
        <f>INDEX(manufacturer[Manufacturer Name],MATCH(K1409,manufacturer[ManufacturerID],0))</f>
        <v>Natura</v>
      </c>
      <c r="N1409">
        <f>1/COUNTIFS(tbl_sales[Manufacturer Name],tbl_sales[[#This Row],[Manufacturer Name]])</f>
        <v>3.952569169960474E-3</v>
      </c>
    </row>
    <row r="1410" spans="1:14" x14ac:dyDescent="0.25">
      <c r="A1410">
        <v>2091</v>
      </c>
      <c r="B1410" s="2">
        <v>42185</v>
      </c>
      <c r="C1410" s="2" t="str">
        <f>TEXT(tbl_sales[[#This Row],[Date]],"mmmm")</f>
        <v>June</v>
      </c>
      <c r="D1410" t="s">
        <v>838</v>
      </c>
      <c r="E1410">
        <v>1</v>
      </c>
      <c r="F1410" s="3">
        <v>2204.37</v>
      </c>
      <c r="G1410" t="s">
        <v>20</v>
      </c>
      <c r="H1410" t="str">
        <f>INDEX(product[Product Name],MATCH(A1410,product[ProductID],0))</f>
        <v>Currus UC-26</v>
      </c>
      <c r="I1410" t="str">
        <f>INDEX(product[Category],MATCH($A1410,product[ProductID],0))</f>
        <v>Urban</v>
      </c>
      <c r="J1410" t="str">
        <f>INDEX(product[Segment],MATCH($A1410,product[ProductID],0))</f>
        <v>Convenience</v>
      </c>
      <c r="K1410">
        <f>INDEX(product[ManufacturerID],MATCH($A1410,product[ProductID],0))</f>
        <v>4</v>
      </c>
      <c r="L1410" t="str">
        <f>INDEX(location[State],MATCH(D1410,location[Zip],0))</f>
        <v>Ontario</v>
      </c>
      <c r="M1410" t="str">
        <f>INDEX(manufacturer[Manufacturer Name],MATCH(K1410,manufacturer[ManufacturerID],0))</f>
        <v>Currus</v>
      </c>
      <c r="N1410">
        <f>1/COUNTIFS(tbl_sales[Manufacturer Name],tbl_sales[[#This Row],[Manufacturer Name]])</f>
        <v>1.1764705882352941E-2</v>
      </c>
    </row>
    <row r="1411" spans="1:14" x14ac:dyDescent="0.25">
      <c r="A1411">
        <v>2186</v>
      </c>
      <c r="B1411" s="2">
        <v>42185</v>
      </c>
      <c r="C1411" s="2" t="str">
        <f>TEXT(tbl_sales[[#This Row],[Date]],"mmmm")</f>
        <v>June</v>
      </c>
      <c r="D1411" t="s">
        <v>687</v>
      </c>
      <c r="E1411">
        <v>1</v>
      </c>
      <c r="F1411" s="3">
        <v>5480.37</v>
      </c>
      <c r="G1411" t="s">
        <v>20</v>
      </c>
      <c r="H1411" t="str">
        <f>INDEX(product[Product Name],MATCH(A1411,product[ProductID],0))</f>
        <v>Victoria UC-16</v>
      </c>
      <c r="I1411" t="str">
        <f>INDEX(product[Category],MATCH($A1411,product[ProductID],0))</f>
        <v>Urban</v>
      </c>
      <c r="J1411" t="str">
        <f>INDEX(product[Segment],MATCH($A1411,product[ProductID],0))</f>
        <v>Convenience</v>
      </c>
      <c r="K1411">
        <f>INDEX(product[ManufacturerID],MATCH($A1411,product[ProductID],0))</f>
        <v>14</v>
      </c>
      <c r="L1411" t="str">
        <f>INDEX(location[State],MATCH(D1411,location[Zip],0))</f>
        <v>Ontario</v>
      </c>
      <c r="M1411" t="str">
        <f>INDEX(manufacturer[Manufacturer Name],MATCH(K1411,manufacturer[ManufacturerID],0))</f>
        <v>Victoria</v>
      </c>
      <c r="N1411">
        <f>1/COUNTIFS(tbl_sales[Manufacturer Name],tbl_sales[[#This Row],[Manufacturer Name]])</f>
        <v>6.25E-2</v>
      </c>
    </row>
    <row r="1412" spans="1:14" x14ac:dyDescent="0.25">
      <c r="A1412">
        <v>993</v>
      </c>
      <c r="B1412" s="2">
        <v>42185</v>
      </c>
      <c r="C1412" s="2" t="str">
        <f>TEXT(tbl_sales[[#This Row],[Date]],"mmmm")</f>
        <v>June</v>
      </c>
      <c r="D1412" t="s">
        <v>687</v>
      </c>
      <c r="E1412">
        <v>1</v>
      </c>
      <c r="F1412" s="3">
        <v>4598.37</v>
      </c>
      <c r="G1412" t="s">
        <v>20</v>
      </c>
      <c r="H1412" t="str">
        <f>INDEX(product[Product Name],MATCH(A1412,product[ProductID],0))</f>
        <v>Natura UC-56</v>
      </c>
      <c r="I1412" t="str">
        <f>INDEX(product[Category],MATCH($A1412,product[ProductID],0))</f>
        <v>Urban</v>
      </c>
      <c r="J1412" t="str">
        <f>INDEX(product[Segment],MATCH($A1412,product[ProductID],0))</f>
        <v>Convenience</v>
      </c>
      <c r="K1412">
        <f>INDEX(product[ManufacturerID],MATCH($A1412,product[ProductID],0))</f>
        <v>8</v>
      </c>
      <c r="L1412" t="str">
        <f>INDEX(location[State],MATCH(D1412,location[Zip],0))</f>
        <v>Ontario</v>
      </c>
      <c r="M1412" t="str">
        <f>INDEX(manufacturer[Manufacturer Name],MATCH(K1412,manufacturer[ManufacturerID],0))</f>
        <v>Natura</v>
      </c>
      <c r="N1412">
        <f>1/COUNTIFS(tbl_sales[Manufacturer Name],tbl_sales[[#This Row],[Manufacturer Name]])</f>
        <v>3.952569169960474E-3</v>
      </c>
    </row>
    <row r="1413" spans="1:14" x14ac:dyDescent="0.25">
      <c r="A1413">
        <v>1171</v>
      </c>
      <c r="B1413" s="2">
        <v>42185</v>
      </c>
      <c r="C1413" s="2" t="str">
        <f>TEXT(tbl_sales[[#This Row],[Date]],"mmmm")</f>
        <v>June</v>
      </c>
      <c r="D1413" t="s">
        <v>1218</v>
      </c>
      <c r="E1413">
        <v>1</v>
      </c>
      <c r="F1413" s="3">
        <v>4283.37</v>
      </c>
      <c r="G1413" t="s">
        <v>20</v>
      </c>
      <c r="H1413" t="str">
        <f>INDEX(product[Product Name],MATCH(A1413,product[ProductID],0))</f>
        <v>Pirum UE-07</v>
      </c>
      <c r="I1413" t="str">
        <f>INDEX(product[Category],MATCH($A1413,product[ProductID],0))</f>
        <v>Urban</v>
      </c>
      <c r="J1413" t="str">
        <f>INDEX(product[Segment],MATCH($A1413,product[ProductID],0))</f>
        <v>Extreme</v>
      </c>
      <c r="K1413">
        <f>INDEX(product[ManufacturerID],MATCH($A1413,product[ProductID],0))</f>
        <v>10</v>
      </c>
      <c r="L1413" t="str">
        <f>INDEX(location[State],MATCH(D1413,location[Zip],0))</f>
        <v>Manitoba</v>
      </c>
      <c r="M1413" t="str">
        <f>INDEX(manufacturer[Manufacturer Name],MATCH(K1413,manufacturer[ManufacturerID],0))</f>
        <v>Pirum</v>
      </c>
      <c r="N1413">
        <f>1/COUNTIFS(tbl_sales[Manufacturer Name],tbl_sales[[#This Row],[Manufacturer Name]])</f>
        <v>3.8022813688212928E-3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B1" sqref="B1:D1"/>
    </sheetView>
  </sheetViews>
  <sheetFormatPr defaultRowHeight="15" x14ac:dyDescent="0.25"/>
  <cols>
    <col min="1" max="1" width="15.28515625" bestFit="1" customWidth="1"/>
    <col min="2" max="2" width="10.28515625"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E5E36-552F-4AA8-80BF-534DC078E37F}">
  <dimension ref="B3:B15"/>
  <sheetViews>
    <sheetView workbookViewId="0">
      <selection activeCell="B8" sqref="B8"/>
    </sheetView>
  </sheetViews>
  <sheetFormatPr defaultRowHeight="15" x14ac:dyDescent="0.25"/>
  <cols>
    <col min="2" max="3" width="12.28515625" bestFit="1" customWidth="1"/>
  </cols>
  <sheetData>
    <row r="3" spans="2:2" x14ac:dyDescent="0.25">
      <c r="B3" t="s">
        <v>3843</v>
      </c>
    </row>
    <row r="4" spans="2:2" x14ac:dyDescent="0.25">
      <c r="B4" s="9">
        <v>9826183.0799999591</v>
      </c>
    </row>
    <row r="8" spans="2:2" x14ac:dyDescent="0.25">
      <c r="B8" t="s">
        <v>3844</v>
      </c>
    </row>
    <row r="9" spans="2:2" x14ac:dyDescent="0.25">
      <c r="B9" s="9">
        <v>1430</v>
      </c>
    </row>
    <row r="11" spans="2:2" x14ac:dyDescent="0.25">
      <c r="B11" t="s">
        <v>3845</v>
      </c>
    </row>
    <row r="12" spans="2:2" x14ac:dyDescent="0.25">
      <c r="B12" s="9">
        <v>6959.0531728045034</v>
      </c>
    </row>
    <row r="14" spans="2:2" x14ac:dyDescent="0.25">
      <c r="B14" t="s">
        <v>3847</v>
      </c>
    </row>
    <row r="15" spans="2:2" x14ac:dyDescent="0.25">
      <c r="B15" s="5">
        <v>13.000000000000163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B56F-117D-46D3-88E1-E937A9D89D76}">
  <dimension ref="A1:B8"/>
  <sheetViews>
    <sheetView workbookViewId="0">
      <selection activeCell="B19" sqref="B19"/>
    </sheetView>
  </sheetViews>
  <sheetFormatPr defaultRowHeight="15" x14ac:dyDescent="0.25"/>
  <cols>
    <col min="1" max="1" width="13.140625" bestFit="1" customWidth="1"/>
    <col min="2" max="2" width="15.5703125" bestFit="1" customWidth="1"/>
  </cols>
  <sheetData>
    <row r="1" spans="1:2" x14ac:dyDescent="0.25">
      <c r="A1" s="7" t="s">
        <v>3849</v>
      </c>
      <c r="B1" t="s">
        <v>3843</v>
      </c>
    </row>
    <row r="2" spans="1:2" x14ac:dyDescent="0.25">
      <c r="A2" s="8" t="s">
        <v>3851</v>
      </c>
      <c r="B2" s="6">
        <v>791664.92999999935</v>
      </c>
    </row>
    <row r="3" spans="1:2" x14ac:dyDescent="0.25">
      <c r="A3" s="8" t="s">
        <v>3852</v>
      </c>
      <c r="B3" s="6">
        <v>1236566.5200000021</v>
      </c>
    </row>
    <row r="4" spans="1:2" x14ac:dyDescent="0.25">
      <c r="A4" s="8" t="s">
        <v>3853</v>
      </c>
      <c r="B4" s="6">
        <v>2205318.1500000153</v>
      </c>
    </row>
    <row r="5" spans="1:2" x14ac:dyDescent="0.25">
      <c r="A5" s="8" t="s">
        <v>3854</v>
      </c>
      <c r="B5" s="6">
        <v>2233854.6300000162</v>
      </c>
    </row>
    <row r="6" spans="1:2" x14ac:dyDescent="0.25">
      <c r="A6" s="8" t="s">
        <v>3855</v>
      </c>
      <c r="B6" s="6">
        <v>1785360.7800000093</v>
      </c>
    </row>
    <row r="7" spans="1:2" x14ac:dyDescent="0.25">
      <c r="A7" s="8" t="s">
        <v>3856</v>
      </c>
      <c r="B7" s="6">
        <v>1573418.0700000061</v>
      </c>
    </row>
    <row r="8" spans="1:2" x14ac:dyDescent="0.25">
      <c r="A8" s="8" t="s">
        <v>3850</v>
      </c>
      <c r="B8" s="6">
        <v>9826183.0800000485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2CE1-81FC-4AA4-A3A9-CE57992FC4E5}">
  <dimension ref="A1:B12"/>
  <sheetViews>
    <sheetView workbookViewId="0">
      <selection activeCell="A16" sqref="A16"/>
    </sheetView>
  </sheetViews>
  <sheetFormatPr defaultRowHeight="15" x14ac:dyDescent="0.25"/>
  <cols>
    <col min="1" max="1" width="15.28515625" bestFit="1" customWidth="1"/>
    <col min="2" max="2" width="15.5703125" bestFit="1" customWidth="1"/>
  </cols>
  <sheetData>
    <row r="1" spans="1:2" x14ac:dyDescent="0.25">
      <c r="A1" s="7" t="s">
        <v>3849</v>
      </c>
      <c r="B1" t="s">
        <v>3843</v>
      </c>
    </row>
    <row r="2" spans="1:2" x14ac:dyDescent="0.25">
      <c r="A2" s="8" t="s">
        <v>2221</v>
      </c>
      <c r="B2" s="9">
        <v>164418.65999999997</v>
      </c>
    </row>
    <row r="3" spans="1:2" x14ac:dyDescent="0.25">
      <c r="A3" s="8" t="s">
        <v>2118</v>
      </c>
      <c r="B3" s="9">
        <v>167571.17999999996</v>
      </c>
    </row>
    <row r="4" spans="1:2" x14ac:dyDescent="0.25">
      <c r="A4" s="8" t="s">
        <v>2201</v>
      </c>
      <c r="B4" s="9">
        <v>174688.28999999998</v>
      </c>
    </row>
    <row r="5" spans="1:2" x14ac:dyDescent="0.25">
      <c r="A5" s="8" t="s">
        <v>2767</v>
      </c>
      <c r="B5" s="9">
        <v>192760.46999999991</v>
      </c>
    </row>
    <row r="6" spans="1:2" x14ac:dyDescent="0.25">
      <c r="A6" s="8" t="s">
        <v>2413</v>
      </c>
      <c r="B6" s="9">
        <v>196677.17999999996</v>
      </c>
    </row>
    <row r="7" spans="1:2" x14ac:dyDescent="0.25">
      <c r="A7" s="8" t="s">
        <v>2152</v>
      </c>
      <c r="B7" s="9">
        <v>258284.87999999995</v>
      </c>
    </row>
    <row r="8" spans="1:2" x14ac:dyDescent="0.25">
      <c r="A8" s="8" t="s">
        <v>2148</v>
      </c>
      <c r="B8" s="9">
        <v>383651.72999999992</v>
      </c>
    </row>
    <row r="9" spans="1:2" x14ac:dyDescent="0.25">
      <c r="A9" s="8" t="s">
        <v>2068</v>
      </c>
      <c r="B9" s="9">
        <v>430623.26999999996</v>
      </c>
    </row>
    <row r="10" spans="1:2" x14ac:dyDescent="0.25">
      <c r="A10" s="8" t="s">
        <v>2067</v>
      </c>
      <c r="B10" s="9">
        <v>458684.72999999992</v>
      </c>
    </row>
    <row r="11" spans="1:2" x14ac:dyDescent="0.25">
      <c r="A11" s="8" t="s">
        <v>2099</v>
      </c>
      <c r="B11" s="9">
        <v>574086.23999999987</v>
      </c>
    </row>
    <row r="12" spans="1:2" x14ac:dyDescent="0.25">
      <c r="A12" s="8" t="s">
        <v>3850</v>
      </c>
      <c r="B12" s="9">
        <v>3001446.6299999994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28E8-779A-46FF-809A-283FC8005030}">
  <dimension ref="B2:C6"/>
  <sheetViews>
    <sheetView workbookViewId="0">
      <selection activeCell="E21" sqref="E21"/>
    </sheetView>
  </sheetViews>
  <sheetFormatPr defaultRowHeight="15" x14ac:dyDescent="0.25"/>
  <cols>
    <col min="2" max="2" width="15.7109375" bestFit="1" customWidth="1"/>
    <col min="3" max="3" width="15.5703125" bestFit="1" customWidth="1"/>
  </cols>
  <sheetData>
    <row r="2" spans="2:3" x14ac:dyDescent="0.25">
      <c r="B2" s="7" t="s">
        <v>3849</v>
      </c>
      <c r="C2" t="s">
        <v>3843</v>
      </c>
    </row>
    <row r="3" spans="2:3" x14ac:dyDescent="0.25">
      <c r="B3" s="8" t="s">
        <v>665</v>
      </c>
      <c r="C3" s="6">
        <v>3115227.7800000319</v>
      </c>
    </row>
    <row r="4" spans="2:3" x14ac:dyDescent="0.25">
      <c r="B4" s="8" t="s">
        <v>1300</v>
      </c>
      <c r="C4" s="6">
        <v>2963158.3800000288</v>
      </c>
    </row>
    <row r="5" spans="2:3" x14ac:dyDescent="0.25">
      <c r="B5" s="8" t="s">
        <v>1451</v>
      </c>
      <c r="C5" s="6">
        <v>2108138.7600000128</v>
      </c>
    </row>
    <row r="6" spans="2:3" x14ac:dyDescent="0.25">
      <c r="B6" s="8" t="s">
        <v>3850</v>
      </c>
      <c r="C6" s="6">
        <v>8186524.9200000735</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A8BB-2996-4BB7-8874-7C07936FF2A1}">
  <dimension ref="D6:E11"/>
  <sheetViews>
    <sheetView topLeftCell="A11" workbookViewId="0">
      <selection activeCell="I33" sqref="I33"/>
    </sheetView>
  </sheetViews>
  <sheetFormatPr defaultRowHeight="15" x14ac:dyDescent="0.25"/>
  <cols>
    <col min="4" max="4" width="13.140625" bestFit="1" customWidth="1"/>
    <col min="5" max="5" width="15.5703125" bestFit="1" customWidth="1"/>
  </cols>
  <sheetData>
    <row r="6" spans="4:5" x14ac:dyDescent="0.25">
      <c r="D6" s="7" t="s">
        <v>3849</v>
      </c>
      <c r="E6" t="s">
        <v>3843</v>
      </c>
    </row>
    <row r="7" spans="4:5" x14ac:dyDescent="0.25">
      <c r="D7" s="8" t="s">
        <v>1659</v>
      </c>
      <c r="E7" s="10">
        <v>2.322006196530162E-2</v>
      </c>
    </row>
    <row r="8" spans="4:5" x14ac:dyDescent="0.25">
      <c r="D8" s="8" t="s">
        <v>1706</v>
      </c>
      <c r="E8" s="10">
        <v>8.6665765645391621E-2</v>
      </c>
    </row>
    <row r="9" spans="4:5" x14ac:dyDescent="0.25">
      <c r="D9" s="8" t="s">
        <v>1737</v>
      </c>
      <c r="E9" s="10">
        <v>0.86957524711619871</v>
      </c>
    </row>
    <row r="10" spans="4:5" x14ac:dyDescent="0.25">
      <c r="D10" s="8" t="s">
        <v>1865</v>
      </c>
      <c r="E10" s="10">
        <v>2.0538925273108018E-2</v>
      </c>
    </row>
    <row r="11" spans="4:5" x14ac:dyDescent="0.25">
      <c r="D11" s="8" t="s">
        <v>3850</v>
      </c>
      <c r="E11" s="10">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Manufacturer</vt:lpstr>
      <vt:lpstr>Location</vt:lpstr>
      <vt:lpstr>Sales</vt:lpstr>
      <vt:lpstr>Product</vt:lpstr>
      <vt:lpstr>KPIs</vt:lpstr>
      <vt:lpstr>Sales Trend</vt:lpstr>
      <vt:lpstr>Top 10 Products</vt:lpstr>
      <vt:lpstr>Top 3 State</vt:lpstr>
      <vt:lpstr>Contr. by Category</vt:lpstr>
      <vt:lpstr>Unit Trend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AYORAPHEAL FARM</cp:lastModifiedBy>
  <dcterms:created xsi:type="dcterms:W3CDTF">2019-11-01T19:14:20Z</dcterms:created>
  <dcterms:modified xsi:type="dcterms:W3CDTF">2022-08-10T22:23:54Z</dcterms:modified>
</cp:coreProperties>
</file>