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2CE83657-6816-4243-88DC-ADCB00A9B611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40" i="1"/>
  <c r="A38" i="1"/>
  <c r="A39" i="1" s="1"/>
  <c r="A36" i="1"/>
  <c r="A37" i="1" s="1"/>
  <c r="A35" i="1"/>
  <c r="A32" i="1"/>
  <c r="A33" i="1" s="1"/>
  <c r="A34" i="1" s="1"/>
  <c r="A31" i="1"/>
  <c r="A3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R43" i="1" a="1"/>
  <c r="Q43" i="1" a="1"/>
  <c r="J43" i="1" a="1"/>
  <c r="J28" i="1" a="1"/>
  <c r="R29" i="1" a="1"/>
  <c r="Q26" i="1" a="1"/>
  <c r="Q3" i="1" a="1"/>
  <c r="R4" i="1" a="1"/>
  <c r="J10" i="1" a="1"/>
  <c r="R38" i="1" a="1"/>
  <c r="Q20" i="1" a="1"/>
  <c r="Q39" i="1" a="1"/>
  <c r="R36" i="1" a="1"/>
  <c r="R33" i="1" a="1"/>
  <c r="R17" i="1" a="1"/>
  <c r="J39" i="1" a="1"/>
  <c r="R23" i="1" a="1"/>
  <c r="J36" i="1" a="1"/>
  <c r="J5" i="1" a="1"/>
  <c r="Q32" i="1" a="1"/>
  <c r="J16" i="1" a="1"/>
  <c r="J30" i="1" a="1"/>
  <c r="J3" i="1" a="1"/>
  <c r="J21" i="1" a="1"/>
  <c r="R25" i="1" a="1"/>
  <c r="J12" i="1" a="1"/>
  <c r="Q24" i="1" a="1"/>
  <c r="J29" i="1" a="1"/>
  <c r="Q6" i="1" a="1"/>
  <c r="R10" i="1" a="1"/>
  <c r="Q14" i="1" a="1"/>
  <c r="Q4" i="1" a="1"/>
  <c r="R20" i="1" a="1"/>
  <c r="R34" i="1" a="1"/>
  <c r="Q31" i="1" a="1"/>
  <c r="Q5" i="1" a="1"/>
  <c r="AB5" i="1" a="1"/>
  <c r="Z5" i="1" a="1"/>
  <c r="R14" i="1" a="1"/>
  <c r="J8" i="1" a="1"/>
  <c r="R6" i="1" a="1"/>
  <c r="Q17" i="1" a="1"/>
  <c r="Q23" i="1" a="1"/>
  <c r="J7" i="1" a="1"/>
  <c r="Q22" i="1" a="1"/>
  <c r="AC5" i="1" a="1"/>
  <c r="R31" i="1" a="1"/>
  <c r="Q19" i="1" a="1"/>
  <c r="Q36" i="1" a="1"/>
  <c r="Q9" i="1" a="1"/>
  <c r="R32" i="1" a="1"/>
  <c r="J17" i="1" a="1"/>
  <c r="Q30" i="1" a="1"/>
  <c r="R28" i="1" a="1"/>
  <c r="Q15" i="1" a="1"/>
  <c r="J41" i="1" a="1"/>
  <c r="J9" i="1" a="1"/>
  <c r="R22" i="1" a="1"/>
  <c r="J14" i="1" a="1"/>
  <c r="R9" i="1" a="1"/>
  <c r="Q27" i="1" a="1"/>
  <c r="J26" i="1" a="1"/>
  <c r="Q33" i="1" a="1"/>
  <c r="Q37" i="1" a="1"/>
  <c r="R30" i="1" a="1"/>
  <c r="Q28" i="1" a="1"/>
  <c r="Q16" i="1" a="1"/>
  <c r="R21" i="1" a="1"/>
  <c r="Q8" i="1" a="1"/>
  <c r="Q40" i="1" a="1"/>
  <c r="J13" i="1" a="1"/>
  <c r="R39" i="1" a="1"/>
  <c r="J24" i="1" a="1"/>
  <c r="Q18" i="1" a="1"/>
  <c r="J19" i="1" a="1"/>
  <c r="J27" i="1" a="1"/>
  <c r="J11" i="1" a="1"/>
  <c r="R8" i="1" a="1"/>
  <c r="R13" i="1" a="1"/>
  <c r="Q7" i="1" a="1"/>
  <c r="R40" i="1" a="1"/>
  <c r="Q34" i="1" a="1"/>
  <c r="R26" i="1" a="1"/>
  <c r="J33" i="1" a="1"/>
  <c r="Q12" i="1" a="1"/>
  <c r="R24" i="1" a="1"/>
  <c r="Q38" i="1" a="1"/>
  <c r="J20" i="1" a="1"/>
  <c r="Q41" i="1" a="1"/>
  <c r="R5" i="1" a="1"/>
  <c r="Q29" i="1" a="1"/>
  <c r="Q21" i="1" a="1"/>
  <c r="R11" i="1" a="1"/>
  <c r="AD5" i="1" a="1"/>
  <c r="J31" i="1" a="1"/>
  <c r="J23" i="1" a="1"/>
  <c r="J4" i="1" a="1"/>
  <c r="AA5" i="1" a="1"/>
  <c r="Q11" i="1" a="1"/>
  <c r="J6" i="1" a="1"/>
  <c r="J40" i="1" a="1"/>
  <c r="J37" i="1" a="1"/>
  <c r="J18" i="1" a="1"/>
  <c r="R18" i="1" a="1"/>
  <c r="J25" i="1" a="1"/>
  <c r="Q25" i="1" a="1"/>
  <c r="R15" i="1" a="1"/>
  <c r="R37" i="1" a="1"/>
  <c r="Q10" i="1" a="1"/>
  <c r="J35" i="1" a="1"/>
  <c r="J22" i="1" a="1"/>
  <c r="J38" i="1" a="1"/>
  <c r="J15" i="1" a="1"/>
  <c r="R12" i="1" a="1"/>
  <c r="Q13" i="1" a="1"/>
  <c r="R41" i="1" a="1"/>
  <c r="Q35" i="1" a="1"/>
  <c r="J32" i="1" a="1"/>
  <c r="R19" i="1" a="1"/>
  <c r="R16" i="1" a="1"/>
  <c r="R35" i="1" a="1"/>
  <c r="J34" i="1" a="1"/>
  <c r="R3" i="1" a="1"/>
  <c r="R27" i="1" a="1"/>
  <c r="R7" i="1" a="1"/>
  <c r="R43" i="1" l="1"/>
  <c r="Q43" i="1"/>
  <c r="J43" i="1"/>
  <c r="R41" i="1"/>
  <c r="Q41" i="1"/>
  <c r="J41" i="1"/>
  <c r="Q40" i="1"/>
  <c r="R40" i="1"/>
  <c r="J40" i="1"/>
  <c r="Q39" i="1"/>
  <c r="R39" i="1"/>
  <c r="J39" i="1"/>
  <c r="Q38" i="1"/>
  <c r="R38" i="1"/>
  <c r="J38" i="1"/>
  <c r="R37" i="1"/>
  <c r="Q37" i="1"/>
  <c r="J37" i="1"/>
  <c r="Q36" i="1"/>
  <c r="R36" i="1"/>
  <c r="J36" i="1"/>
  <c r="Q35" i="1"/>
  <c r="R35" i="1"/>
  <c r="J35" i="1"/>
  <c r="Q34" i="1"/>
  <c r="R34" i="1"/>
  <c r="Q33" i="1"/>
  <c r="R33" i="1"/>
  <c r="Q32" i="1"/>
  <c r="R32" i="1"/>
  <c r="J34" i="1"/>
  <c r="J33" i="1"/>
  <c r="J32" i="1"/>
  <c r="R31" i="1"/>
  <c r="Q31" i="1"/>
  <c r="J31" i="1"/>
  <c r="Q30" i="1"/>
  <c r="R30" i="1"/>
  <c r="J30" i="1"/>
  <c r="R29" i="1"/>
  <c r="Q29" i="1"/>
  <c r="Q20" i="1"/>
  <c r="J20" i="1"/>
  <c r="R24" i="1"/>
  <c r="R22" i="1"/>
  <c r="J25" i="1"/>
  <c r="Q22" i="1"/>
  <c r="J23" i="1"/>
  <c r="Q25" i="1"/>
  <c r="J22" i="1"/>
  <c r="R20" i="1"/>
  <c r="Q23" i="1"/>
  <c r="R21" i="1"/>
  <c r="J21" i="1"/>
  <c r="R23" i="1"/>
  <c r="Q24" i="1"/>
  <c r="Q21" i="1"/>
  <c r="J24" i="1"/>
  <c r="Q27" i="1"/>
  <c r="J28" i="1"/>
  <c r="J26" i="1"/>
  <c r="Q26" i="1"/>
  <c r="R26" i="1"/>
  <c r="J27" i="1"/>
  <c r="R27" i="1"/>
  <c r="R25" i="1"/>
  <c r="R28" i="1"/>
  <c r="Q28" i="1"/>
  <c r="J29" i="1"/>
  <c r="J19" i="1"/>
  <c r="R19" i="1"/>
  <c r="Q19" i="1"/>
  <c r="J4" i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<sst xmlns="http://schemas.openxmlformats.org/spreadsheetml/2006/main" count="235" uniqueCount="119">
  <si>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</si>
  <si>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</si>
  <si>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</si>
  <si>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</si>
  <si>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</si>
  <si>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</si>
  <si>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</si>
  <si>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</si>
  <si>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</si>
  <si>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</si>
  <si>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</si>
  <si>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</si>
  <si>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</si>
  <si>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</si>
  <si>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</si>
  <si>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</si>
  <si>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</si>
  <si>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</si>
  <si>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</si>
  <si>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</si>
  <si>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</si>
  <si>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</si>
  <si>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</si>
  <si>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</si>
  <si>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</si>
  <si>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</si>
  <si>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</si>
  <si>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</si>
  <si>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</si>
  <si>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</si>
  <si>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</si>
  <si>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</si>
  <si>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</si>
  <si>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</si>
  <si>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</si>
  <si>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</si>
  <si>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</si>
  <si>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</si>
  <si>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</si>
  <si>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</si>
  <si>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</si>
  <si>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</si>
  <si>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</si>
  <si>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</si>
  <si>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</si>
  <si>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</si>
  <si>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</si>
  <si>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</si>
  <si>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</si>
  <si>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</si>
  <si>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</si>
  <si>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</si>
  <si>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</si>
  <si>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</si>
  <si>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</si>
  <si>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</si>
  <si>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</si>
  <si>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</si>
  <si>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</si>
  <si>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</si>
  <si>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</si>
  <si>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</si>
  <si>
    <t>5x5_comp</t>
  </si>
  <si>
    <t>.005     .005</t>
  </si>
  <si>
    <t>Comp_13</t>
  </si>
  <si>
    <t>Comp_104</t>
  </si>
  <si>
    <t>2x2_comp</t>
  </si>
  <si>
    <t>.002     .002</t>
  </si>
  <si>
    <t>I5_comp</t>
  </si>
  <si>
    <t>.030    .002    .021    .030</t>
  </si>
  <si>
    <t>1x1_comp</t>
  </si>
  <si>
    <t>.001     .001</t>
  </si>
  <si>
    <t>.001     .002</t>
  </si>
  <si>
    <t>I6_comp</t>
  </si>
  <si>
    <t>.030    .002    .021    .026</t>
  </si>
  <si>
    <t>I7_comp</t>
  </si>
  <si>
    <t>Comp_91</t>
  </si>
  <si>
    <t>I8_comp</t>
  </si>
  <si>
    <t>I9_comp</t>
  </si>
  <si>
    <t>.030    .002    .021    .025</t>
  </si>
  <si>
    <t>.030    .001    .021    .025</t>
  </si>
  <si>
    <t>I10_comp</t>
  </si>
  <si>
    <t>.030    .001    .021    .026</t>
  </si>
  <si>
    <t>I11_comp</t>
  </si>
  <si>
    <t>I12_comp</t>
  </si>
  <si>
    <t>.030    .0019  .021    .025</t>
  </si>
  <si>
    <t>.030    .0018  .021    .025</t>
  </si>
  <si>
    <t>I13_comp</t>
  </si>
  <si>
    <t>I14_comp</t>
  </si>
  <si>
    <t>.032    .0016  .021    .024</t>
  </si>
  <si>
    <t>.033    .0015  .021    .024</t>
  </si>
  <si>
    <t>I15_comp</t>
  </si>
  <si>
    <t>I16_comp</t>
  </si>
  <si>
    <t>.060    .001    .023    .025</t>
  </si>
  <si>
    <t>I17_comp</t>
  </si>
  <si>
    <t>.01      .001    .025    .029</t>
  </si>
  <si>
    <t>I18_comp</t>
  </si>
  <si>
    <t>.01      .001    .0245  .029</t>
  </si>
  <si>
    <t>.01      .001    .026    .031</t>
  </si>
  <si>
    <t>I19_comp</t>
  </si>
  <si>
    <t>.01      .001    .028    .033</t>
  </si>
  <si>
    <t>I20_comp</t>
  </si>
  <si>
    <t>I21_comp</t>
  </si>
  <si>
    <t>.011    .0009  .030    .035</t>
  </si>
  <si>
    <t>I22_comp</t>
  </si>
  <si>
    <t>.008    .0008  .037    .042</t>
  </si>
  <si>
    <t>I23_comp</t>
  </si>
  <si>
    <t>.007    .0008  .040    .045</t>
  </si>
  <si>
    <t>I24_comp</t>
  </si>
  <si>
    <t>.007    .0008  .0405  .045</t>
  </si>
  <si>
    <t>.0065  .0008  .0405  .045</t>
  </si>
  <si>
    <t>I25_comp</t>
  </si>
  <si>
    <t>I26_comp</t>
  </si>
  <si>
    <t>.0060  .0008  .0405  .045</t>
  </si>
  <si>
    <t>I27_comp</t>
  </si>
  <si>
    <t>.0055  .0008  .0405  .045</t>
  </si>
  <si>
    <t>.001     .045</t>
  </si>
  <si>
    <t>1x2_comp</t>
  </si>
  <si>
    <t>1x45_comp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</si>
</sst>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11" fontId="0" fillId="13" borderId="22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22" xfId="0" applyNumberForma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22" xfId="0" applyNumberFormat="1" applyFont="1" applyFill="1" applyBorder="1" applyAlignment="1">
      <alignment horizontal="center"/>
    </xf>
    <xf numFmtId="0" fontId="0" fillId="13" borderId="23" xfId="0" applyNumberFormat="1" applyFon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7" borderId="2" xfId="0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22" xfId="0" applyFill="1" applyBorder="1" applyAlignment="1">
      <alignment horizontal="left"/>
    </xf>
    <xf numFmtId="11" fontId="0" fillId="8" borderId="1" xfId="0" applyNumberFormat="1" applyFill="1" applyBorder="1" applyAlignment="1">
      <alignment horizontal="center"/>
    </xf>
    <xf numFmtId="0" fontId="0" fillId="13" borderId="2" xfId="0" applyNumberFormat="1" applyFont="1" applyFill="1" applyBorder="1" applyAlignment="1">
      <alignment horizontal="center"/>
    </xf>
    <xf numFmtId="0" fontId="0" fillId="13" borderId="16" xfId="0" applyNumberFormat="1" applyFont="1" applyFill="1" applyBorder="1" applyAlignment="1">
      <alignment horizontal="center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C5BCD"/>
      <color rgb="FFB17ED8"/>
      <color rgb="FF9E5ECE"/>
      <color rgb="FFD1B3E7"/>
      <color rgb="FFE8D9F3"/>
      <color rgb="FFAA72D4"/>
      <color rgb="FF8C3FC5"/>
      <color rgb="FF893BC3"/>
      <color rgb="FF873AC0"/>
      <color rgb="FFC7A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defaultGridColor="0" topLeftCell="A25" colorId="23" zoomScaleNormal="100" workbookViewId="0">
      <selection activeCell="D43" sqref="D43"/>
    </sheetView>
  </sheetViews>
  <sheetFormatPr defaultColWidth="9.109375" defaultRowHeight="14.4" x14ac:dyDescent="0.3"/>
  <cols>
    <col min="1" max="1" width="18" style="6" customWidth="1"/>
    <col min="2" max="2" width="14.88671875" style="7" customWidth="1"/>
    <col min="3" max="3" width="12.44140625" style="8" customWidth="1"/>
    <col min="4" max="4" width="10.44140625" style="8" customWidth="1"/>
    <col min="5" max="5" width="14.6640625" style="9" customWidth="1"/>
    <col min="6" max="6" width="21" style="9" customWidth="1"/>
    <col min="7" max="7" width="11.21875" style="9" customWidth="1"/>
    <col min="8" max="8" width="11.6640625" style="10" customWidth="1"/>
    <col min="9" max="9" width="8.88671875" style="10"/>
    <col min="10" max="10" width="13.88671875" style="23" customWidth="1"/>
    <col min="11" max="11" width="10.33203125" style="11" customWidth="1"/>
    <col min="12" max="12" width="16" style="48" customWidth="1"/>
    <col min="13" max="13" width="16.88671875" style="48" customWidth="1"/>
    <col min="14" max="16" width="12.6640625" style="17" customWidth="1"/>
    <col min="17" max="17" width="9.109375" style="21"/>
    <col min="18" max="18" width="11.33203125" style="22" customWidth="1"/>
    <col min="19" max="19" width="11.33203125" style="56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92" t="s">
        <v>0</v>
      </c>
      <c r="B1" s="98" t="s">
        <v>1</v>
      </c>
      <c r="C1" s="99"/>
      <c r="D1" s="100"/>
      <c r="E1" s="101" t="s">
        <v>5</v>
      </c>
      <c r="F1" s="102"/>
      <c r="G1" s="103"/>
      <c r="H1" s="96" t="s">
        <v>21</v>
      </c>
      <c r="I1" s="97"/>
      <c r="J1" s="94" t="s">
        <v>4</v>
      </c>
      <c r="K1" s="95"/>
      <c r="L1" s="91" t="s">
        <v>7</v>
      </c>
      <c r="M1" s="91"/>
      <c r="N1" s="91"/>
      <c r="O1" s="91"/>
      <c r="P1" s="91"/>
      <c r="Q1" s="91"/>
      <c r="R1" s="91"/>
      <c r="S1" s="91"/>
    </row>
    <row r="2" spans="1:30" ht="15" thickBot="1" x14ac:dyDescent="0.35">
      <c r="A2" s="93"/>
      <c r="B2" s="38" t="s">
        <v>2</v>
      </c>
      <c r="C2" s="12" t="s">
        <v>3</v>
      </c>
      <c r="D2" s="62" t="s">
        <v>54</v>
      </c>
      <c r="E2" s="13" t="s">
        <v>2</v>
      </c>
      <c r="F2" s="13" t="s">
        <v>3</v>
      </c>
      <c r="G2" s="13" t="s">
        <v>54</v>
      </c>
      <c r="H2" s="37" t="s">
        <v>8</v>
      </c>
      <c r="I2" s="19" t="s">
        <v>6</v>
      </c>
      <c r="J2" s="63" t="s">
        <v>19</v>
      </c>
      <c r="K2" s="64" t="s">
        <v>20</v>
      </c>
      <c r="L2" s="57" t="s">
        <v>51</v>
      </c>
      <c r="M2" s="57" t="s">
        <v>52</v>
      </c>
      <c r="N2" s="58" t="s">
        <v>48</v>
      </c>
      <c r="O2" s="58" t="s">
        <v>49</v>
      </c>
      <c r="P2" s="59" t="s">
        <v>50</v>
      </c>
      <c r="Q2" s="59" t="s">
        <v>10</v>
      </c>
      <c r="R2" s="60" t="s">
        <v>11</v>
      </c>
      <c r="S2" s="61" t="s">
        <v>53</v>
      </c>
      <c r="U2" s="14" t="s">
        <v>20</v>
      </c>
      <c r="V2" s="14" t="s">
        <v>4</v>
      </c>
      <c r="W2" s="14" t="s">
        <v>17</v>
      </c>
      <c r="X2" s="14" t="s">
        <v>18</v>
      </c>
      <c r="Z2" s="14" t="s">
        <v>12</v>
      </c>
      <c r="AA2" s="14" t="s">
        <v>13</v>
      </c>
      <c r="AB2" s="14" t="s">
        <v>14</v>
      </c>
      <c r="AC2" s="14" t="s">
        <v>15</v>
      </c>
      <c r="AD2" s="14" t="s">
        <v>16</v>
      </c>
    </row>
    <row r="3" spans="1:30" x14ac:dyDescent="0.3">
      <c r="A3" s="24">
        <v>1</v>
      </c>
      <c r="B3" s="8" t="s">
        <v>40</v>
      </c>
      <c r="C3" s="25" t="s">
        <v>39</v>
      </c>
      <c r="D3" s="8">
        <v>6.4999999999999997E-3</v>
      </c>
      <c r="E3" s="26" t="s">
        <v>22</v>
      </c>
      <c r="F3" s="83" t="s">
        <v>32</v>
      </c>
      <c r="G3" s="3">
        <v>1.35E-2</v>
      </c>
      <c r="H3" s="10" t="s">
        <v>45</v>
      </c>
      <c r="I3" s="10">
        <v>3.0000000000000001E-3</v>
      </c>
      <c r="J3" s="23" t="str" cm="1">
        <f t="array" aca="1" ref="J3" ca="1">INDIRECT(ADDRESS(K3+2,22))</f>
        <v>AL 7075 T6</v>
      </c>
      <c r="K3" s="27">
        <v>1</v>
      </c>
      <c r="L3" s="47">
        <v>126.4606</v>
      </c>
      <c r="M3" s="47">
        <v>651.89840000000004</v>
      </c>
      <c r="N3" s="28">
        <v>8320000</v>
      </c>
      <c r="O3" s="28">
        <v>8910000</v>
      </c>
      <c r="P3" s="43">
        <v>47700000</v>
      </c>
      <c r="Q3" s="44" cm="1">
        <f t="array" aca="1" ref="Q3" ca="1">INDIRECT(ADDRESS(K3+2,23))/(MAX(N3,O3,P3)*INDIRECT(ADDRESS(3,26))*INDIRECT(ADDRESS(3,27))*INDIRECT(ADDRESS(3,28))*INDIRECT(ADDRESS(3,29))) -1</f>
        <v>5.6022247528562801</v>
      </c>
      <c r="R3" s="44" cm="1">
        <f t="array" aca="1" ref="R3" ca="1">INDIRECT(ADDRESS(K3+2,24))/(MAX(N3,O3,P3)*INDIRECT(ADDRESS(3,26))*INDIRECT(ADDRESS(3,27))*INDIRECT(ADDRESS(3,28))*INDIRECT(ADDRESS(3,30))) -1</f>
        <v>5.6069500031764168</v>
      </c>
      <c r="S3" s="51">
        <v>16.691759999999999</v>
      </c>
      <c r="U3" s="15">
        <v>1</v>
      </c>
      <c r="V3" s="15" t="s">
        <v>9</v>
      </c>
      <c r="W3" s="16">
        <v>503000000</v>
      </c>
      <c r="X3" s="16">
        <v>572000000</v>
      </c>
      <c r="Z3" s="15">
        <v>1.1000000000000001</v>
      </c>
      <c r="AA3" s="15">
        <v>1.2</v>
      </c>
      <c r="AB3" s="15">
        <v>1.1000000000000001</v>
      </c>
      <c r="AC3" s="15">
        <v>1.1000000000000001</v>
      </c>
      <c r="AD3" s="15">
        <v>1.25</v>
      </c>
    </row>
    <row r="4" spans="1:30" x14ac:dyDescent="0.3">
      <c r="A4" s="6">
        <f>A3+1</f>
        <v>2</v>
      </c>
      <c r="B4" s="8" t="s">
        <v>40</v>
      </c>
      <c r="C4" s="8" t="s">
        <v>39</v>
      </c>
      <c r="D4" s="8">
        <v>6.4999999999999997E-3</v>
      </c>
      <c r="E4" s="9" t="s">
        <v>23</v>
      </c>
      <c r="F4" s="84" t="s">
        <v>31</v>
      </c>
      <c r="G4" s="9">
        <v>2.5499999999999998E-2</v>
      </c>
      <c r="H4" s="10" t="s">
        <v>45</v>
      </c>
      <c r="I4" s="10">
        <v>3.0000000000000001E-3</v>
      </c>
      <c r="J4" s="23" t="str" cm="1">
        <f t="array" aca="1" ref="J4" ca="1">INDIRECT(ADDRESS(K4+2,22))</f>
        <v>AL 7075 T6</v>
      </c>
      <c r="K4" s="11">
        <v>1</v>
      </c>
      <c r="L4" s="48">
        <v>257.48950000000002</v>
      </c>
      <c r="M4" s="48">
        <v>1057.298</v>
      </c>
      <c r="N4" s="18">
        <v>7150000</v>
      </c>
      <c r="O4" s="18">
        <v>7350000</v>
      </c>
      <c r="P4" s="43">
        <v>19900000</v>
      </c>
      <c r="Q4" s="44" cm="1">
        <f t="array" aca="1" ref="Q4" ca="1">INDIRECT(ADDRESS(K4+2,23))/(MAX(N4,O4,P4)*INDIRECT(ADDRESS(3,26))*INDIRECT(ADDRESS(3,27))*INDIRECT(ADDRESS(3,28))*INDIRECT(ADDRESS(3,29))) -1</f>
        <v>14.82543320157008</v>
      </c>
      <c r="R4" s="44" cm="1">
        <f t="array" aca="1" ref="R4" ca="1">INDIRECT(ADDRESS(K4+2,24))/(MAX(N4,O4,P4)*INDIRECT(ADDRESS(3,26))*INDIRECT(ADDRESS(3,27))*INDIRECT(ADDRESS(3,28))*INDIRECT(ADDRESS(3,30))) -1</f>
        <v>14.836759555352517</v>
      </c>
      <c r="S4" s="51">
        <v>18.247150000000001</v>
      </c>
      <c r="U4" s="15">
        <v>2</v>
      </c>
      <c r="V4" s="15" t="s">
        <v>30</v>
      </c>
      <c r="W4" s="16">
        <v>150000000</v>
      </c>
      <c r="X4" s="16">
        <v>160000000</v>
      </c>
    </row>
    <row r="5" spans="1:30" x14ac:dyDescent="0.3">
      <c r="A5" s="6">
        <f t="shared" ref="A5:A24" si="0">A4+1</f>
        <v>3</v>
      </c>
      <c r="B5" s="8" t="s">
        <v>40</v>
      </c>
      <c r="C5" s="8" t="s">
        <v>39</v>
      </c>
      <c r="D5" s="8">
        <v>6.4999999999999997E-3</v>
      </c>
      <c r="E5" s="9" t="s">
        <v>24</v>
      </c>
      <c r="F5" s="84" t="s">
        <v>33</v>
      </c>
      <c r="G5" s="9">
        <v>1.35E-2</v>
      </c>
      <c r="H5" s="10" t="s">
        <v>45</v>
      </c>
      <c r="I5" s="10">
        <v>3.0000000000000001E-3</v>
      </c>
      <c r="J5" s="23" t="str" cm="1">
        <f t="array" aca="1" ref="J5" ca="1">INDIRECT(ADDRESS(K5+2,22))</f>
        <v>AL 7075 T6</v>
      </c>
      <c r="K5" s="11">
        <v>1</v>
      </c>
      <c r="L5" s="48">
        <v>148.0548</v>
      </c>
      <c r="M5" s="48">
        <v>686.71209999999996</v>
      </c>
      <c r="N5" s="18">
        <v>6820000</v>
      </c>
      <c r="O5" s="18">
        <v>6870000</v>
      </c>
      <c r="P5" s="43">
        <v>37800000</v>
      </c>
      <c r="Q5" s="44" cm="1">
        <f t="array" aca="1" ref="Q5" ca="1">INDIRECT(ADDRESS(K5+2,23))/(MAX(N5,O5,P5)*INDIRECT(ADDRESS(3,26))*INDIRECT(ADDRESS(3,27))*INDIRECT(ADDRESS(3,28))*INDIRECT(ADDRESS(3,29))) -1</f>
        <v>7.3313788547948313</v>
      </c>
      <c r="R5" s="44" cm="1">
        <f t="array" aca="1" ref="R5" ca="1">INDIRECT(ADDRESS(K5+2,24))/(MAX(N5,O5,P5)*INDIRECT(ADDRESS(3,26))*INDIRECT(ADDRESS(3,27))*INDIRECT(ADDRESS(3,28))*INDIRECT(ADDRESS(3,30))) -1</f>
        <v>7.3373416706750021</v>
      </c>
      <c r="S5" s="51">
        <v>18.149940000000001</v>
      </c>
      <c r="Z5" s="65" cm="1">
        <f t="array" aca="1" ref="Z5" ca="1">INDIRECT(ADDRESS(3,26))</f>
        <v>1.1000000000000001</v>
      </c>
      <c r="AA5" s="65" cm="1">
        <f t="array" aca="1" ref="AA5" ca="1">INDIRECT(ADDRESS(3,27))</f>
        <v>1.2</v>
      </c>
      <c r="AB5" s="65" cm="1">
        <f t="array" aca="1" ref="AB5" ca="1">INDIRECT(ADDRESS(3,28))</f>
        <v>1.1000000000000001</v>
      </c>
      <c r="AC5" s="65" cm="1">
        <f t="array" aca="1" ref="AC5" ca="1">INDIRECT(ADDRESS(3,29))</f>
        <v>1.1000000000000001</v>
      </c>
      <c r="AD5" s="65" cm="1">
        <f t="array" aca="1" ref="AD5" ca="1">INDIRECT(ADDRESS(3,29))</f>
        <v>1.1000000000000001</v>
      </c>
    </row>
    <row r="6" spans="1:30" ht="15" thickBot="1" x14ac:dyDescent="0.35">
      <c r="A6" s="29">
        <f t="shared" si="0"/>
        <v>4</v>
      </c>
      <c r="B6" s="31" t="s">
        <v>40</v>
      </c>
      <c r="C6" s="31" t="s">
        <v>39</v>
      </c>
      <c r="D6" s="31">
        <v>6.4999999999999997E-3</v>
      </c>
      <c r="E6" s="32" t="s">
        <v>25</v>
      </c>
      <c r="F6" s="85" t="s">
        <v>34</v>
      </c>
      <c r="G6" s="32">
        <v>1.35E-2</v>
      </c>
      <c r="H6" s="33" t="s">
        <v>45</v>
      </c>
      <c r="I6" s="33">
        <v>3.0000000000000001E-3</v>
      </c>
      <c r="J6" s="35" t="str" cm="1">
        <f t="array" aca="1" ref="J6" ca="1">INDIRECT(ADDRESS(K6+2,22))</f>
        <v>AL 7075 T6</v>
      </c>
      <c r="K6" s="34">
        <v>1</v>
      </c>
      <c r="L6" s="49">
        <v>161.90629999999999</v>
      </c>
      <c r="M6" s="49">
        <v>684.91539999999998</v>
      </c>
      <c r="N6" s="45">
        <v>6060000</v>
      </c>
      <c r="O6" s="45">
        <v>5830000</v>
      </c>
      <c r="P6" s="45">
        <v>38600000</v>
      </c>
      <c r="Q6" s="46" cm="1">
        <f t="array" aca="1" ref="Q6" ca="1">INDIRECT(ADDRESS(K6+2,23))/(MAX(N6,O6,P6)*INDIRECT(ADDRESS(3,26))*INDIRECT(ADDRESS(3,27))*INDIRECT(ADDRESS(3,28))*INDIRECT(ADDRESS(3,29))) -1</f>
        <v>7.1587077904467513</v>
      </c>
      <c r="R6" s="46" cm="1">
        <f t="array" aca="1" ref="R6" ca="1">INDIRECT(ADDRESS(K6+2,24))/(MAX(N6,O6,P6)*INDIRECT(ADDRESS(3,26))*INDIRECT(ADDRESS(3,27))*INDIRECT(ADDRESS(3,28))*INDIRECT(ADDRESS(3,30))) -1</f>
        <v>7.1645470246506502</v>
      </c>
      <c r="S6" s="52">
        <v>19.70532</v>
      </c>
    </row>
    <row r="7" spans="1:30" x14ac:dyDescent="0.3">
      <c r="A7" s="1">
        <f t="shared" si="0"/>
        <v>5</v>
      </c>
      <c r="B7" s="2" t="s">
        <v>40</v>
      </c>
      <c r="C7" s="2" t="s">
        <v>39</v>
      </c>
      <c r="D7" s="2">
        <v>6.4999999999999997E-3</v>
      </c>
      <c r="E7" s="3" t="s">
        <v>26</v>
      </c>
      <c r="F7" s="86" t="s">
        <v>35</v>
      </c>
      <c r="G7" s="3">
        <v>1.4500000000000001E-2</v>
      </c>
      <c r="H7" s="4" t="s">
        <v>45</v>
      </c>
      <c r="I7" s="4">
        <v>3.0000000000000001E-3</v>
      </c>
      <c r="J7" s="20" t="str" cm="1">
        <f t="array" aca="1" ref="J7" ca="1">INDIRECT(ADDRESS(K7+2,22))</f>
        <v>AL 7075 T6</v>
      </c>
      <c r="K7" s="5">
        <v>1</v>
      </c>
      <c r="L7" s="50">
        <v>126.8723</v>
      </c>
      <c r="M7" s="50">
        <v>673.61019999999996</v>
      </c>
      <c r="N7" s="18">
        <v>9030000</v>
      </c>
      <c r="O7" s="18">
        <v>9790000</v>
      </c>
      <c r="P7" s="18">
        <v>49200000</v>
      </c>
      <c r="Q7" s="42" cm="1">
        <f t="array" aca="1" ref="Q7" ca="1">INDIRECT(ADDRESS(K7+2,23))/(MAX(N7,O7,P7)*INDIRECT(ADDRESS(3,26))*INDIRECT(ADDRESS(3,27))*INDIRECT(ADDRESS(3,28))*INDIRECT(ADDRESS(3,29))) -1</f>
        <v>5.4009374128301744</v>
      </c>
      <c r="R7" s="42" cm="1">
        <f t="array" aca="1" ref="R7" ca="1">INDIRECT(ADDRESS(K7+2,24))/(MAX(N7,O7,P7)*INDIRECT(ADDRESS(3,26))*INDIRECT(ADDRESS(3,27))*INDIRECT(ADDRESS(3,28))*INDIRECT(ADDRESS(3,30))) -1</f>
        <v>5.4055186006405505</v>
      </c>
      <c r="S7" s="53">
        <v>16.302910000000001</v>
      </c>
      <c r="U7" s="41"/>
    </row>
    <row r="8" spans="1:30" x14ac:dyDescent="0.3">
      <c r="A8" s="6">
        <f t="shared" si="0"/>
        <v>6</v>
      </c>
      <c r="B8" s="8" t="s">
        <v>40</v>
      </c>
      <c r="C8" s="8" t="s">
        <v>39</v>
      </c>
      <c r="D8" s="8">
        <v>6.4999999999999997E-3</v>
      </c>
      <c r="E8" s="9" t="s">
        <v>27</v>
      </c>
      <c r="F8" s="84" t="s">
        <v>36</v>
      </c>
      <c r="G8" s="9">
        <v>2.75E-2</v>
      </c>
      <c r="H8" s="10" t="s">
        <v>45</v>
      </c>
      <c r="I8" s="10">
        <v>3.0000000000000001E-3</v>
      </c>
      <c r="J8" s="23" t="str" cm="1">
        <f t="array" aca="1" ref="J8" ca="1">INDIRECT(ADDRESS(K8+2,22))</f>
        <v>AL 7075 T6</v>
      </c>
      <c r="K8" s="11">
        <v>1</v>
      </c>
      <c r="L8" s="48">
        <v>265.91219999999998</v>
      </c>
      <c r="M8" s="48">
        <v>1073.2860000000001</v>
      </c>
      <c r="N8" s="18">
        <v>7530000</v>
      </c>
      <c r="O8" s="18">
        <v>7880000</v>
      </c>
      <c r="P8" s="18">
        <v>19400000</v>
      </c>
      <c r="Q8" s="44" cm="1">
        <f t="array" aca="1" ref="Q8" ca="1">INDIRECT(ADDRESS(K8+2,23))/(MAX(N8,O8,P8)*INDIRECT(ADDRESS(3,26))*INDIRECT(ADDRESS(3,27))*INDIRECT(ADDRESS(3,28))*INDIRECT(ADDRESS(3,29))) -1</f>
        <v>15.23330519130127</v>
      </c>
      <c r="R8" s="44" cm="1">
        <f t="array" aca="1" ref="R8" ca="1">INDIRECT(ADDRESS(K8+2,24))/(MAX(N8,O8,P8)*INDIRECT(ADDRESS(3,26))*INDIRECT(ADDRESS(3,27))*INDIRECT(ADDRESS(3,28))*INDIRECT(ADDRESS(3,30))) -1</f>
        <v>15.244923461418303</v>
      </c>
      <c r="S8" s="53">
        <v>17.987919999999999</v>
      </c>
    </row>
    <row r="9" spans="1:30" x14ac:dyDescent="0.3">
      <c r="A9" s="6">
        <f t="shared" si="0"/>
        <v>7</v>
      </c>
      <c r="B9" s="8" t="s">
        <v>40</v>
      </c>
      <c r="C9" s="8" t="s">
        <v>39</v>
      </c>
      <c r="D9" s="8">
        <v>6.4999999999999997E-3</v>
      </c>
      <c r="E9" s="9" t="s">
        <v>28</v>
      </c>
      <c r="F9" s="84" t="s">
        <v>37</v>
      </c>
      <c r="G9" s="9">
        <v>1.4500000000000001E-2</v>
      </c>
      <c r="H9" s="10" t="s">
        <v>45</v>
      </c>
      <c r="I9" s="10">
        <v>3.0000000000000001E-3</v>
      </c>
      <c r="J9" s="23" t="str" cm="1">
        <f t="array" aca="1" ref="J9" ca="1">INDIRECT(ADDRESS(K9+2,22))</f>
        <v>AL 7075 T6</v>
      </c>
      <c r="K9" s="11">
        <v>1</v>
      </c>
      <c r="L9" s="48">
        <v>146.1568</v>
      </c>
      <c r="M9" s="48">
        <v>714.84889999999996</v>
      </c>
      <c r="N9" s="43">
        <v>7540000</v>
      </c>
      <c r="O9" s="43">
        <v>7870000</v>
      </c>
      <c r="P9" s="43">
        <v>38400000</v>
      </c>
      <c r="Q9" s="44" cm="1">
        <f t="array" aca="1" ref="Q9" ca="1">INDIRECT(ADDRESS(K9+2,23))/(MAX(N9,O9,P9)*INDIRECT(ADDRESS(3,26))*INDIRECT(ADDRESS(3,27))*INDIRECT(ADDRESS(3,28))*INDIRECT(ADDRESS(3,29))) -1</f>
        <v>7.2012010601886622</v>
      </c>
      <c r="R9" s="44" cm="1">
        <f t="array" aca="1" ref="R9" ca="1">INDIRECT(ADDRESS(K9+2,24))/(MAX(N9,O9,P9)*INDIRECT(ADDRESS(3,26))*INDIRECT(ADDRESS(3,27))*INDIRECT(ADDRESS(3,28))*INDIRECT(ADDRESS(3,30))) -1</f>
        <v>7.2070707070707059</v>
      </c>
      <c r="S9" s="54">
        <v>17.30743</v>
      </c>
    </row>
    <row r="10" spans="1:30" ht="15" thickBot="1" x14ac:dyDescent="0.35">
      <c r="A10" s="29">
        <f t="shared" si="0"/>
        <v>8</v>
      </c>
      <c r="B10" s="31" t="s">
        <v>40</v>
      </c>
      <c r="C10" s="31" t="s">
        <v>39</v>
      </c>
      <c r="D10" s="31">
        <v>6.4999999999999997E-3</v>
      </c>
      <c r="E10" s="32" t="s">
        <v>29</v>
      </c>
      <c r="F10" s="85" t="s">
        <v>38</v>
      </c>
      <c r="G10" s="32">
        <v>1.4500000000000001E-2</v>
      </c>
      <c r="H10" s="33" t="s">
        <v>45</v>
      </c>
      <c r="I10" s="33">
        <v>3.0000000000000001E-3</v>
      </c>
      <c r="J10" s="35" t="str" cm="1">
        <f t="array" aca="1" ref="J10" ca="1">INDIRECT(ADDRESS(K10+2,22))</f>
        <v>AL 7075 T6</v>
      </c>
      <c r="K10" s="34">
        <v>1</v>
      </c>
      <c r="L10" s="49">
        <v>183.85769999999999</v>
      </c>
      <c r="M10" s="49">
        <v>720.61429999999996</v>
      </c>
      <c r="N10" s="45">
        <v>5610000</v>
      </c>
      <c r="O10" s="45">
        <v>5300000</v>
      </c>
      <c r="P10" s="45">
        <v>35300000</v>
      </c>
      <c r="Q10" s="46" cm="1">
        <f t="array" aca="1" ref="Q10" ca="1">INDIRECT(ADDRESS(K10+2,23))/(MAX(N10,O10,P10)*INDIRECT(ADDRESS(3,26))*INDIRECT(ADDRESS(3,27))*INDIRECT(ADDRESS(3,28))*INDIRECT(ADDRESS(3,29))) -1</f>
        <v>7.9214198501769015</v>
      </c>
      <c r="R10" s="46" cm="1">
        <f t="array" aca="1" ref="R10" ca="1">INDIRECT(ADDRESS(K10+2,24))/(MAX(N10,O10,P10)*INDIRECT(ADDRESS(3,26))*INDIRECT(ADDRESS(3,27))*INDIRECT(ADDRESS(3,28))*INDIRECT(ADDRESS(3,30))) -1</f>
        <v>7.9278049617992945</v>
      </c>
      <c r="S10" s="55">
        <v>21.163499999999999</v>
      </c>
    </row>
    <row r="11" spans="1:30" x14ac:dyDescent="0.3">
      <c r="A11" s="1">
        <f t="shared" si="0"/>
        <v>9</v>
      </c>
      <c r="B11" s="2" t="s">
        <v>55</v>
      </c>
      <c r="C11" s="2" t="s">
        <v>39</v>
      </c>
      <c r="D11" s="2">
        <v>7.0000000000000001E-3</v>
      </c>
      <c r="E11" s="3" t="s">
        <v>58</v>
      </c>
      <c r="F11" s="86" t="s">
        <v>32</v>
      </c>
      <c r="G11" s="3">
        <v>1.4E-2</v>
      </c>
      <c r="H11" s="4" t="s">
        <v>46</v>
      </c>
      <c r="I11" s="4">
        <v>4.0000000000000001E-3</v>
      </c>
      <c r="J11" s="20" t="str" cm="1">
        <f t="array" aca="1" ref="J11" ca="1">INDIRECT(ADDRESS(K11+2,22))</f>
        <v>AL 7075 T6</v>
      </c>
      <c r="K11" s="5">
        <v>1</v>
      </c>
      <c r="L11" s="50">
        <v>130.42359999999999</v>
      </c>
      <c r="M11" s="50">
        <v>639.75260000000003</v>
      </c>
      <c r="N11" s="18">
        <v>7510000</v>
      </c>
      <c r="O11" s="18">
        <v>8070000</v>
      </c>
      <c r="P11" s="18">
        <v>48300000</v>
      </c>
      <c r="Q11" s="42" cm="1">
        <f t="array" aca="1" ref="Q11" ca="1">INDIRECT(ADDRESS(K11+2,23))/(MAX(N11,O11,P11)*INDIRECT(ADDRESS(3,26))*INDIRECT(ADDRESS(3,27))*INDIRECT(ADDRESS(3,28))*INDIRECT(ADDRESS(3,29))) -1</f>
        <v>5.5202095385350836</v>
      </c>
      <c r="R11" s="42" cm="1">
        <f t="array" aca="1" ref="R11" ca="1">INDIRECT(ADDRESS(K11+2,24))/(MAX(N11,O11,P11)*INDIRECT(ADDRESS(3,26))*INDIRECT(ADDRESS(3,27))*INDIRECT(ADDRESS(3,28))*INDIRECT(ADDRESS(3,30))) -1</f>
        <v>5.5248760900934801</v>
      </c>
      <c r="S11" s="53">
        <v>17.70326</v>
      </c>
    </row>
    <row r="12" spans="1:30" ht="15" thickBot="1" x14ac:dyDescent="0.35">
      <c r="A12" s="29">
        <f t="shared" si="0"/>
        <v>10</v>
      </c>
      <c r="B12" s="31" t="s">
        <v>56</v>
      </c>
      <c r="C12" s="31" t="s">
        <v>39</v>
      </c>
      <c r="D12" s="31">
        <v>5.4999999999999997E-3</v>
      </c>
      <c r="E12" s="32" t="s">
        <v>57</v>
      </c>
      <c r="F12" s="85" t="s">
        <v>32</v>
      </c>
      <c r="G12" s="32">
        <v>1.2500000000000001E-2</v>
      </c>
      <c r="H12" s="33" t="s">
        <v>47</v>
      </c>
      <c r="I12" s="33">
        <v>1E-3</v>
      </c>
      <c r="J12" s="35" t="str" cm="1">
        <f t="array" aca="1" ref="J12" ca="1">INDIRECT(ADDRESS(K12+2,22))</f>
        <v>AL 7075 T6</v>
      </c>
      <c r="K12" s="34">
        <v>1</v>
      </c>
      <c r="L12" s="49">
        <v>116.18429999999999</v>
      </c>
      <c r="M12" s="49">
        <v>637.673</v>
      </c>
      <c r="N12" s="45">
        <v>12700000</v>
      </c>
      <c r="O12" s="45">
        <v>12200000</v>
      </c>
      <c r="P12" s="45">
        <v>68700000</v>
      </c>
      <c r="Q12" s="46" cm="1">
        <f t="array" aca="1" ref="Q12" ca="1">INDIRECT(ADDRESS(K12+2,23))/(MAX(N12,O12,P12)*INDIRECT(ADDRESS(3,26))*INDIRECT(ADDRESS(3,27))*INDIRECT(ADDRESS(3,28))*INDIRECT(ADDRESS(3,29))) -1</f>
        <v>3.5840774484897322</v>
      </c>
      <c r="R12" s="46" cm="1">
        <f t="array" aca="1" ref="R12" ca="1">INDIRECT(ADDRESS(K12+2,24))/(MAX(N12,O12,P12)*INDIRECT(ADDRESS(3,26))*INDIRECT(ADDRESS(3,27))*INDIRECT(ADDRESS(3,28))*INDIRECT(ADDRESS(3,30))) -1</f>
        <v>3.5873582991486916</v>
      </c>
      <c r="S12" s="55">
        <v>14.668760000000001</v>
      </c>
    </row>
    <row r="13" spans="1:30" x14ac:dyDescent="0.3">
      <c r="A13" s="1">
        <f t="shared" si="0"/>
        <v>11</v>
      </c>
      <c r="B13" s="2" t="s">
        <v>41</v>
      </c>
      <c r="C13" s="2" t="s">
        <v>44</v>
      </c>
      <c r="D13" s="2">
        <v>6.4999999999999997E-3</v>
      </c>
      <c r="E13" s="3" t="s">
        <v>22</v>
      </c>
      <c r="F13" s="86" t="s">
        <v>32</v>
      </c>
      <c r="G13" s="3">
        <v>1.35E-2</v>
      </c>
      <c r="H13" s="4" t="s">
        <v>45</v>
      </c>
      <c r="I13" s="4">
        <v>3.0000000000000001E-3</v>
      </c>
      <c r="J13" s="20" t="str" cm="1">
        <f t="array" aca="1" ref="J13" ca="1">INDIRECT(ADDRESS(K13+2,22))</f>
        <v>AL 7075 T6</v>
      </c>
      <c r="K13" s="5">
        <v>1</v>
      </c>
      <c r="L13" s="50">
        <v>128.37690000000001</v>
      </c>
      <c r="M13" s="50">
        <v>660.4665</v>
      </c>
      <c r="N13" s="18">
        <v>8320000</v>
      </c>
      <c r="O13" s="18">
        <v>8910000</v>
      </c>
      <c r="P13" s="18">
        <v>54700000</v>
      </c>
      <c r="Q13" s="42" cm="1">
        <f t="array" aca="1" ref="Q13" ca="1">INDIRECT(ADDRESS(K13+2,23))/(MAX(N13,O13,P13)*INDIRECT(ADDRESS(3,26))*INDIRECT(ADDRESS(3,27))*INDIRECT(ADDRESS(3,28))*INDIRECT(ADDRESS(3,29))) -1</f>
        <v>4.7573331025821695</v>
      </c>
      <c r="R13" s="42" cm="1">
        <f t="array" aca="1" ref="R13" ca="1">INDIRECT(ADDRESS(K13+2,24))/(MAX(N13,O13,P13)*INDIRECT(ADDRESS(3,26))*INDIRECT(ADDRESS(3,27))*INDIRECT(ADDRESS(3,28))*INDIRECT(ADDRESS(3,30))) -1</f>
        <v>4.7614536590770591</v>
      </c>
      <c r="S13" s="53">
        <v>17.721679999999999</v>
      </c>
    </row>
    <row r="14" spans="1:30" ht="15" thickBot="1" x14ac:dyDescent="0.35">
      <c r="A14" s="29">
        <f t="shared" si="0"/>
        <v>12</v>
      </c>
      <c r="B14" s="31" t="s">
        <v>42</v>
      </c>
      <c r="C14" s="30" t="s">
        <v>43</v>
      </c>
      <c r="D14" s="31">
        <v>1.4500000000000001E-2</v>
      </c>
      <c r="E14" s="32" t="s">
        <v>22</v>
      </c>
      <c r="F14" s="85" t="s">
        <v>32</v>
      </c>
      <c r="G14" s="32">
        <v>1.35E-2</v>
      </c>
      <c r="H14" s="33" t="s">
        <v>45</v>
      </c>
      <c r="I14" s="33">
        <v>3.0000000000000001E-3</v>
      </c>
      <c r="J14" s="35" t="str" cm="1">
        <f t="array" aca="1" ref="J14" ca="1">INDIRECT(ADDRESS(K14+2,22))</f>
        <v>AL 7075 T6</v>
      </c>
      <c r="K14" s="40">
        <v>1</v>
      </c>
      <c r="L14" s="49">
        <v>129.07300000000001</v>
      </c>
      <c r="M14" s="49">
        <v>662.14189999999996</v>
      </c>
      <c r="N14" s="45">
        <v>8330000</v>
      </c>
      <c r="O14" s="45">
        <v>8920000</v>
      </c>
      <c r="P14" s="45">
        <v>61600000</v>
      </c>
      <c r="Q14" s="46" cm="1">
        <f t="array" aca="1" ref="Q14" ca="1">INDIRECT(ADDRESS(K14+2,23))/(MAX(N14,O14,P14)*INDIRECT(ADDRESS(3,26))*INDIRECT(ADDRESS(3,27))*INDIRECT(ADDRESS(3,28))*INDIRECT(ADDRESS(3,29))) -1</f>
        <v>4.1124370245331923</v>
      </c>
      <c r="R14" s="46" cm="1">
        <f t="array" aca="1" ref="R14" ca="1">INDIRECT(ADDRESS(K14+2,24))/(MAX(N14,O14,P14)*INDIRECT(ADDRESS(3,26))*INDIRECT(ADDRESS(3,27))*INDIRECT(ADDRESS(3,28))*INDIRECT(ADDRESS(3,30))) -1</f>
        <v>4.1160960251869341</v>
      </c>
      <c r="S14" s="52">
        <v>17.721679999999999</v>
      </c>
    </row>
    <row r="15" spans="1:30" x14ac:dyDescent="0.3">
      <c r="A15" s="1">
        <f t="shared" si="0"/>
        <v>13</v>
      </c>
      <c r="B15" s="8" t="s">
        <v>59</v>
      </c>
      <c r="C15" s="8" t="s">
        <v>39</v>
      </c>
      <c r="D15" s="8">
        <v>6.3E-3</v>
      </c>
      <c r="E15" s="9" t="s">
        <v>60</v>
      </c>
      <c r="F15" s="84" t="s">
        <v>33</v>
      </c>
      <c r="G15" s="9">
        <v>1.3299999999999999E-2</v>
      </c>
      <c r="H15" s="10" t="s">
        <v>61</v>
      </c>
      <c r="I15" s="10">
        <v>2.5999999999999999E-3</v>
      </c>
      <c r="J15" s="20" t="str" cm="1">
        <f t="array" aca="1" ref="J15" ca="1">INDIRECT(ADDRESS(K15+2,22))</f>
        <v>CFRP</v>
      </c>
      <c r="K15" s="39">
        <v>2</v>
      </c>
      <c r="L15" s="50">
        <v>154.71270000000001</v>
      </c>
      <c r="M15" s="50">
        <v>850.74109999999996</v>
      </c>
      <c r="N15" s="18">
        <v>8380000</v>
      </c>
      <c r="O15" s="18">
        <v>8360000</v>
      </c>
      <c r="P15" s="18">
        <v>4580000</v>
      </c>
      <c r="Q15" s="42" cm="1">
        <f t="array" aca="1" ref="Q15" ca="1">INDIRECT(ADDRESS(K15+2,23))/(MAX(N15,O15,P15)*INDIRECT(ADDRESS(3,26))*INDIRECT(ADDRESS(3,27))*INDIRECT(ADDRESS(3,28))*INDIRECT(ADDRESS(3,29))) -1</f>
        <v>10.206963020608256</v>
      </c>
      <c r="R15" s="42" cm="1">
        <f t="array" aca="1" ref="R15" ca="1">INDIRECT(ADDRESS(K15+2,24))/(MAX(N15,O15,P15)*INDIRECT(ADDRESS(3,26))*INDIRECT(ADDRESS(3,27))*INDIRECT(ADDRESS(3,28))*INDIRECT(ADDRESS(3,30))) -1</f>
        <v>9.519602622010952</v>
      </c>
      <c r="S15" s="76">
        <v>14.678739999999999</v>
      </c>
    </row>
    <row r="16" spans="1:30" x14ac:dyDescent="0.3">
      <c r="A16" s="6">
        <f t="shared" si="0"/>
        <v>14</v>
      </c>
      <c r="B16" s="8" t="s">
        <v>62</v>
      </c>
      <c r="C16" s="8" t="s">
        <v>63</v>
      </c>
      <c r="D16" s="7">
        <v>3.8E-3</v>
      </c>
      <c r="E16" s="9" t="s">
        <v>60</v>
      </c>
      <c r="F16" s="84" t="s">
        <v>33</v>
      </c>
      <c r="G16" s="9">
        <v>1.3299999999999999E-2</v>
      </c>
      <c r="H16" s="10" t="s">
        <v>61</v>
      </c>
      <c r="I16" s="10">
        <v>2.5999999999999999E-3</v>
      </c>
      <c r="J16" s="23" t="str" cm="1">
        <f t="array" aca="1" ref="J16" ca="1">INDIRECT(ADDRESS(K16+2,22))</f>
        <v>CFRP</v>
      </c>
      <c r="K16" s="36">
        <v>2</v>
      </c>
      <c r="L16" s="48">
        <v>152.01509999999999</v>
      </c>
      <c r="M16" s="48">
        <v>834.73580000000004</v>
      </c>
      <c r="N16" s="43">
        <v>8440000</v>
      </c>
      <c r="O16" s="43">
        <v>8420000</v>
      </c>
      <c r="P16" s="43">
        <v>46600000</v>
      </c>
      <c r="Q16" s="44" cm="1">
        <f t="array" aca="1" ref="Q16" ca="1">INDIRECT(ADDRESS(K16+2,23))/(MAX(N16,O16,P16)*INDIRECT(ADDRESS(3,26))*INDIRECT(ADDRESS(3,27))*INDIRECT(ADDRESS(3,28))*INDIRECT(ADDRESS(3,29))) -1</f>
        <v>1.0153294015600252</v>
      </c>
      <c r="R16" s="44" cm="1">
        <f t="array" aca="1" ref="R16" ca="1">INDIRECT(ADDRESS(K16+2,24))/(MAX(N16,O16,P16)*INDIRECT(ADDRESS(3,26))*INDIRECT(ADDRESS(3,27))*INDIRECT(ADDRESS(3,28))*INDIRECT(ADDRESS(3,30))) -1</f>
        <v>0.89172253159767756</v>
      </c>
      <c r="S16" s="51">
        <v>14.37276</v>
      </c>
    </row>
    <row r="17" spans="1:19" x14ac:dyDescent="0.3">
      <c r="A17" s="66">
        <f t="shared" si="0"/>
        <v>15</v>
      </c>
      <c r="B17" s="67" t="s">
        <v>62</v>
      </c>
      <c r="C17" s="67" t="s">
        <v>63</v>
      </c>
      <c r="D17" s="68">
        <v>3.8E-3</v>
      </c>
      <c r="E17" s="69" t="s">
        <v>60</v>
      </c>
      <c r="F17" s="87" t="s">
        <v>33</v>
      </c>
      <c r="G17" s="69">
        <v>1.3299999999999999E-2</v>
      </c>
      <c r="H17" s="70" t="s">
        <v>64</v>
      </c>
      <c r="I17" s="70">
        <v>1.2999999999999999E-3</v>
      </c>
      <c r="J17" s="71" t="str" cm="1">
        <f t="array" aca="1" ref="J17" ca="1">INDIRECT(ADDRESS(K17+2,22))</f>
        <v>CFRP</v>
      </c>
      <c r="K17" s="72">
        <v>2</v>
      </c>
      <c r="L17" s="75">
        <v>143.9923</v>
      </c>
      <c r="M17" s="75">
        <v>805.81730000000005</v>
      </c>
      <c r="N17" s="73">
        <v>10200000</v>
      </c>
      <c r="O17" s="73">
        <v>10000000</v>
      </c>
      <c r="P17" s="73">
        <v>46500000</v>
      </c>
      <c r="Q17" s="77" cm="1">
        <f t="array" aca="1" ref="Q17" ca="1">INDIRECT(ADDRESS(K17+2,23))/(MAX(N17,O17,P17)*INDIRECT(ADDRESS(3,26))*INDIRECT(ADDRESS(3,27))*INDIRECT(ADDRESS(3,28))*INDIRECT(ADDRESS(3,29))) -1</f>
        <v>1.0196634432838105</v>
      </c>
      <c r="R17" s="77" cm="1">
        <f t="array" aca="1" ref="R17" ca="1">INDIRECT(ADDRESS(K17+2,24))/(MAX(N17,O17,P17)*INDIRECT(ADDRESS(3,26))*INDIRECT(ADDRESS(3,27))*INDIRECT(ADDRESS(3,28))*INDIRECT(ADDRESS(3,30))) -1</f>
        <v>0.89579075209573711</v>
      </c>
      <c r="S17" s="78">
        <v>13.57723</v>
      </c>
    </row>
    <row r="18" spans="1:19" s="80" customFormat="1" x14ac:dyDescent="0.3">
      <c r="A18" s="74">
        <f t="shared" si="0"/>
        <v>16</v>
      </c>
      <c r="B18" s="8" t="s">
        <v>66</v>
      </c>
      <c r="C18" s="8" t="s">
        <v>67</v>
      </c>
      <c r="D18" s="8">
        <v>1.5200000000000001E-3</v>
      </c>
      <c r="E18" s="9" t="s">
        <v>68</v>
      </c>
      <c r="F18" s="84" t="s">
        <v>69</v>
      </c>
      <c r="G18" s="9">
        <v>1.5520000000000001E-2</v>
      </c>
      <c r="H18" s="10" t="s">
        <v>65</v>
      </c>
      <c r="I18" s="10">
        <v>1.0399999999999999E-3</v>
      </c>
      <c r="J18" s="23" t="str" cm="1">
        <f t="array" aca="1" ref="J18" ca="1">INDIRECT(ADDRESS(K18+2,22))</f>
        <v>CFRP</v>
      </c>
      <c r="K18" s="36">
        <v>2</v>
      </c>
      <c r="L18" s="48">
        <v>220.3433</v>
      </c>
      <c r="M18" s="48">
        <v>890.80039999999997</v>
      </c>
      <c r="N18" s="43">
        <v>10100000</v>
      </c>
      <c r="O18" s="43">
        <v>5770000</v>
      </c>
      <c r="P18" s="43">
        <v>53700000</v>
      </c>
      <c r="Q18" s="44" cm="1">
        <f t="array" aca="1" ref="Q18" ca="1">INDIRECT(ADDRESS(K18+2,23))/(MAX(N18,O18,P18)*INDIRECT(ADDRESS(3,26))*INDIRECT(ADDRESS(3,27))*INDIRECT(ADDRESS(3,28))*INDIRECT(ADDRESS(3,29))) -1</f>
        <v>0.74887057937983648</v>
      </c>
      <c r="R18" s="44" cm="1">
        <f t="array" aca="1" ref="R18" ca="1">INDIRECT(ADDRESS(K18+2,24))/(MAX(N18,O18,P18)*INDIRECT(ADDRESS(3,26))*INDIRECT(ADDRESS(3,27))*INDIRECT(ADDRESS(3,28))*INDIRECT(ADDRESS(3,30))) -1</f>
        <v>0.64160651717787309</v>
      </c>
      <c r="S18" s="79">
        <v>17.217079999999999</v>
      </c>
    </row>
    <row r="19" spans="1:19" ht="15" thickBot="1" x14ac:dyDescent="0.35">
      <c r="A19" s="29">
        <f t="shared" si="0"/>
        <v>17</v>
      </c>
      <c r="B19" s="31" t="s">
        <v>66</v>
      </c>
      <c r="C19" s="31" t="s">
        <v>67</v>
      </c>
      <c r="D19" s="30">
        <v>1.5200000000000001E-3</v>
      </c>
      <c r="E19" s="32" t="s">
        <v>60</v>
      </c>
      <c r="F19" s="85" t="s">
        <v>33</v>
      </c>
      <c r="G19" s="32">
        <v>1.252E-2</v>
      </c>
      <c r="H19" s="33" t="s">
        <v>65</v>
      </c>
      <c r="I19" s="33">
        <v>1.0399999999999999E-3</v>
      </c>
      <c r="J19" s="35" t="str" cm="1">
        <f t="array" aca="1" ref="J19" ca="1">INDIRECT(ADDRESS(K19+2,22))</f>
        <v>CFRP</v>
      </c>
      <c r="K19" s="40">
        <v>2</v>
      </c>
      <c r="L19" s="49">
        <v>141.88290000000001</v>
      </c>
      <c r="M19" s="49">
        <v>787.99739999999997</v>
      </c>
      <c r="N19" s="45">
        <v>10700000</v>
      </c>
      <c r="O19" s="45">
        <v>7270000</v>
      </c>
      <c r="P19" s="45">
        <v>86800000</v>
      </c>
      <c r="Q19" s="46" cm="1">
        <f t="array" aca="1" ref="Q19" ca="1">INDIRECT(ADDRESS(K19+2,23))/(MAX(N19,O19,P19)*INDIRECT(ADDRESS(3,26))*INDIRECT(ADDRESS(3,27))*INDIRECT(ADDRESS(3,28))*INDIRECT(ADDRESS(3,29))) -1</f>
        <v>8.1962558902041405E-2</v>
      </c>
      <c r="R19" s="46" cm="1">
        <f t="array" aca="1" ref="R19" ca="1">INDIRECT(ADDRESS(K19+2,24))/(MAX(N19,O19,P19)*INDIRECT(ADDRESS(3,26))*INDIRECT(ADDRESS(3,27))*INDIRECT(ADDRESS(3,28))*INDIRECT(ADDRESS(3,30))) -1</f>
        <v>1.5602188622716229E-2</v>
      </c>
      <c r="S19" s="52">
        <v>13.33296</v>
      </c>
    </row>
    <row r="20" spans="1:19" x14ac:dyDescent="0.3">
      <c r="A20" s="81">
        <f t="shared" si="0"/>
        <v>18</v>
      </c>
      <c r="B20" s="2" t="s">
        <v>117</v>
      </c>
      <c r="C20" s="2" t="s">
        <v>72</v>
      </c>
      <c r="D20" s="2">
        <v>1.5200000000000001E-3</v>
      </c>
      <c r="E20" s="3" t="s">
        <v>73</v>
      </c>
      <c r="F20" s="86" t="s">
        <v>74</v>
      </c>
      <c r="G20" s="3">
        <v>1.3520000000000001E-2</v>
      </c>
      <c r="H20" s="4" t="s">
        <v>65</v>
      </c>
      <c r="I20" s="4">
        <v>1.0399999999999999E-3</v>
      </c>
      <c r="J20" s="20" t="str" cm="1">
        <f t="array" aca="1" ref="J20" ca="1">INDIRECT(ADDRESS(K20+2,22))</f>
        <v>CFRP</v>
      </c>
      <c r="K20" s="39">
        <v>2</v>
      </c>
      <c r="L20" s="50">
        <v>162.56610000000001</v>
      </c>
      <c r="M20" s="50">
        <v>818.37549999999999</v>
      </c>
      <c r="N20" s="18">
        <v>7880000</v>
      </c>
      <c r="O20" s="18">
        <v>7620000</v>
      </c>
      <c r="P20" s="18">
        <v>33000000</v>
      </c>
      <c r="Q20" s="42" cm="1">
        <f t="array" aca="1" ref="Q20" ca="1">INDIRECT(ADDRESS(K20+2,23))/(MAX(N20,O20,P20)*INDIRECT(ADDRESS(3,26))*INDIRECT(ADDRESS(3,27))*INDIRECT(ADDRESS(3,28))*INDIRECT(ADDRESS(3,29))) -1</f>
        <v>1.8458893973544606</v>
      </c>
      <c r="R20" s="42" cm="1">
        <f t="array" aca="1" ref="R20" ca="1">INDIRECT(ADDRESS(K20+2,24))/(MAX(N20,O20,P20)*INDIRECT(ADDRESS(3,26))*INDIRECT(ADDRESS(3,27))*INDIRECT(ADDRESS(3,28))*INDIRECT(ADDRESS(3,30))) -1</f>
        <v>1.6713415143167207</v>
      </c>
      <c r="S20" s="89">
        <v>14.56298</v>
      </c>
    </row>
    <row r="21" spans="1:19" x14ac:dyDescent="0.3">
      <c r="A21" s="74">
        <f t="shared" si="0"/>
        <v>19</v>
      </c>
      <c r="B21" s="2" t="s">
        <v>70</v>
      </c>
      <c r="C21" s="2" t="s">
        <v>71</v>
      </c>
      <c r="D21" s="2">
        <v>9.5500000000000001E-4</v>
      </c>
      <c r="E21" s="3" t="s">
        <v>75</v>
      </c>
      <c r="F21" s="86" t="s">
        <v>74</v>
      </c>
      <c r="G21" s="3">
        <v>1.3455E-2</v>
      </c>
      <c r="H21" s="4" t="s">
        <v>76</v>
      </c>
      <c r="I21" s="4">
        <v>9.1E-4</v>
      </c>
      <c r="J21" s="20" t="str" cm="1">
        <f t="array" aca="1" ref="J21" ca="1">INDIRECT(ADDRESS(K21+2,22))</f>
        <v>CFRP</v>
      </c>
      <c r="K21" s="39">
        <v>2</v>
      </c>
      <c r="L21" s="50">
        <v>161.84139999999999</v>
      </c>
      <c r="M21" s="50">
        <v>815.18520000000001</v>
      </c>
      <c r="N21" s="18">
        <v>8010000</v>
      </c>
      <c r="O21" s="18">
        <v>7750000</v>
      </c>
      <c r="P21" s="18">
        <v>33900000</v>
      </c>
      <c r="Q21" s="82" cm="1">
        <f t="array" aca="1" ref="Q21" ca="1">INDIRECT(ADDRESS(K21+2,23))/(MAX(N21,O21,P21)*INDIRECT(ADDRESS(3,26))*INDIRECT(ADDRESS(3,27))*INDIRECT(ADDRESS(3,28))*INDIRECT(ADDRESS(3,29))) -1</f>
        <v>1.7703348115839881</v>
      </c>
      <c r="R21" s="82" cm="1">
        <f t="array" aca="1" ref="R21" ca="1">INDIRECT(ADDRESS(K21+2,24))/(MAX(N21,O21,P21)*INDIRECT(ADDRESS(3,26))*INDIRECT(ADDRESS(3,27))*INDIRECT(ADDRESS(3,28))*INDIRECT(ADDRESS(3,30))) -1</f>
        <v>1.6004209431401706</v>
      </c>
      <c r="S21" s="50">
        <v>14.48343</v>
      </c>
    </row>
    <row r="22" spans="1:19" x14ac:dyDescent="0.3">
      <c r="A22" s="74">
        <f t="shared" si="0"/>
        <v>20</v>
      </c>
      <c r="B22" s="2" t="s">
        <v>70</v>
      </c>
      <c r="C22" s="2" t="s">
        <v>71</v>
      </c>
      <c r="D22" s="2">
        <v>9.5500000000000001E-4</v>
      </c>
      <c r="E22" s="9" t="s">
        <v>77</v>
      </c>
      <c r="F22" s="84" t="s">
        <v>33</v>
      </c>
      <c r="G22" s="9">
        <v>1.2455000000000001E-2</v>
      </c>
      <c r="H22" s="4" t="s">
        <v>76</v>
      </c>
      <c r="I22" s="4">
        <v>9.1E-4</v>
      </c>
      <c r="J22" s="23" t="str" cm="1">
        <f t="array" aca="1" ref="J22" ca="1">INDIRECT(ADDRESS(K22+2,22))</f>
        <v>CFRP</v>
      </c>
      <c r="K22" s="11">
        <v>2</v>
      </c>
      <c r="L22" s="48">
        <v>139.0222</v>
      </c>
      <c r="M22" s="48">
        <v>782.95159999999998</v>
      </c>
      <c r="N22" s="43">
        <v>10800000</v>
      </c>
      <c r="O22" s="43">
        <v>10600000</v>
      </c>
      <c r="P22" s="43">
        <v>49800000</v>
      </c>
      <c r="Q22" s="21" cm="1">
        <f t="array" aca="1" ref="Q22" ca="1">INDIRECT(ADDRESS(K22+2,23))/(MAX(N22,O22,P22)*INDIRECT(ADDRESS(3,26))*INDIRECT(ADDRESS(3,27))*INDIRECT(ADDRESS(3,28))*INDIRECT(ADDRESS(3,29))) -1</f>
        <v>0.88583032354813618</v>
      </c>
      <c r="R22" s="21" cm="1">
        <f t="array" aca="1" ref="R22" ca="1">INDIRECT(ADDRESS(K22+2,24))/(MAX(N22,O22,P22)*INDIRECT(ADDRESS(3,26))*INDIRECT(ADDRESS(3,27))*INDIRECT(ADDRESS(3,28))*INDIRECT(ADDRESS(3,30))) -1</f>
        <v>0.77016606370385099</v>
      </c>
      <c r="S22" s="48">
        <v>13.24066</v>
      </c>
    </row>
    <row r="23" spans="1:19" x14ac:dyDescent="0.3">
      <c r="A23" s="74">
        <f t="shared" si="0"/>
        <v>21</v>
      </c>
      <c r="B23" s="2" t="s">
        <v>70</v>
      </c>
      <c r="C23" s="2" t="s">
        <v>71</v>
      </c>
      <c r="D23" s="2">
        <v>9.5500000000000001E-4</v>
      </c>
      <c r="E23" s="9" t="s">
        <v>78</v>
      </c>
      <c r="F23" s="84" t="s">
        <v>79</v>
      </c>
      <c r="G23" s="3">
        <v>1.2955E-2</v>
      </c>
      <c r="H23" s="4" t="s">
        <v>76</v>
      </c>
      <c r="I23" s="4">
        <v>9.1E-4</v>
      </c>
      <c r="J23" s="23" t="str" cm="1">
        <f t="array" aca="1" ref="J23" ca="1">INDIRECT(ADDRESS(K23+2,22))</f>
        <v>CFRP</v>
      </c>
      <c r="K23" s="11">
        <v>2</v>
      </c>
      <c r="L23" s="48">
        <v>151.31309999999999</v>
      </c>
      <c r="M23" s="48">
        <v>803.09820000000002</v>
      </c>
      <c r="N23" s="43">
        <v>9150000</v>
      </c>
      <c r="O23" s="43">
        <v>8900000</v>
      </c>
      <c r="P23" s="43">
        <v>40200000</v>
      </c>
      <c r="Q23" s="21" cm="1">
        <f t="array" aca="1" ref="Q23" ca="1">INDIRECT(ADDRESS(K23+2,23))/(MAX(N23,O23,P23)*INDIRECT(ADDRESS(3,26))*INDIRECT(ADDRESS(3,27))*INDIRECT(ADDRESS(3,28))*INDIRECT(ADDRESS(3,29))) -1</f>
        <v>1.3361778634999304</v>
      </c>
      <c r="R23" s="21" cm="1">
        <f t="array" aca="1" ref="R23" ca="1">INDIRECT(ADDRESS(K23+2,24))/(MAX(N23,O23,P23)*INDIRECT(ADDRESS(3,26))*INDIRECT(ADDRESS(3,27))*INDIRECT(ADDRESS(3,28))*INDIRECT(ADDRESS(3,30))) -1</f>
        <v>1.1928922878719348</v>
      </c>
      <c r="S23" s="48">
        <v>13.86205</v>
      </c>
    </row>
    <row r="24" spans="1:19" x14ac:dyDescent="0.3">
      <c r="A24" s="74">
        <f t="shared" si="0"/>
        <v>22</v>
      </c>
      <c r="B24" s="2" t="s">
        <v>70</v>
      </c>
      <c r="C24" s="2" t="s">
        <v>71</v>
      </c>
      <c r="D24" s="2">
        <v>9.5500000000000001E-4</v>
      </c>
      <c r="E24" s="9" t="s">
        <v>81</v>
      </c>
      <c r="F24" s="84" t="s">
        <v>80</v>
      </c>
      <c r="G24" s="3">
        <v>1.2955E-2</v>
      </c>
      <c r="H24" s="4" t="s">
        <v>76</v>
      </c>
      <c r="I24" s="4">
        <v>9.1E-4</v>
      </c>
      <c r="J24" s="23" t="str" cm="1">
        <f t="array" aca="1" ref="J24" ca="1">INDIRECT(ADDRESS(K24+2,22))</f>
        <v>CFRP</v>
      </c>
      <c r="K24" s="11">
        <v>2</v>
      </c>
      <c r="L24" s="48">
        <v>126.6069</v>
      </c>
      <c r="M24" s="48">
        <v>742.78200000000004</v>
      </c>
      <c r="N24" s="43">
        <v>10200000</v>
      </c>
      <c r="O24" s="43">
        <v>9900000</v>
      </c>
      <c r="P24" s="43">
        <v>40900000</v>
      </c>
      <c r="Q24" s="21" cm="1">
        <f t="array" aca="1" ref="Q24" ca="1">INDIRECT(ADDRESS(K24+2,23))/(MAX(N24,O24,P24)*INDIRECT(ADDRESS(3,26))*INDIRECT(ADDRESS(3,27))*INDIRECT(ADDRESS(3,28))*INDIRECT(ADDRESS(3,29))) -1</f>
        <v>1.2961943792835502</v>
      </c>
      <c r="R24" s="22" cm="1">
        <f t="array" aca="1" ref="R24" ca="1">INDIRECT(ADDRESS(K24+2,24))/(MAX(N24,O24,P24)*INDIRECT(ADDRESS(3,26))*INDIRECT(ADDRESS(3,27))*INDIRECT(ADDRESS(3,28))*INDIRECT(ADDRESS(3,30))) -1</f>
        <v>1.1553611240208257</v>
      </c>
      <c r="S24" s="90">
        <v>13.37659</v>
      </c>
    </row>
    <row r="25" spans="1:19" x14ac:dyDescent="0.3">
      <c r="A25" s="74">
        <f t="shared" ref="A25:A31" si="1">A24+1</f>
        <v>23</v>
      </c>
      <c r="B25" s="2" t="s">
        <v>70</v>
      </c>
      <c r="C25" s="2" t="s">
        <v>71</v>
      </c>
      <c r="D25" s="2">
        <v>9.5500000000000001E-4</v>
      </c>
      <c r="E25" s="3" t="s">
        <v>83</v>
      </c>
      <c r="F25" s="86" t="s">
        <v>82</v>
      </c>
      <c r="G25" s="3">
        <v>1.3455E-2</v>
      </c>
      <c r="H25" s="4" t="s">
        <v>76</v>
      </c>
      <c r="I25" s="4">
        <v>9.1E-4</v>
      </c>
      <c r="J25" s="23" t="str" cm="1">
        <f t="array" aca="1" ref="J25" ca="1">INDIRECT(ADDRESS(K25+2,22))</f>
        <v>CFRP</v>
      </c>
      <c r="K25" s="11">
        <v>2</v>
      </c>
      <c r="L25" s="48">
        <v>134.1542</v>
      </c>
      <c r="M25" s="48">
        <v>739.21569999999997</v>
      </c>
      <c r="N25" s="43">
        <v>8830000</v>
      </c>
      <c r="O25" s="43">
        <v>8520000</v>
      </c>
      <c r="P25" s="43">
        <v>34300000</v>
      </c>
      <c r="Q25" s="21" cm="1">
        <f t="array" aca="1" ref="Q25" ca="1">INDIRECT(ADDRESS(K25+2,23))/(MAX(N25,O25,P25)*INDIRECT(ADDRESS(3,26))*INDIRECT(ADDRESS(3,27))*INDIRECT(ADDRESS(3,28))*INDIRECT(ADDRESS(3,29))) -1</f>
        <v>1.7380277000786353</v>
      </c>
      <c r="R25" s="22" cm="1">
        <f t="array" aca="1" ref="R25" ca="1">INDIRECT(ADDRESS(K25+2,24))/(MAX(N25,O25,P25)*INDIRECT(ADDRESS(3,26))*INDIRECT(ADDRESS(3,27))*INDIRECT(ADDRESS(3,28))*INDIRECT(ADDRESS(3,30))) -1</f>
        <v>1.5700953344738129</v>
      </c>
      <c r="S25" s="90">
        <v>13.97856</v>
      </c>
    </row>
    <row r="26" spans="1:19" x14ac:dyDescent="0.3">
      <c r="A26" s="74">
        <f t="shared" si="1"/>
        <v>24</v>
      </c>
      <c r="B26" s="2" t="s">
        <v>70</v>
      </c>
      <c r="C26" s="2" t="s">
        <v>71</v>
      </c>
      <c r="D26" s="2">
        <v>9.5500000000000001E-4</v>
      </c>
      <c r="E26" s="9" t="s">
        <v>84</v>
      </c>
      <c r="F26" s="84" t="s">
        <v>86</v>
      </c>
      <c r="G26" s="3">
        <v>1.2955E-2</v>
      </c>
      <c r="H26" s="4" t="s">
        <v>76</v>
      </c>
      <c r="I26" s="4">
        <v>9.1E-4</v>
      </c>
      <c r="J26" s="23" t="str" cm="1">
        <f t="array" aca="1" ref="J26" ca="1">INDIRECT(ADDRESS(K26+2,22))</f>
        <v>CFRP</v>
      </c>
      <c r="K26" s="11">
        <v>2</v>
      </c>
      <c r="L26" s="48">
        <v>147.46780000000001</v>
      </c>
      <c r="M26" s="48">
        <v>795.86620000000005</v>
      </c>
      <c r="N26" s="43">
        <v>9330000</v>
      </c>
      <c r="O26" s="43">
        <v>9080000</v>
      </c>
      <c r="P26" s="43">
        <v>40400000</v>
      </c>
      <c r="Q26" s="21" cm="1">
        <f t="array" aca="1" ref="Q26" ca="1">INDIRECT(ADDRESS(K26+2,23))/(MAX(N26,O26,P26)*INDIRECT(ADDRESS(3,26))*INDIRECT(ADDRESS(3,27))*INDIRECT(ADDRESS(3,28))*INDIRECT(ADDRESS(3,29))) -1</f>
        <v>1.3246126265519109</v>
      </c>
      <c r="R26" s="22" cm="1">
        <f t="array" aca="1" ref="R26" ca="1">INDIRECT(ADDRESS(K26+2,24))/(MAX(N26,O26,P26)*INDIRECT(ADDRESS(3,26))*INDIRECT(ADDRESS(3,27))*INDIRECT(ADDRESS(3,28))*INDIRECT(ADDRESS(3,30))) -1</f>
        <v>1.1820363854567271</v>
      </c>
      <c r="S26" s="90">
        <v>13.76496</v>
      </c>
    </row>
    <row r="27" spans="1:19" x14ac:dyDescent="0.3">
      <c r="A27" s="74">
        <f t="shared" si="1"/>
        <v>25</v>
      </c>
      <c r="B27" s="2" t="s">
        <v>70</v>
      </c>
      <c r="C27" s="2" t="s">
        <v>71</v>
      </c>
      <c r="D27" s="2">
        <v>9.5500000000000001E-4</v>
      </c>
      <c r="E27" s="9" t="s">
        <v>87</v>
      </c>
      <c r="F27" s="84" t="s">
        <v>85</v>
      </c>
      <c r="G27" s="3">
        <v>1.2955E-2</v>
      </c>
      <c r="H27" s="4" t="s">
        <v>76</v>
      </c>
      <c r="I27" s="4">
        <v>9.1E-4</v>
      </c>
      <c r="J27" s="23" t="str" cm="1">
        <f t="array" aca="1" ref="J27" ca="1">INDIRECT(ADDRESS(K27+2,22))</f>
        <v>CFRP</v>
      </c>
      <c r="K27" s="11">
        <v>2</v>
      </c>
      <c r="L27" s="48">
        <v>149.43559999999999</v>
      </c>
      <c r="M27" s="48">
        <v>799.65239999999994</v>
      </c>
      <c r="N27" s="43">
        <v>9240000</v>
      </c>
      <c r="O27" s="43">
        <v>8990000</v>
      </c>
      <c r="P27" s="43">
        <v>40300000</v>
      </c>
      <c r="Q27" s="21" cm="1">
        <f t="array" aca="1" ref="Q27" ca="1">INDIRECT(ADDRESS(K27+2,23))/(MAX(N27,O27,P27)*INDIRECT(ADDRESS(3,26))*INDIRECT(ADDRESS(3,27))*INDIRECT(ADDRESS(3,28))*INDIRECT(ADDRESS(3,29))) -1</f>
        <v>1.3303808960967047</v>
      </c>
      <c r="R27" s="22" cm="1">
        <f t="array" aca="1" ref="R27" ca="1">INDIRECT(ADDRESS(K27+2,24))/(MAX(N27,O27,P27)*INDIRECT(ADDRESS(3,26))*INDIRECT(ADDRESS(3,27))*INDIRECT(ADDRESS(3,28))*INDIRECT(ADDRESS(3,30))) -1</f>
        <v>1.1874508678027733</v>
      </c>
      <c r="S27" s="90">
        <v>13.813499999999999</v>
      </c>
    </row>
    <row r="28" spans="1:19" x14ac:dyDescent="0.3">
      <c r="A28" s="74">
        <f t="shared" si="1"/>
        <v>26</v>
      </c>
      <c r="B28" s="2" t="s">
        <v>70</v>
      </c>
      <c r="C28" s="2" t="s">
        <v>71</v>
      </c>
      <c r="D28" s="2">
        <v>9.5500000000000001E-4</v>
      </c>
      <c r="E28" s="9" t="s">
        <v>88</v>
      </c>
      <c r="F28" s="84" t="s">
        <v>89</v>
      </c>
      <c r="G28" s="9">
        <v>1.2455000000000001E-2</v>
      </c>
      <c r="H28" s="4" t="s">
        <v>76</v>
      </c>
      <c r="I28" s="4">
        <v>9.1E-4</v>
      </c>
      <c r="J28" s="23" t="str" cm="1">
        <f t="array" aca="1" ref="J28" ca="1">INDIRECT(ADDRESS(K28+2,22))</f>
        <v>CFRP</v>
      </c>
      <c r="K28" s="11">
        <v>2</v>
      </c>
      <c r="L28" s="48">
        <v>132.9813</v>
      </c>
      <c r="M28" s="48">
        <v>771.09990000000005</v>
      </c>
      <c r="N28" s="43">
        <v>10900000</v>
      </c>
      <c r="O28" s="43">
        <v>10600000</v>
      </c>
      <c r="P28" s="43">
        <v>45100000</v>
      </c>
      <c r="Q28" s="21" cm="1">
        <f t="array" aca="1" ref="Q28" ca="1">INDIRECT(ADDRESS(K28+2,23))/(MAX(N28,O28,P28)*INDIRECT(ADDRESS(3,26))*INDIRECT(ADDRESS(3,27))*INDIRECT(ADDRESS(3,28))*INDIRECT(ADDRESS(3,29))) -1</f>
        <v>1.082358095625215</v>
      </c>
      <c r="R28" s="22" cm="1">
        <f t="array" aca="1" ref="R28" ca="1">INDIRECT(ADDRESS(K28+2,24))/(MAX(N28,O28,P28)*INDIRECT(ADDRESS(3,26))*INDIRECT(ADDRESS(3,27))*INDIRECT(ADDRESS(3,28))*INDIRECT(ADDRESS(3,30))) -1</f>
        <v>0.95464013242686852</v>
      </c>
      <c r="S28" s="90">
        <v>13.17076</v>
      </c>
    </row>
    <row r="29" spans="1:19" x14ac:dyDescent="0.3">
      <c r="A29" s="74">
        <f t="shared" si="1"/>
        <v>27</v>
      </c>
      <c r="B29" s="2" t="s">
        <v>70</v>
      </c>
      <c r="C29" s="2" t="s">
        <v>71</v>
      </c>
      <c r="D29" s="2">
        <v>9.5500000000000001E-4</v>
      </c>
      <c r="E29" s="9" t="s">
        <v>91</v>
      </c>
      <c r="F29" s="84" t="s">
        <v>90</v>
      </c>
      <c r="G29" s="9">
        <v>1.2455000000000001E-2</v>
      </c>
      <c r="H29" s="4" t="s">
        <v>76</v>
      </c>
      <c r="I29" s="4">
        <v>9.1E-4</v>
      </c>
      <c r="J29" s="23" t="str" cm="1">
        <f t="array" aca="1" ref="J29" ca="1">INDIRECT(ADDRESS(K29+2,22))</f>
        <v>CFRP</v>
      </c>
      <c r="K29" s="11">
        <v>2</v>
      </c>
      <c r="L29" s="48">
        <v>131.4419</v>
      </c>
      <c r="M29" s="48">
        <v>766.68520000000001</v>
      </c>
      <c r="N29" s="43">
        <v>10800000</v>
      </c>
      <c r="O29" s="43">
        <v>10600000</v>
      </c>
      <c r="P29" s="43">
        <v>47200000</v>
      </c>
      <c r="Q29" s="21" cm="1">
        <f t="array" aca="1" ref="Q29" ca="1">INDIRECT(ADDRESS(K29+2,23))/(MAX(N29,O29,P29)*INDIRECT(ADDRESS(3,26))*INDIRECT(ADDRESS(3,27))*INDIRECT(ADDRESS(3,28))*INDIRECT(ADDRESS(3,29))) -1</f>
        <v>0.98971080747239792</v>
      </c>
      <c r="R29" s="22" cm="1">
        <f t="array" aca="1" ref="R29" ca="1">INDIRECT(ADDRESS(K29+2,24))/(MAX(N29,O29,P29)*INDIRECT(ADDRESS(3,26))*INDIRECT(ADDRESS(3,27))*INDIRECT(ADDRESS(3,28))*INDIRECT(ADDRESS(3,30))) -1</f>
        <v>0.86767521128075797</v>
      </c>
      <c r="S29" s="90">
        <v>13.182410000000001</v>
      </c>
    </row>
    <row r="30" spans="1:19" x14ac:dyDescent="0.3">
      <c r="A30" s="74">
        <f t="shared" si="1"/>
        <v>28</v>
      </c>
      <c r="B30" s="2" t="s">
        <v>70</v>
      </c>
      <c r="C30" s="2" t="s">
        <v>71</v>
      </c>
      <c r="D30" s="2">
        <v>9.5500000000000001E-4</v>
      </c>
      <c r="E30" s="9" t="s">
        <v>92</v>
      </c>
      <c r="F30" s="84" t="s">
        <v>93</v>
      </c>
      <c r="G30" s="3">
        <v>1.2955E-2</v>
      </c>
      <c r="H30" s="4" t="s">
        <v>76</v>
      </c>
      <c r="I30" s="4">
        <v>9.1E-4</v>
      </c>
      <c r="J30" s="23" t="str" cm="1">
        <f t="array" aca="1" ref="J30" ca="1">INDIRECT(ADDRESS(K30+2,22))</f>
        <v>CFRP</v>
      </c>
      <c r="K30" s="11">
        <v>2</v>
      </c>
      <c r="L30" s="48">
        <v>119.8836</v>
      </c>
      <c r="M30" s="48">
        <v>717.33270000000005</v>
      </c>
      <c r="N30" s="43">
        <v>9950000</v>
      </c>
      <c r="O30" s="43">
        <v>9780000</v>
      </c>
      <c r="P30" s="43">
        <v>38700000</v>
      </c>
      <c r="Q30" s="21" cm="1">
        <f t="array" aca="1" ref="Q30" ca="1">INDIRECT(ADDRESS(K30+2,23))/(MAX(N30,O30,P30)*INDIRECT(ADDRESS(3,26))*INDIRECT(ADDRESS(3,27))*INDIRECT(ADDRESS(3,28))*INDIRECT(ADDRESS(3,29))) -1</f>
        <v>1.4267273930929507</v>
      </c>
      <c r="R30" s="22" cm="1">
        <f t="array" aca="1" ref="R30" ca="1">INDIRECT(ADDRESS(K30+2,24))/(MAX(N30,O30,P30)*INDIRECT(ADDRESS(3,26))*INDIRECT(ADDRESS(3,27))*INDIRECT(ADDRESS(3,28))*INDIRECT(ADDRESS(3,30))) -1</f>
        <v>1.2778881129832498</v>
      </c>
      <c r="S30" s="90">
        <v>13.37659</v>
      </c>
    </row>
    <row r="31" spans="1:19" x14ac:dyDescent="0.3">
      <c r="A31" s="74">
        <f t="shared" si="1"/>
        <v>29</v>
      </c>
      <c r="B31" s="2" t="s">
        <v>70</v>
      </c>
      <c r="C31" s="2" t="s">
        <v>71</v>
      </c>
      <c r="D31" s="2">
        <v>9.5500000000000001E-4</v>
      </c>
      <c r="E31" s="9" t="s">
        <v>94</v>
      </c>
      <c r="F31" s="86" t="s">
        <v>95</v>
      </c>
      <c r="G31" s="3">
        <v>1.4955E-2</v>
      </c>
      <c r="H31" s="4" t="s">
        <v>76</v>
      </c>
      <c r="I31" s="4">
        <v>9.1E-4</v>
      </c>
      <c r="J31" s="23" t="str" cm="1">
        <f t="array" aca="1" ref="J31" ca="1">INDIRECT(ADDRESS(K31+2,22))</f>
        <v>CFRP</v>
      </c>
      <c r="K31" s="11">
        <v>2</v>
      </c>
      <c r="L31" s="48">
        <v>121.24299999999999</v>
      </c>
      <c r="M31" s="48">
        <v>740.49220000000003</v>
      </c>
      <c r="N31" s="43">
        <v>18900000</v>
      </c>
      <c r="O31" s="43">
        <v>18100000</v>
      </c>
      <c r="P31" s="43">
        <v>69400000</v>
      </c>
      <c r="Q31" s="21" cm="1">
        <f t="array" aca="1" ref="Q31" ca="1">INDIRECT(ADDRESS(K31+2,23))/(MAX(N31,O31,P31)*INDIRECT(ADDRESS(3,26))*INDIRECT(ADDRESS(3,27))*INDIRECT(ADDRESS(3,28))*INDIRECT(ADDRESS(3,29))) -1</f>
        <v>0.35323271055759653</v>
      </c>
      <c r="R31" s="22" cm="1">
        <f t="array" aca="1" ref="R31" ca="1">INDIRECT(ADDRESS(K31+2,24))/(MAX(N31,O31,P31)*INDIRECT(ADDRESS(3,26))*INDIRECT(ADDRESS(3,27))*INDIRECT(ADDRESS(3,28))*INDIRECT(ADDRESS(3,30))) -1</f>
        <v>0.27023443764339738</v>
      </c>
      <c r="S31" s="90">
        <v>11.9008</v>
      </c>
    </row>
    <row r="32" spans="1:19" x14ac:dyDescent="0.3">
      <c r="A32" s="74">
        <f t="shared" ref="A32:A41" si="2">A31+1</f>
        <v>30</v>
      </c>
      <c r="B32" s="2" t="s">
        <v>70</v>
      </c>
      <c r="C32" s="2" t="s">
        <v>71</v>
      </c>
      <c r="D32" s="2">
        <v>9.5500000000000001E-4</v>
      </c>
      <c r="E32" s="9" t="s">
        <v>96</v>
      </c>
      <c r="F32" s="86" t="s">
        <v>97</v>
      </c>
      <c r="G32" s="3">
        <v>1.4955E-2</v>
      </c>
      <c r="H32" s="4" t="s">
        <v>76</v>
      </c>
      <c r="I32" s="4">
        <v>9.1E-4</v>
      </c>
      <c r="J32" s="23" t="str" cm="1">
        <f t="array" aca="1" ref="J32" ca="1">INDIRECT(ADDRESS(K32+2,22))</f>
        <v>CFRP</v>
      </c>
      <c r="K32" s="11">
        <v>2</v>
      </c>
      <c r="L32" s="48">
        <v>123.3674</v>
      </c>
      <c r="M32" s="48">
        <v>749.61800000000005</v>
      </c>
      <c r="N32" s="43">
        <v>17900000</v>
      </c>
      <c r="O32" s="43">
        <v>17200000</v>
      </c>
      <c r="P32" s="43">
        <v>65700000</v>
      </c>
      <c r="Q32" s="21" cm="1">
        <f t="array" aca="1" ref="Q32" ca="1">INDIRECT(ADDRESS(K32+2,23))/(MAX(N32,O32,P32)*INDIRECT(ADDRESS(3,26))*INDIRECT(ADDRESS(3,27))*INDIRECT(ADDRESS(3,28))*INDIRECT(ADDRESS(3,29))) -1</f>
        <v>0.4294421630547518</v>
      </c>
      <c r="R32" s="22" cm="1">
        <f t="array" aca="1" ref="R32" ca="1">INDIRECT(ADDRESS(K32+2,24))/(MAX(N32,O32,P32)*INDIRECT(ADDRESS(3,26))*INDIRECT(ADDRESS(3,27))*INDIRECT(ADDRESS(3,28))*INDIRECT(ADDRESS(3,30))) -1</f>
        <v>0.34176971038739401</v>
      </c>
      <c r="S32" s="90">
        <v>11.9979</v>
      </c>
    </row>
    <row r="33" spans="1:19" x14ac:dyDescent="0.3">
      <c r="A33" s="74">
        <f t="shared" si="2"/>
        <v>31</v>
      </c>
      <c r="B33" s="2" t="s">
        <v>70</v>
      </c>
      <c r="C33" s="2" t="s">
        <v>71</v>
      </c>
      <c r="D33" s="2">
        <v>9.5500000000000001E-4</v>
      </c>
      <c r="E33" s="9" t="s">
        <v>99</v>
      </c>
      <c r="F33" s="86" t="s">
        <v>98</v>
      </c>
      <c r="G33" s="3">
        <v>1.5955E-2</v>
      </c>
      <c r="H33" s="4" t="s">
        <v>76</v>
      </c>
      <c r="I33" s="4">
        <v>9.1E-4</v>
      </c>
      <c r="J33" s="23" t="str" cm="1">
        <f t="array" aca="1" ref="J33" ca="1">INDIRECT(ADDRESS(K33+2,22))</f>
        <v>CFRP</v>
      </c>
      <c r="K33" s="11">
        <v>2</v>
      </c>
      <c r="L33" s="48">
        <v>132.3115</v>
      </c>
      <c r="M33" s="48">
        <v>770.77909999999997</v>
      </c>
      <c r="N33" s="43">
        <v>16800000</v>
      </c>
      <c r="O33" s="43">
        <v>16100000</v>
      </c>
      <c r="P33" s="43">
        <v>57500000</v>
      </c>
      <c r="Q33" s="21" cm="1">
        <f t="array" aca="1" ref="Q33" ca="1">INDIRECT(ADDRESS(K33+2,23))/(MAX(N33,O33,P33)*INDIRECT(ADDRESS(3,26))*INDIRECT(ADDRESS(3,27))*INDIRECT(ADDRESS(3,28))*INDIRECT(ADDRESS(3,29))) -1</f>
        <v>0.63329304543821263</v>
      </c>
      <c r="R33" s="22" cm="1">
        <f t="array" aca="1" ref="R33" ca="1">INDIRECT(ADDRESS(K33+2,24))/(MAX(N33,O33,P33)*INDIRECT(ADDRESS(3,26))*INDIRECT(ADDRESS(3,27))*INDIRECT(ADDRESS(3,28))*INDIRECT(ADDRESS(3,30))) -1</f>
        <v>0.53311773865133549</v>
      </c>
      <c r="S33" s="90">
        <v>12.13382</v>
      </c>
    </row>
    <row r="34" spans="1:19" x14ac:dyDescent="0.3">
      <c r="A34" s="74">
        <f t="shared" si="2"/>
        <v>32</v>
      </c>
      <c r="B34" s="2" t="s">
        <v>70</v>
      </c>
      <c r="C34" s="2" t="s">
        <v>71</v>
      </c>
      <c r="D34" s="2">
        <v>9.5500000000000001E-4</v>
      </c>
      <c r="E34" s="9" t="s">
        <v>101</v>
      </c>
      <c r="F34" s="86" t="s">
        <v>100</v>
      </c>
      <c r="G34" s="3">
        <v>1.6955000000000001E-2</v>
      </c>
      <c r="H34" s="4" t="s">
        <v>76</v>
      </c>
      <c r="I34" s="4">
        <v>9.1E-4</v>
      </c>
      <c r="J34" s="20" t="str" cm="1">
        <f t="array" aca="1" ref="J34" ca="1">INDIRECT(ADDRESS(K34+2,22))</f>
        <v>CFRP</v>
      </c>
      <c r="K34" s="39">
        <v>2</v>
      </c>
      <c r="L34" s="48">
        <v>139.16829999999999</v>
      </c>
      <c r="M34" s="48">
        <v>782.17420000000004</v>
      </c>
      <c r="N34" s="43">
        <v>16600000</v>
      </c>
      <c r="O34" s="43">
        <v>15800000</v>
      </c>
      <c r="P34" s="43">
        <v>53200000</v>
      </c>
      <c r="Q34" s="21" cm="1">
        <f t="array" aca="1" ref="Q34" ca="1">INDIRECT(ADDRESS(K34+2,23))/(MAX(N34,O34,P34)*INDIRECT(ADDRESS(3,26))*INDIRECT(ADDRESS(3,27))*INDIRECT(ADDRESS(3,28))*INDIRECT(ADDRESS(3,29))) -1</f>
        <v>0.76530733294543651</v>
      </c>
      <c r="R34" s="22" cm="1">
        <f t="array" aca="1" ref="R34" ca="1">INDIRECT(ADDRESS(K34+2,24))/(MAX(N34,O34,P34)*INDIRECT(ADDRESS(3,26))*INDIRECT(ADDRESS(3,27))*INDIRECT(ADDRESS(3,28))*INDIRECT(ADDRESS(3,30))) -1</f>
        <v>0.6570351498581164</v>
      </c>
      <c r="S34" s="90">
        <v>12.17266</v>
      </c>
    </row>
    <row r="35" spans="1:19" x14ac:dyDescent="0.3">
      <c r="A35" s="74">
        <f t="shared" si="2"/>
        <v>33</v>
      </c>
      <c r="B35" s="2" t="s">
        <v>70</v>
      </c>
      <c r="C35" s="2" t="s">
        <v>71</v>
      </c>
      <c r="D35" s="2">
        <v>9.5500000000000001E-4</v>
      </c>
      <c r="E35" s="9" t="s">
        <v>102</v>
      </c>
      <c r="F35" s="86" t="s">
        <v>103</v>
      </c>
      <c r="G35" s="3">
        <v>1.7954999999999999E-2</v>
      </c>
      <c r="H35" s="4" t="s">
        <v>76</v>
      </c>
      <c r="I35" s="4">
        <v>9.1E-4</v>
      </c>
      <c r="J35" s="20" t="str" cm="1">
        <f t="array" aca="1" ref="J35" ca="1">INDIRECT(ADDRESS(K35+2,22))</f>
        <v>CFRP</v>
      </c>
      <c r="K35" s="39">
        <v>2</v>
      </c>
      <c r="L35" s="48">
        <v>143.09630000000001</v>
      </c>
      <c r="M35" s="48">
        <v>795.80020000000002</v>
      </c>
      <c r="N35" s="43">
        <v>16000000</v>
      </c>
      <c r="O35" s="43">
        <v>15300000</v>
      </c>
      <c r="P35" s="43">
        <v>47000000</v>
      </c>
      <c r="Q35" s="21" cm="1">
        <f t="array" aca="1" ref="Q35" ca="1">INDIRECT(ADDRESS(K35+2,23))/(MAX(N35,O35,P35)*INDIRECT(ADDRESS(3,26))*INDIRECT(ADDRESS(3,27))*INDIRECT(ADDRESS(3,28))*INDIRECT(ADDRESS(3,29))) -1</f>
        <v>0.99817766197228042</v>
      </c>
      <c r="R35" s="22" cm="1">
        <f t="array" aca="1" ref="R35" ca="1">INDIRECT(ADDRESS(K35+2,24))/(MAX(N35,O35,P35)*INDIRECT(ADDRESS(3,26))*INDIRECT(ADDRESS(3,27))*INDIRECT(ADDRESS(3,28))*INDIRECT(ADDRESS(3,30))) -1</f>
        <v>0.87562276537131445</v>
      </c>
      <c r="S35" s="90">
        <v>12.24062</v>
      </c>
    </row>
    <row r="36" spans="1:19" x14ac:dyDescent="0.3">
      <c r="A36" s="74">
        <f t="shared" si="2"/>
        <v>34</v>
      </c>
      <c r="B36" s="2" t="s">
        <v>70</v>
      </c>
      <c r="C36" s="2" t="s">
        <v>71</v>
      </c>
      <c r="D36" s="2">
        <v>9.5500000000000001E-4</v>
      </c>
      <c r="E36" s="9" t="s">
        <v>104</v>
      </c>
      <c r="F36" s="86" t="s">
        <v>105</v>
      </c>
      <c r="G36" s="3">
        <v>2.1454999999999998E-2</v>
      </c>
      <c r="H36" s="4" t="s">
        <v>76</v>
      </c>
      <c r="I36" s="4">
        <v>9.1E-4</v>
      </c>
      <c r="J36" s="20" t="str" cm="1">
        <f t="array" aca="1" ref="J36" ca="1">INDIRECT(ADDRESS(K36+2,22))</f>
        <v>CFRP</v>
      </c>
      <c r="K36" s="39">
        <v>2</v>
      </c>
      <c r="L36" s="48">
        <v>152.0932</v>
      </c>
      <c r="M36" s="48">
        <v>775.52440000000001</v>
      </c>
      <c r="N36" s="43">
        <v>18500000</v>
      </c>
      <c r="O36" s="43">
        <v>17400000</v>
      </c>
      <c r="P36" s="43">
        <v>45400000</v>
      </c>
      <c r="Q36" s="21" cm="1">
        <f t="array" aca="1" ref="Q36" ca="1">INDIRECT(ADDRESS(K36+2,23))/(MAX(N36,O36,P36)*INDIRECT(ADDRESS(3,26))*INDIRECT(ADDRESS(3,27))*INDIRECT(ADDRESS(3,28))*INDIRECT(ADDRESS(3,29))) -1</f>
        <v>1.0685980201034626</v>
      </c>
      <c r="R36" s="22" cm="1">
        <f t="array" aca="1" ref="R36" ca="1">INDIRECT(ADDRESS(K36+2,24))/(MAX(N36,O36,P36)*INDIRECT(ADDRESS(3,26))*INDIRECT(ADDRESS(3,27))*INDIRECT(ADDRESS(3,28))*INDIRECT(ADDRESS(3,30))) -1</f>
        <v>0.94172400820378366</v>
      </c>
      <c r="S36" s="90">
        <v>11.990130000000001</v>
      </c>
    </row>
    <row r="37" spans="1:19" x14ac:dyDescent="0.3">
      <c r="A37" s="74">
        <f t="shared" si="2"/>
        <v>35</v>
      </c>
      <c r="B37" s="2" t="s">
        <v>70</v>
      </c>
      <c r="C37" s="2" t="s">
        <v>71</v>
      </c>
      <c r="D37" s="2">
        <v>9.5500000000000001E-4</v>
      </c>
      <c r="E37" s="9" t="s">
        <v>106</v>
      </c>
      <c r="F37" s="86" t="s">
        <v>107</v>
      </c>
      <c r="G37" s="3">
        <v>2.2655000000000002E-2</v>
      </c>
      <c r="H37" s="4" t="s">
        <v>76</v>
      </c>
      <c r="I37" s="4">
        <v>9.1E-4</v>
      </c>
      <c r="J37" s="20" t="str" cm="1">
        <f t="array" aca="1" ref="J37" ca="1">INDIRECT(ADDRESS(K37+2,22))</f>
        <v>CFRP</v>
      </c>
      <c r="K37" s="39">
        <v>2</v>
      </c>
      <c r="L37" s="48">
        <v>157.42330000000001</v>
      </c>
      <c r="M37" s="48">
        <v>771.28420000000006</v>
      </c>
      <c r="N37" s="43">
        <v>19200000</v>
      </c>
      <c r="O37" s="43">
        <v>18000000</v>
      </c>
      <c r="P37" s="43">
        <v>45200000</v>
      </c>
      <c r="Q37" s="21" cm="1">
        <f t="array" aca="1" ref="Q37" ca="1">INDIRECT(ADDRESS(K37+2,23))/(MAX(N37,O37,P37)*INDIRECT(ADDRESS(3,26))*INDIRECT(ADDRESS(3,27))*INDIRECT(ADDRESS(3,28))*INDIRECT(ADDRESS(3,29))) -1</f>
        <v>1.0777511086879912</v>
      </c>
      <c r="R37" s="22" cm="1">
        <f t="array" aca="1" ref="R37" ca="1">INDIRECT(ADDRESS(K37+2,24))/(MAX(N37,O37,P37)*INDIRECT(ADDRESS(3,26))*INDIRECT(ADDRESS(3,27))*INDIRECT(ADDRESS(3,28))*INDIRECT(ADDRESS(3,30))) -1</f>
        <v>0.95031570735512783</v>
      </c>
      <c r="S37" s="90">
        <v>11.939640000000001</v>
      </c>
    </row>
    <row r="38" spans="1:19" x14ac:dyDescent="0.3">
      <c r="A38" s="74">
        <f t="shared" si="2"/>
        <v>36</v>
      </c>
      <c r="B38" s="2" t="s">
        <v>70</v>
      </c>
      <c r="C38" s="2" t="s">
        <v>71</v>
      </c>
      <c r="D38" s="2">
        <v>9.5500000000000001E-4</v>
      </c>
      <c r="E38" s="9" t="s">
        <v>108</v>
      </c>
      <c r="F38" s="86" t="s">
        <v>109</v>
      </c>
      <c r="G38" s="3">
        <v>2.2655000000000002E-2</v>
      </c>
      <c r="H38" s="4" t="s">
        <v>76</v>
      </c>
      <c r="I38" s="4">
        <v>9.1E-4</v>
      </c>
      <c r="J38" s="20" t="str" cm="1">
        <f t="array" aca="1" ref="J38" ca="1">INDIRECT(ADDRESS(K38+2,22))</f>
        <v>CFRP</v>
      </c>
      <c r="K38" s="39">
        <v>2</v>
      </c>
      <c r="L38" s="48">
        <v>155.74299999999999</v>
      </c>
      <c r="M38" s="48">
        <v>761.43579999999997</v>
      </c>
      <c r="N38" s="43">
        <v>20000000</v>
      </c>
      <c r="O38" s="43">
        <v>18800000</v>
      </c>
      <c r="P38" s="43">
        <v>47400000</v>
      </c>
      <c r="Q38" s="21" cm="1">
        <f t="array" aca="1" ref="Q38" ca="1">INDIRECT(ADDRESS(K38+2,23))/(MAX(N38,O38,P38)*INDIRECT(ADDRESS(3,26))*INDIRECT(ADDRESS(3,27))*INDIRECT(ADDRESS(3,28))*INDIRECT(ADDRESS(3,29))) -1</f>
        <v>0.98131540322145949</v>
      </c>
      <c r="R38" s="22" cm="1">
        <f t="array" aca="1" ref="R38" ca="1">INDIRECT(ADDRESS(K38+2,24))/(MAX(N38,O38,P38)*INDIRECT(ADDRESS(3,26))*INDIRECT(ADDRESS(3,27))*INDIRECT(ADDRESS(3,28))*INDIRECT(ADDRESS(3,30))) -1</f>
        <v>0.85979472515721045</v>
      </c>
      <c r="S38" s="90">
        <v>11.87168</v>
      </c>
    </row>
    <row r="39" spans="1:19" x14ac:dyDescent="0.3">
      <c r="A39" s="74">
        <f t="shared" si="2"/>
        <v>37</v>
      </c>
      <c r="B39" s="2" t="s">
        <v>70</v>
      </c>
      <c r="C39" s="2" t="s">
        <v>71</v>
      </c>
      <c r="D39" s="2">
        <v>9.5500000000000001E-4</v>
      </c>
      <c r="E39" s="9" t="s">
        <v>111</v>
      </c>
      <c r="F39" s="86" t="s">
        <v>110</v>
      </c>
      <c r="G39" s="3">
        <v>2.2655000000000002E-2</v>
      </c>
      <c r="H39" s="4" t="s">
        <v>76</v>
      </c>
      <c r="I39" s="4">
        <v>9.1E-4</v>
      </c>
      <c r="J39" s="20" t="str" cm="1">
        <f t="array" aca="1" ref="J39" ca="1">INDIRECT(ADDRESS(K39+2,22))</f>
        <v>CFRP</v>
      </c>
      <c r="K39" s="39">
        <v>2</v>
      </c>
      <c r="L39" s="48">
        <v>154.4623</v>
      </c>
      <c r="M39" s="48">
        <v>754.29610000000002</v>
      </c>
      <c r="N39" s="43">
        <v>20600000</v>
      </c>
      <c r="O39" s="43">
        <v>19300000</v>
      </c>
      <c r="P39" s="43">
        <v>49100000</v>
      </c>
      <c r="Q39" s="21" cm="1">
        <f t="array" aca="1" ref="Q39" ca="1">INDIRECT(ADDRESS(K39+2,23))/(MAX(N39,O39,P39)*INDIRECT(ADDRESS(3,26))*INDIRECT(ADDRESS(3,27))*INDIRECT(ADDRESS(3,28))*INDIRECT(ADDRESS(3,29))) -1</f>
        <v>0.91271588824230521</v>
      </c>
      <c r="R39" s="22" cm="1">
        <f t="array" aca="1" ref="R39" ca="1">INDIRECT(ADDRESS(K39+2,24))/(MAX(N39,O39,P39)*INDIRECT(ADDRESS(3,26))*INDIRECT(ADDRESS(3,27))*INDIRECT(ADDRESS(3,28))*INDIRECT(ADDRESS(3,30))) -1</f>
        <v>0.79540264709677744</v>
      </c>
      <c r="S39" s="90">
        <v>11.82799</v>
      </c>
    </row>
    <row r="40" spans="1:19" x14ac:dyDescent="0.3">
      <c r="A40" s="74">
        <f t="shared" si="2"/>
        <v>38</v>
      </c>
      <c r="B40" s="2" t="s">
        <v>70</v>
      </c>
      <c r="C40" s="2" t="s">
        <v>71</v>
      </c>
      <c r="D40" s="2">
        <v>9.5500000000000001E-4</v>
      </c>
      <c r="E40" s="9" t="s">
        <v>112</v>
      </c>
      <c r="F40" s="86" t="s">
        <v>113</v>
      </c>
      <c r="G40" s="3">
        <v>2.2655000000000002E-2</v>
      </c>
      <c r="H40" s="4" t="s">
        <v>76</v>
      </c>
      <c r="I40" s="4">
        <v>9.1E-4</v>
      </c>
      <c r="J40" s="20" t="str" cm="1">
        <f t="array" aca="1" ref="J40" ca="1">INDIRECT(ADDRESS(K40+2,22))</f>
        <v>CFRP</v>
      </c>
      <c r="K40" s="39">
        <v>2</v>
      </c>
      <c r="L40" s="48">
        <v>153.0994</v>
      </c>
      <c r="M40" s="48">
        <v>746.97760000000005</v>
      </c>
      <c r="N40" s="43">
        <v>21300000</v>
      </c>
      <c r="O40" s="43">
        <v>19900000</v>
      </c>
      <c r="P40" s="43">
        <v>51000000</v>
      </c>
      <c r="Q40" s="21" cm="1">
        <f t="array" aca="1" ref="Q40" ca="1">INDIRECT(ADDRESS(K40+2,23))/(MAX(N40,O40,P40)*INDIRECT(ADDRESS(3,26))*INDIRECT(ADDRESS(3,27))*INDIRECT(ADDRESS(3,28))*INDIRECT(ADDRESS(3,29))) -1</f>
        <v>0.8414578453470043</v>
      </c>
      <c r="R40" s="22" cm="1">
        <f t="array" aca="1" ref="R40" ca="1">INDIRECT(ADDRESS(K40+2,24))/(MAX(N40,O40,P40)*INDIRECT(ADDRESS(3,26))*INDIRECT(ADDRESS(3,27))*INDIRECT(ADDRESS(3,28))*INDIRECT(ADDRESS(3,30))) -1</f>
        <v>0.72851509749905463</v>
      </c>
      <c r="S40" s="90">
        <v>11.78429</v>
      </c>
    </row>
    <row r="41" spans="1:19" x14ac:dyDescent="0.3">
      <c r="A41" s="74">
        <f t="shared" si="2"/>
        <v>39</v>
      </c>
      <c r="B41" s="2" t="s">
        <v>70</v>
      </c>
      <c r="C41" s="2" t="s">
        <v>71</v>
      </c>
      <c r="D41" s="2">
        <v>9.5500000000000001E-4</v>
      </c>
      <c r="E41" s="9" t="s">
        <v>114</v>
      </c>
      <c r="F41" s="86" t="s">
        <v>115</v>
      </c>
      <c r="G41" s="3">
        <v>2.2955E-2</v>
      </c>
      <c r="H41" s="4" t="s">
        <v>76</v>
      </c>
      <c r="I41" s="4">
        <v>9.1E-4</v>
      </c>
      <c r="J41" s="20" t="str" cm="1">
        <f t="array" aca="1" ref="J41" ca="1">INDIRECT(ADDRESS(K41+2,22))</f>
        <v>CFRP</v>
      </c>
      <c r="K41" s="39">
        <v>2</v>
      </c>
      <c r="L41" s="48">
        <v>152.08109999999999</v>
      </c>
      <c r="M41" s="48">
        <v>737.20090000000005</v>
      </c>
      <c r="N41" s="43">
        <v>23400000</v>
      </c>
      <c r="O41" s="43">
        <v>21900000</v>
      </c>
      <c r="P41" s="43">
        <v>58200000</v>
      </c>
      <c r="Q41" s="21" cm="1">
        <f t="array" aca="1" ref="Q41" ca="1">INDIRECT(ADDRESS(K41+2,23))/(MAX(N41,O41,P41)*INDIRECT(ADDRESS(3,26))*INDIRECT(ADDRESS(3,27))*INDIRECT(ADDRESS(3,28))*INDIRECT(ADDRESS(3,29))) -1</f>
        <v>0.6136486273659314</v>
      </c>
      <c r="R41" s="22" cm="1">
        <f t="array" aca="1" ref="R41" ca="1">INDIRECT(ADDRESS(K41+2,24))/(MAX(N41,O41,P41)*INDIRECT(ADDRESS(3,26))*INDIRECT(ADDRESS(3,27))*INDIRECT(ADDRESS(3,28))*INDIRECT(ADDRESS(3,30))) -1</f>
        <v>0.51467817822082118</v>
      </c>
      <c r="S41" s="90">
        <v>11.740600000000001</v>
      </c>
    </row>
    <row r="42" spans="1:19" x14ac:dyDescent="0.3">
      <c r="J42" s="20"/>
      <c r="K42" s="39"/>
    </row>
    <row r="43" spans="1:19" x14ac:dyDescent="0.3">
      <c r="B43" s="2" t="s">
        <v>118</v>
      </c>
      <c r="C43" s="2" t="s">
        <v>116</v>
      </c>
      <c r="D43" s="2">
        <v>2.2955E-2</v>
      </c>
      <c r="E43" s="9" t="s">
        <v>114</v>
      </c>
      <c r="F43" s="86" t="s">
        <v>115</v>
      </c>
      <c r="G43" s="3">
        <v>2.2955E-2</v>
      </c>
      <c r="H43" s="4" t="s">
        <v>76</v>
      </c>
      <c r="I43" s="4">
        <v>9.1E-4</v>
      </c>
      <c r="J43" s="20" t="str" cm="1">
        <f t="array" aca="1" ref="J43" ca="1">INDIRECT(ADDRESS(K43+2,22))</f>
        <v>CFRP</v>
      </c>
      <c r="K43" s="39">
        <v>2</v>
      </c>
      <c r="L43" s="43">
        <v>155.04839999999999</v>
      </c>
      <c r="M43" s="43">
        <v>750.14570000000003</v>
      </c>
      <c r="N43" s="43">
        <v>23100000</v>
      </c>
      <c r="O43" s="43">
        <v>27000000</v>
      </c>
      <c r="P43" s="43">
        <v>58000000</v>
      </c>
      <c r="Q43" s="21" cm="1">
        <f t="array" aca="1" ref="Q43" ca="1">INDIRECT(ADDRESS(K43+2,23))/(MAX(N43,O43,P43)*INDIRECT(ADDRESS(3,26))*INDIRECT(ADDRESS(3,27))*INDIRECT(ADDRESS(3,28))*INDIRECT(ADDRESS(3,29))) -1</f>
        <v>0.61921293297753799</v>
      </c>
      <c r="R43" s="22" cm="1">
        <f t="array" aca="1" ref="R43" ca="1">INDIRECT(ADDRESS(K43+2,24))/(MAX(N43,O43,P43)*INDIRECT(ADDRESS(3,26))*INDIRECT(ADDRESS(3,27))*INDIRECT(ADDRESS(3,28))*INDIRECT(ADDRESS(3,30))) -1</f>
        <v>0.51990120642158266</v>
      </c>
      <c r="S43" s="90">
        <v>11.920109999999999</v>
      </c>
    </row>
    <row r="45" spans="1:19" x14ac:dyDescent="0.3">
      <c r="C45" s="88"/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8 L21:L1048576">
    <cfRule type="cellIs" dxfId="14" priority="15" operator="greaterThan">
      <formula>150</formula>
    </cfRule>
  </conditionalFormatting>
  <conditionalFormatting sqref="S1:S18 S21:S1048576">
    <cfRule type="top10" dxfId="3" priority="11" bottom="1" rank="4"/>
    <cfRule type="top10" dxfId="2" priority="12" percent="1" bottom="1" rank="4"/>
    <cfRule type="top10" dxfId="1" priority="13" rank="4"/>
    <cfRule type="top10" dxfId="0" priority="14" rank="3"/>
  </conditionalFormatting>
  <conditionalFormatting sqref="L19">
    <cfRule type="cellIs" dxfId="13" priority="10" operator="greaterThan">
      <formula>150</formula>
    </cfRule>
  </conditionalFormatting>
  <conditionalFormatting sqref="S19">
    <cfRule type="top10" dxfId="12" priority="6" bottom="1" rank="4"/>
    <cfRule type="top10" dxfId="11" priority="7" percent="1" bottom="1" rank="4"/>
    <cfRule type="top10" dxfId="10" priority="8" rank="4"/>
    <cfRule type="top10" dxfId="9" priority="9" rank="3"/>
  </conditionalFormatting>
  <conditionalFormatting sqref="L20">
    <cfRule type="cellIs" dxfId="8" priority="5" operator="greaterThan">
      <formula>150</formula>
    </cfRule>
  </conditionalFormatting>
  <conditionalFormatting sqref="S20">
    <cfRule type="top10" dxfId="7" priority="1" bottom="1" rank="4"/>
    <cfRule type="top10" dxfId="6" priority="2" percent="1" bottom="1" rank="4"/>
    <cfRule type="top10" dxfId="5" priority="3" rank="4"/>
    <cfRule type="top10" dxfId="4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2021-06-03T10:27:36Z</dcterms:modified>
</cp:coreProperties>
</file>