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B2FE46AD-6194-4563-B8C7-187ECD48D212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4" i="1" l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8" i="1"/>
  <c r="J123" i="1" a="1"/>
  <c r="J126" i="1" a="1"/>
  <c r="J119" i="1" a="1"/>
  <c r="J120" i="1" a="1"/>
  <c r="J124" i="1" a="1"/>
  <c r="J118" i="1" a="1"/>
  <c r="J122" i="1" a="1"/>
  <c r="J121" i="1" a="1"/>
  <c r="J125" i="1" a="1"/>
  <c r="I123" i="1" a="1"/>
  <c r="I119" i="1" a="1"/>
  <c r="I120" i="1" a="1"/>
  <c r="I124" i="1" a="1"/>
  <c r="I126" i="1" a="1"/>
  <c r="I125" i="1" a="1"/>
  <c r="I122" i="1" a="1"/>
  <c r="I121" i="1" a="1"/>
  <c r="I118" i="1" a="1"/>
  <c r="H118" i="1" a="1"/>
  <c r="H119" i="1" a="1"/>
  <c r="H123" i="1" a="1"/>
  <c r="H122" i="1" a="1"/>
  <c r="H120" i="1" a="1"/>
  <c r="H124" i="1" a="1"/>
  <c r="H125" i="1" a="1"/>
  <c r="H121" i="1" a="1"/>
  <c r="H126" i="1" a="1"/>
  <c r="G123" i="1" a="1"/>
  <c r="G126" i="1" a="1"/>
  <c r="G119" i="1" a="1"/>
  <c r="G120" i="1" a="1"/>
  <c r="G124" i="1" a="1"/>
  <c r="G125" i="1" a="1"/>
  <c r="G122" i="1" a="1"/>
  <c r="G121" i="1" a="1"/>
  <c r="G118" i="1" a="1"/>
  <c r="F118" i="1" a="1"/>
  <c r="F126" i="1" a="1"/>
  <c r="F119" i="1" a="1"/>
  <c r="F123" i="1" a="1"/>
  <c r="F120" i="1" a="1"/>
  <c r="F124" i="1" a="1"/>
  <c r="F121" i="1" a="1"/>
  <c r="F125" i="1" a="1"/>
  <c r="F122" i="1" a="1"/>
  <c r="E118" i="1" a="1"/>
  <c r="E122" i="1" a="1"/>
  <c r="E119" i="1" a="1"/>
  <c r="E123" i="1" a="1"/>
  <c r="E120" i="1" a="1"/>
  <c r="E124" i="1" a="1"/>
  <c r="E121" i="1" a="1"/>
  <c r="E125" i="1" a="1"/>
  <c r="E126" i="1" a="1"/>
  <c r="J117" i="1" a="1"/>
  <c r="I117" i="1" a="1"/>
  <c r="F117" i="1" a="1"/>
  <c r="E117" i="1" a="1"/>
  <c r="H117" i="1" a="1"/>
  <c r="G117" i="1" a="1"/>
  <c r="I5" i="1" a="1"/>
  <c r="J43" i="1" a="1"/>
  <c r="AL7" i="1" a="1"/>
  <c r="Y7" i="1" a="1"/>
  <c r="W7" i="1" a="1"/>
  <c r="AI7" i="1" a="1"/>
  <c r="I9" i="1" a="1"/>
  <c r="I4" i="1" a="1"/>
  <c r="I11" i="1" a="1"/>
  <c r="I7" i="1" a="1"/>
  <c r="AJ7" i="1" a="1"/>
  <c r="AE7" i="1" a="1"/>
  <c r="I6" i="1" a="1"/>
  <c r="Z7" i="1" a="1"/>
  <c r="AD7" i="1" a="1"/>
  <c r="AF7" i="1" a="1"/>
  <c r="I3" i="1" a="1"/>
  <c r="I10" i="1" a="1"/>
  <c r="AG7" i="1" a="1"/>
  <c r="G3" i="1" a="1"/>
  <c r="AK7" i="1" a="1"/>
  <c r="X7" i="1" a="1"/>
  <c r="AH7" i="1" a="1"/>
  <c r="I8" i="1" a="1"/>
  <c r="I2" i="1" a="1"/>
  <c r="J125" i="1" l="1"/>
  <c r="J121" i="1"/>
  <c r="J122" i="1"/>
  <c r="J118" i="1"/>
  <c r="J124" i="1"/>
  <c r="J120" i="1"/>
  <c r="J119" i="1"/>
  <c r="J126" i="1"/>
  <c r="J123" i="1"/>
  <c r="I118" i="1"/>
  <c r="I121" i="1"/>
  <c r="I122" i="1"/>
  <c r="I125" i="1"/>
  <c r="I126" i="1"/>
  <c r="I124" i="1"/>
  <c r="I120" i="1"/>
  <c r="I119" i="1"/>
  <c r="I123" i="1"/>
  <c r="H126" i="1"/>
  <c r="H121" i="1"/>
  <c r="H125" i="1"/>
  <c r="H124" i="1"/>
  <c r="H120" i="1"/>
  <c r="H122" i="1"/>
  <c r="H123" i="1"/>
  <c r="H119" i="1"/>
  <c r="H118" i="1"/>
  <c r="G118" i="1"/>
  <c r="G121" i="1"/>
  <c r="G122" i="1"/>
  <c r="G125" i="1"/>
  <c r="G124" i="1"/>
  <c r="G120" i="1"/>
  <c r="G119" i="1"/>
  <c r="G126" i="1"/>
  <c r="G123" i="1"/>
  <c r="F122" i="1"/>
  <c r="F125" i="1"/>
  <c r="F121" i="1"/>
  <c r="F124" i="1"/>
  <c r="F120" i="1"/>
  <c r="F123" i="1"/>
  <c r="F119" i="1"/>
  <c r="F126" i="1"/>
  <c r="F118" i="1"/>
  <c r="E126" i="1"/>
  <c r="E125" i="1"/>
  <c r="E121" i="1"/>
  <c r="E124" i="1"/>
  <c r="E120" i="1"/>
  <c r="E123" i="1"/>
  <c r="E119" i="1"/>
  <c r="E122" i="1"/>
  <c r="E118" i="1"/>
  <c r="J117" i="1"/>
  <c r="I117" i="1"/>
  <c r="F117" i="1"/>
  <c r="E117" i="1"/>
  <c r="G117" i="1"/>
  <c r="H117" i="1"/>
  <c r="J43" i="1"/>
  <c r="I11" i="1"/>
  <c r="I6" i="1"/>
  <c r="I7" i="1"/>
  <c r="I10" i="1"/>
  <c r="I5" i="1"/>
  <c r="I9" i="1"/>
  <c r="I4" i="1"/>
  <c r="I3" i="1"/>
  <c r="I8" i="1"/>
  <c r="I2" i="1"/>
  <c r="Z7" i="1"/>
  <c r="Y7" i="1"/>
  <c r="X7" i="1"/>
  <c r="W7" i="1"/>
  <c r="AD7" i="1"/>
  <c r="AE7" i="1"/>
  <c r="AG7" i="1"/>
  <c r="AF7" i="1"/>
  <c r="AL7" i="1"/>
  <c r="AK7" i="1"/>
  <c r="AJ7" i="1"/>
  <c r="AI7" i="1"/>
  <c r="AH7" i="1"/>
  <c r="G3" i="1"/>
  <c r="H2" i="1"/>
  <c r="G2" i="1"/>
  <c r="F2" i="1"/>
  <c r="E2" i="1"/>
  <c r="J2" i="1" a="1"/>
  <c r="G9" i="1" a="1"/>
  <c r="G8" i="1" a="1"/>
  <c r="G6" i="1" a="1"/>
  <c r="G11" i="1" a="1"/>
  <c r="G7" i="1" a="1"/>
  <c r="G10" i="1" a="1"/>
  <c r="G5" i="1" a="1"/>
  <c r="G4" i="1" a="1"/>
  <c r="G7" i="1" l="1"/>
  <c r="G10" i="1"/>
  <c r="G6" i="1"/>
  <c r="G9" i="1"/>
  <c r="G8" i="1"/>
  <c r="G4" i="1"/>
  <c r="G11" i="1"/>
  <c r="G5" i="1"/>
  <c r="J2" i="1"/>
  <c r="F195" i="1"/>
  <c r="F196" i="1"/>
  <c r="F197" i="1"/>
  <c r="F198" i="1"/>
  <c r="F199" i="1"/>
  <c r="F200" i="1"/>
  <c r="F201" i="1"/>
  <c r="F159" i="1"/>
  <c r="F160" i="1"/>
  <c r="F161" i="1"/>
  <c r="F162" i="1"/>
  <c r="F163" i="1"/>
  <c r="F164" i="1"/>
  <c r="F165" i="1"/>
  <c r="F166" i="1"/>
  <c r="F167" i="1"/>
  <c r="F168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69" i="1" a="1"/>
  <c r="H100" i="1" a="1"/>
  <c r="P8" i="1" a="1"/>
  <c r="H10" i="1" a="1"/>
  <c r="P46" i="1" a="1"/>
  <c r="G21" i="1" a="1"/>
  <c r="H8" i="1" a="1"/>
  <c r="G100" i="1" a="1"/>
  <c r="P2" i="1" a="1"/>
  <c r="P83" i="1" a="1"/>
  <c r="P9" i="1" a="1"/>
  <c r="P3" i="1" a="1"/>
  <c r="G28" i="1" a="1"/>
  <c r="R9" i="1" a="1"/>
  <c r="H30" i="1" a="1"/>
  <c r="S10" i="1" a="1"/>
  <c r="R7" i="1" a="1"/>
  <c r="H34" i="1" a="1"/>
  <c r="P4" i="1" a="1"/>
  <c r="S4" i="1" a="1"/>
  <c r="H50" i="1" a="1"/>
  <c r="H62" i="1" a="1"/>
  <c r="R84" i="1" a="1"/>
  <c r="G44" i="1" a="1"/>
  <c r="G113" i="1" a="1"/>
  <c r="H17" i="1" a="1"/>
  <c r="P43" i="1" a="1"/>
  <c r="G36" i="1" a="1"/>
  <c r="G95" i="1" a="1"/>
  <c r="G85" i="1" a="1"/>
  <c r="H54" i="1" a="1"/>
  <c r="G19" i="1" a="1"/>
  <c r="G31" i="1" a="1"/>
  <c r="H82" i="1" a="1"/>
  <c r="G114" i="1" a="1"/>
  <c r="G32" i="1" a="1"/>
  <c r="H21" i="1" a="1"/>
  <c r="S6" i="1" a="1"/>
  <c r="G93" i="1" a="1"/>
  <c r="G86" i="1" a="1"/>
  <c r="H88" i="1" a="1"/>
  <c r="H102" i="1" a="1"/>
  <c r="G35" i="1" a="1"/>
  <c r="P80" i="1" a="1"/>
  <c r="H99" i="1" a="1"/>
  <c r="H80" i="1" a="1"/>
  <c r="G50" i="1" a="1"/>
  <c r="H108" i="1" a="1"/>
  <c r="H18" i="1" a="1"/>
  <c r="H56" i="1" a="1"/>
  <c r="G110" i="1" a="1"/>
  <c r="G88" i="1" a="1"/>
  <c r="S83" i="1" a="1"/>
  <c r="S42" i="1" a="1"/>
  <c r="G59" i="1" a="1"/>
  <c r="S2" i="1" a="1"/>
  <c r="G60" i="1" a="1"/>
  <c r="G55" i="1" a="1"/>
  <c r="G16" i="1" a="1"/>
  <c r="H44" i="1" a="1"/>
  <c r="G82" i="1" a="1"/>
  <c r="S7" i="1" a="1"/>
  <c r="H4" i="1" a="1"/>
  <c r="R5" i="1" a="1"/>
  <c r="R6" i="1" a="1"/>
  <c r="H48" i="1" a="1"/>
  <c r="G63" i="1" a="1"/>
  <c r="R82" i="1" a="1"/>
  <c r="G108" i="1" a="1"/>
  <c r="H47" i="1" a="1"/>
  <c r="G42" i="1" a="1"/>
  <c r="G37" i="1" a="1"/>
  <c r="H22" i="1" a="1"/>
  <c r="G22" i="1" a="1"/>
  <c r="S43" i="1" a="1"/>
  <c r="G47" i="1" a="1"/>
  <c r="H98" i="1" a="1"/>
  <c r="G70" i="1" a="1"/>
  <c r="G18" i="1" a="1"/>
  <c r="P5" i="1" a="1"/>
  <c r="H60" i="1" a="1"/>
  <c r="S80" i="1" a="1"/>
  <c r="P84" i="1" a="1"/>
  <c r="G73" i="1" a="1"/>
  <c r="P6" i="1" a="1"/>
  <c r="H84" i="1" a="1"/>
  <c r="H63" i="1" a="1"/>
  <c r="H110" i="1" a="1"/>
  <c r="S44" i="1" a="1"/>
  <c r="H93" i="1" a="1"/>
  <c r="H57" i="1" a="1"/>
  <c r="H35" i="1" a="1"/>
  <c r="G61" i="1" a="1"/>
  <c r="G46" i="1" a="1"/>
  <c r="G62" i="1" a="1"/>
  <c r="H43" i="1" a="1"/>
  <c r="G67" i="1" a="1"/>
  <c r="H20" i="1" a="1"/>
  <c r="R3" i="1" a="1"/>
  <c r="P7" i="1" a="1"/>
  <c r="G115" i="1" a="1"/>
  <c r="H75" i="1" a="1"/>
  <c r="G33" i="1" a="1"/>
  <c r="H101" i="1" a="1"/>
  <c r="H59" i="1" a="1"/>
  <c r="G49" i="1" a="1"/>
  <c r="R4" i="1" a="1"/>
  <c r="R83" i="1" a="1"/>
  <c r="H28" i="1" a="1"/>
  <c r="H29" i="1" a="1"/>
  <c r="G81" i="1" a="1"/>
  <c r="P45" i="1" a="1"/>
  <c r="G84" i="1" a="1"/>
  <c r="G106" i="1" a="1"/>
  <c r="H69" i="1" a="1"/>
  <c r="R8" i="1" a="1"/>
  <c r="H73" i="1" a="1"/>
  <c r="H113" i="1" a="1"/>
  <c r="G68" i="1" a="1"/>
  <c r="H5" i="1" a="1"/>
  <c r="G74" i="1" a="1"/>
  <c r="G97" i="1" a="1"/>
  <c r="S5" i="1" a="1"/>
  <c r="G43" i="1" a="1"/>
  <c r="H115" i="1" a="1"/>
  <c r="H89" i="1" a="1"/>
  <c r="H16" i="1" a="1"/>
  <c r="G107" i="1" a="1"/>
  <c r="H106" i="1" a="1"/>
  <c r="H32" i="1" a="1"/>
  <c r="R10" i="1" a="1"/>
  <c r="P44" i="1" a="1"/>
  <c r="H81" i="1" a="1"/>
  <c r="G58" i="1" a="1"/>
  <c r="G29" i="1" a="1"/>
  <c r="S84" i="1" a="1"/>
  <c r="H111" i="1" a="1"/>
  <c r="H37" i="1" a="1"/>
  <c r="H55" i="1" a="1"/>
  <c r="G75" i="1" a="1"/>
  <c r="G41" i="1" a="1"/>
  <c r="H70" i="1" a="1"/>
  <c r="H71" i="1" a="1"/>
  <c r="S81" i="1" a="1"/>
  <c r="H36" i="1" a="1"/>
  <c r="R44" i="1" a="1"/>
  <c r="H9" i="1" a="1"/>
  <c r="H67" i="1" a="1"/>
  <c r="G109" i="1" a="1"/>
  <c r="H46" i="1" a="1"/>
  <c r="H114" i="1" a="1"/>
  <c r="H112" i="1" a="1"/>
  <c r="G94" i="1" a="1"/>
  <c r="H23" i="1" a="1"/>
  <c r="G72" i="1" a="1"/>
  <c r="S45" i="1" a="1"/>
  <c r="G48" i="1" a="1"/>
  <c r="G15" i="1" a="1"/>
  <c r="H68" i="1" a="1"/>
  <c r="G34" i="1" a="1"/>
  <c r="P42" i="1" a="1"/>
  <c r="G30" i="1" a="1"/>
  <c r="H76" i="1" a="1"/>
  <c r="H24" i="1" a="1"/>
  <c r="H85" i="1" a="1"/>
  <c r="H11" i="1" a="1"/>
  <c r="G98" i="1" a="1"/>
  <c r="S3" i="1" a="1"/>
  <c r="G54" i="1" a="1"/>
  <c r="S82" i="1" a="1"/>
  <c r="G45" i="1" a="1"/>
  <c r="P41" i="1" a="1"/>
  <c r="G56" i="1" a="1"/>
  <c r="P81" i="1" a="1"/>
  <c r="H33" i="1" a="1"/>
  <c r="H7" i="1" a="1"/>
  <c r="R85" i="1" a="1"/>
  <c r="P82" i="1" a="1"/>
  <c r="G89" i="1" a="1"/>
  <c r="H95" i="1" a="1"/>
  <c r="R80" i="1" a="1"/>
  <c r="H58" i="1" a="1"/>
  <c r="H109" i="1" a="1"/>
  <c r="H3" i="1" a="1"/>
  <c r="H97" i="1" a="1"/>
  <c r="S85" i="1" a="1"/>
  <c r="H42" i="1" a="1"/>
  <c r="G20" i="1" a="1"/>
  <c r="R45" i="1" a="1"/>
  <c r="H87" i="1" a="1"/>
  <c r="G83" i="1" a="1"/>
  <c r="H45" i="1" a="1"/>
  <c r="H6" i="1" a="1"/>
  <c r="G112" i="1" a="1"/>
  <c r="S46" i="1" a="1"/>
  <c r="R43" i="1" a="1"/>
  <c r="R2" i="1" a="1"/>
  <c r="H107" i="1" a="1"/>
  <c r="H86" i="1" a="1"/>
  <c r="G24" i="1" a="1"/>
  <c r="G23" i="1" a="1"/>
  <c r="G57" i="1" a="1"/>
  <c r="G102" i="1" a="1"/>
  <c r="H74" i="1" a="1"/>
  <c r="G71" i="1" a="1"/>
  <c r="H15" i="1" a="1"/>
  <c r="G87" i="1" a="1"/>
  <c r="H19" i="1" a="1"/>
  <c r="R46" i="1" a="1"/>
  <c r="H83" i="1" a="1"/>
  <c r="S9" i="1" a="1"/>
  <c r="H96" i="1" a="1"/>
  <c r="H41" i="1" a="1"/>
  <c r="G80" i="1" a="1"/>
  <c r="P10" i="1" a="1"/>
  <c r="G76" i="1" a="1"/>
  <c r="H61" i="1" a="1"/>
  <c r="S8" i="1" a="1"/>
  <c r="P85" i="1" a="1"/>
  <c r="G17" i="1" a="1"/>
  <c r="R41" i="1" a="1"/>
  <c r="G111" i="1" a="1"/>
  <c r="H94" i="1" a="1"/>
  <c r="R42" i="1" a="1"/>
  <c r="H72" i="1" a="1"/>
  <c r="R81" i="1" a="1"/>
  <c r="G99" i="1" a="1"/>
  <c r="H49" i="1" a="1"/>
  <c r="S41" i="1" a="1"/>
  <c r="G96" i="1" a="1"/>
  <c r="H31" i="1" a="1"/>
  <c r="G101" i="1" a="1"/>
  <c r="G107" i="1" l="1"/>
  <c r="S9" i="1"/>
  <c r="G31" i="1"/>
  <c r="G18" i="1"/>
  <c r="G29" i="1"/>
  <c r="S83" i="1"/>
  <c r="P83" i="1"/>
  <c r="P8" i="1"/>
  <c r="R6" i="1"/>
  <c r="H24" i="1"/>
  <c r="H15" i="1"/>
  <c r="G85" i="1"/>
  <c r="H102" i="1"/>
  <c r="G61" i="1"/>
  <c r="G23" i="1"/>
  <c r="G97" i="1"/>
  <c r="R84" i="1"/>
  <c r="G112" i="1"/>
  <c r="G68" i="1"/>
  <c r="R9" i="1"/>
  <c r="H112" i="1"/>
  <c r="G56" i="1"/>
  <c r="H84" i="1"/>
  <c r="H33" i="1"/>
  <c r="G94" i="1"/>
  <c r="G45" i="1"/>
  <c r="G71" i="1"/>
  <c r="H47" i="1"/>
  <c r="G111" i="1"/>
  <c r="G81" i="1"/>
  <c r="G36" i="1"/>
  <c r="H31" i="1"/>
  <c r="H57" i="1"/>
  <c r="H80" i="1"/>
  <c r="R43" i="1"/>
  <c r="S6" i="1"/>
  <c r="G63" i="1"/>
  <c r="G89" i="1"/>
  <c r="P9" i="1"/>
  <c r="G84" i="1"/>
  <c r="H58" i="1"/>
  <c r="G70" i="1"/>
  <c r="H4" i="1"/>
  <c r="H71" i="1"/>
  <c r="P43" i="1"/>
  <c r="H60" i="1"/>
  <c r="P42" i="1"/>
  <c r="H45" i="1"/>
  <c r="G106" i="1"/>
  <c r="H115" i="1"/>
  <c r="G99" i="1"/>
  <c r="R45" i="1"/>
  <c r="H46" i="1"/>
  <c r="H75" i="1"/>
  <c r="G69" i="1"/>
  <c r="H37" i="1"/>
  <c r="G59" i="1"/>
  <c r="P80" i="1"/>
  <c r="H8" i="1"/>
  <c r="G55" i="1"/>
  <c r="G80" i="1"/>
  <c r="H88" i="1"/>
  <c r="H69" i="1"/>
  <c r="H61" i="1"/>
  <c r="H22" i="1"/>
  <c r="P44" i="1"/>
  <c r="H73" i="1"/>
  <c r="P7" i="1"/>
  <c r="H81" i="1"/>
  <c r="H32" i="1"/>
  <c r="H94" i="1"/>
  <c r="H54" i="1"/>
  <c r="R80" i="1"/>
  <c r="G33" i="1"/>
  <c r="R41" i="1"/>
  <c r="G62" i="1"/>
  <c r="R82" i="1"/>
  <c r="P4" i="1"/>
  <c r="H111" i="1"/>
  <c r="H20" i="1"/>
  <c r="G74" i="1"/>
  <c r="G46" i="1"/>
  <c r="R4" i="1"/>
  <c r="H95" i="1"/>
  <c r="H19" i="1"/>
  <c r="H108" i="1"/>
  <c r="H86" i="1"/>
  <c r="G22" i="1"/>
  <c r="H109" i="1"/>
  <c r="R44" i="1"/>
  <c r="H18" i="1"/>
  <c r="S84" i="1"/>
  <c r="G76" i="1"/>
  <c r="P84" i="1"/>
  <c r="S4" i="1"/>
  <c r="G82" i="1"/>
  <c r="G113" i="1"/>
  <c r="P45" i="1"/>
  <c r="H11" i="1"/>
  <c r="G32" i="1"/>
  <c r="G67" i="1"/>
  <c r="P10" i="1"/>
  <c r="H21" i="1"/>
  <c r="G88" i="1"/>
  <c r="S10" i="1"/>
  <c r="G16" i="1"/>
  <c r="H56" i="1"/>
  <c r="R5" i="1"/>
  <c r="G20" i="1"/>
  <c r="H35" i="1"/>
  <c r="G34" i="1"/>
  <c r="G110" i="1"/>
  <c r="H3" i="1"/>
  <c r="H107" i="1"/>
  <c r="H5" i="1"/>
  <c r="H29" i="1"/>
  <c r="G60" i="1"/>
  <c r="R2" i="1"/>
  <c r="P46" i="1"/>
  <c r="G42" i="1"/>
  <c r="H42" i="1"/>
  <c r="H89" i="1"/>
  <c r="S80" i="1"/>
  <c r="H76" i="1"/>
  <c r="S2" i="1"/>
  <c r="S7" i="1"/>
  <c r="G95" i="1"/>
  <c r="S42" i="1"/>
  <c r="H63" i="1"/>
  <c r="P41" i="1"/>
  <c r="S82" i="1"/>
  <c r="H30" i="1"/>
  <c r="R85" i="1"/>
  <c r="P82" i="1"/>
  <c r="H96" i="1"/>
  <c r="R83" i="1"/>
  <c r="S81" i="1"/>
  <c r="H74" i="1"/>
  <c r="G108" i="1"/>
  <c r="H101" i="1"/>
  <c r="H62" i="1"/>
  <c r="H9" i="1"/>
  <c r="G30" i="1"/>
  <c r="H43" i="1"/>
  <c r="H70" i="1"/>
  <c r="R42" i="1"/>
  <c r="G24" i="1"/>
  <c r="S85" i="1"/>
  <c r="G43" i="1"/>
  <c r="G96" i="1"/>
  <c r="H93" i="1"/>
  <c r="H28" i="1"/>
  <c r="H49" i="1"/>
  <c r="P3" i="1"/>
  <c r="G87" i="1"/>
  <c r="R8" i="1"/>
  <c r="S3" i="1"/>
  <c r="H83" i="1"/>
  <c r="G21" i="1"/>
  <c r="H10" i="1"/>
  <c r="H55" i="1"/>
  <c r="H36" i="1"/>
  <c r="G75" i="1"/>
  <c r="S43" i="1"/>
  <c r="G98" i="1"/>
  <c r="G15" i="1"/>
  <c r="G41" i="1"/>
  <c r="H7" i="1"/>
  <c r="G86" i="1"/>
  <c r="P5" i="1"/>
  <c r="H16" i="1"/>
  <c r="H98" i="1"/>
  <c r="G17" i="1"/>
  <c r="H106" i="1"/>
  <c r="R7" i="1"/>
  <c r="S45" i="1"/>
  <c r="S41" i="1"/>
  <c r="G54" i="1"/>
  <c r="G93" i="1"/>
  <c r="H97" i="1"/>
  <c r="G109" i="1"/>
  <c r="H48" i="1"/>
  <c r="H41" i="1"/>
  <c r="G114" i="1"/>
  <c r="G47" i="1"/>
  <c r="P85" i="1"/>
  <c r="G44" i="1"/>
  <c r="S46" i="1"/>
  <c r="H44" i="1"/>
  <c r="G73" i="1"/>
  <c r="G102" i="1"/>
  <c r="H72" i="1"/>
  <c r="H50" i="1"/>
  <c r="G48" i="1"/>
  <c r="P6" i="1"/>
  <c r="H114" i="1"/>
  <c r="H100" i="1"/>
  <c r="G83" i="1"/>
  <c r="R81" i="1"/>
  <c r="R10" i="1"/>
  <c r="S5" i="1"/>
  <c r="H113" i="1"/>
  <c r="P81" i="1"/>
  <c r="S44" i="1"/>
  <c r="G49" i="1"/>
  <c r="G57" i="1"/>
  <c r="G37" i="1"/>
  <c r="G50" i="1"/>
  <c r="H85" i="1"/>
  <c r="G19" i="1"/>
  <c r="G100" i="1"/>
  <c r="H68" i="1"/>
  <c r="P2" i="1"/>
  <c r="G72" i="1"/>
  <c r="R46" i="1"/>
  <c r="G101" i="1"/>
  <c r="H82" i="1"/>
  <c r="G58" i="1"/>
  <c r="G115" i="1"/>
  <c r="H6" i="1"/>
  <c r="H34" i="1"/>
  <c r="H99" i="1"/>
  <c r="S8" i="1"/>
  <c r="H67" i="1"/>
  <c r="H110" i="1"/>
  <c r="H59" i="1"/>
  <c r="R3" i="1"/>
  <c r="H23" i="1"/>
  <c r="G35" i="1"/>
  <c r="G28" i="1"/>
  <c r="H87" i="1"/>
  <c r="H17" i="1"/>
  <c r="I76" i="1" a="1"/>
  <c r="I76" i="1" l="1"/>
  <c r="F43" i="1" a="1"/>
  <c r="F43" i="1" l="1"/>
  <c r="J36" i="1" a="1"/>
  <c r="J36" i="1" l="1"/>
  <c r="F74" i="1" a="1"/>
  <c r="F74" i="1" l="1"/>
  <c r="E57" i="1" a="1"/>
  <c r="E57" i="1" l="1"/>
  <c r="E86" i="1" a="1"/>
  <c r="E86" i="1" l="1"/>
  <c r="J41" i="1" a="1"/>
  <c r="J41" i="1" l="1"/>
  <c r="I101" i="1" a="1"/>
  <c r="I101" i="1" l="1"/>
  <c r="J82" i="1" a="1"/>
  <c r="J82" i="1" l="1"/>
  <c r="F41" i="1" a="1"/>
  <c r="F41" i="1" l="1"/>
  <c r="F106" i="1" a="1"/>
  <c r="F106" i="1" l="1"/>
  <c r="J89" i="1" a="1"/>
  <c r="J89" i="1" l="1"/>
  <c r="I44" i="1" a="1"/>
  <c r="I44" i="1" l="1"/>
  <c r="J32" i="1" a="1"/>
  <c r="J32" i="1" l="1"/>
  <c r="F34" i="1" a="1"/>
  <c r="F34" i="1" l="1"/>
  <c r="E59" i="1" a="1"/>
  <c r="E59" i="1" l="1"/>
  <c r="F4" i="1" a="1"/>
  <c r="F4" i="1" l="1"/>
  <c r="J35" i="1" a="1"/>
  <c r="J35" i="1" l="1"/>
  <c r="E112" i="1" a="1"/>
  <c r="E112" i="1" l="1"/>
  <c r="F6" i="1" a="1"/>
  <c r="F6" i="1" l="1"/>
  <c r="E56" i="1" a="1"/>
  <c r="E56" i="1" l="1"/>
  <c r="I22" i="1" a="1"/>
  <c r="I22" i="1" l="1"/>
  <c r="F83" i="1" a="1"/>
  <c r="F83" i="1" l="1"/>
  <c r="E60" i="1" a="1"/>
  <c r="E60" i="1" l="1"/>
  <c r="F84" i="1" a="1"/>
  <c r="F84" i="1" l="1"/>
  <c r="E71" i="1" a="1"/>
  <c r="E71" i="1" l="1"/>
  <c r="F82" i="1" a="1"/>
  <c r="F82" i="1" l="1"/>
  <c r="J97" i="1" a="1"/>
  <c r="J97" i="1" l="1"/>
  <c r="E5" i="1" a="1"/>
  <c r="E5" i="1" l="1"/>
  <c r="F20" i="1" a="1"/>
  <c r="F20" i="1" l="1"/>
  <c r="E42" i="1" a="1"/>
  <c r="E42" i="1" l="1"/>
  <c r="F8" i="1" a="1"/>
  <c r="F8" i="1" l="1"/>
  <c r="E89" i="1" a="1"/>
  <c r="E89" i="1" l="1"/>
  <c r="I43" i="1" a="1"/>
  <c r="I43" i="1" l="1"/>
  <c r="E30" i="1" a="1"/>
  <c r="E30" i="1" l="1"/>
  <c r="E76" i="1" a="1"/>
  <c r="E76" i="1" l="1"/>
  <c r="J86" i="1" a="1"/>
  <c r="J86" i="1" l="1"/>
  <c r="E63" i="1" a="1"/>
  <c r="E63" i="1" l="1"/>
  <c r="I56" i="1" a="1"/>
  <c r="I56" i="1" l="1"/>
  <c r="E48" i="1" a="1"/>
  <c r="E48" i="1" l="1"/>
  <c r="I63" i="1" a="1"/>
  <c r="I63" i="1" l="1"/>
  <c r="F35" i="1" a="1"/>
  <c r="F35" i="1" l="1"/>
  <c r="I35" i="1" a="1"/>
  <c r="I35" i="1" l="1"/>
  <c r="I46" i="1" a="1"/>
  <c r="I46" i="1" l="1"/>
  <c r="F7" i="1" a="1"/>
  <c r="F7" i="1" l="1"/>
  <c r="F63" i="1" a="1"/>
  <c r="F63" i="1" l="1"/>
  <c r="E74" i="1" a="1"/>
  <c r="E74" i="1" l="1"/>
  <c r="E34" i="1" a="1"/>
  <c r="E34" i="1" l="1"/>
  <c r="F89" i="1" a="1"/>
  <c r="F89" i="1" l="1"/>
  <c r="E47" i="1" a="1"/>
  <c r="E47" i="1" l="1"/>
  <c r="I71" i="1" a="1"/>
  <c r="I71" i="1" l="1"/>
  <c r="I23" i="1" a="1"/>
  <c r="I23" i="1" l="1"/>
  <c r="J80" i="1" a="1"/>
  <c r="J80" i="1" l="1"/>
  <c r="J59" i="1" a="1"/>
  <c r="J59" i="1" l="1"/>
  <c r="J74" i="1" a="1"/>
  <c r="J74" i="1" l="1"/>
  <c r="I84" i="1" a="1"/>
  <c r="I84" i="1" l="1"/>
  <c r="I106" i="1" a="1"/>
  <c r="I106" i="1" l="1"/>
  <c r="F3" i="1" a="1"/>
  <c r="F3" i="1" l="1"/>
  <c r="J17" i="1" a="1"/>
  <c r="J17" i="1" l="1"/>
  <c r="E18" i="1" a="1"/>
  <c r="E18" i="1" l="1"/>
  <c r="J71" i="1" a="1"/>
  <c r="J71" i="1" l="1"/>
  <c r="J72" i="1" a="1"/>
  <c r="J72" i="1" l="1"/>
  <c r="J102" i="1" a="1"/>
  <c r="J102" i="1" l="1"/>
  <c r="F86" i="1" a="1"/>
  <c r="F86" i="1" l="1"/>
  <c r="J31" i="1" a="1"/>
  <c r="J31" i="1" l="1"/>
  <c r="J57" i="1" a="1"/>
  <c r="J57" i="1" l="1"/>
  <c r="J29" i="1" a="1"/>
  <c r="J29" i="1" l="1"/>
  <c r="I98" i="1" a="1"/>
  <c r="I98" i="1" l="1"/>
  <c r="J50" i="1" a="1"/>
  <c r="J50" i="1" l="1"/>
  <c r="J16" i="1" a="1"/>
  <c r="J16" i="1" l="1"/>
  <c r="F30" i="1" a="1"/>
  <c r="F30" i="1" l="1"/>
  <c r="F32" i="1" a="1"/>
  <c r="F32" i="1" l="1"/>
  <c r="J109" i="1" a="1"/>
  <c r="J109" i="1" l="1"/>
  <c r="J108" i="1" a="1"/>
  <c r="J108" i="1" l="1"/>
  <c r="F88" i="1" a="1"/>
  <c r="F88" i="1" l="1"/>
  <c r="I62" i="1" a="1"/>
  <c r="I62" i="1" l="1"/>
  <c r="J33" i="1" a="1"/>
  <c r="J33" i="1" l="1"/>
  <c r="E87" i="1" a="1"/>
  <c r="E87" i="1" l="1"/>
  <c r="E93" i="1" a="1"/>
  <c r="E93" i="1" l="1"/>
  <c r="I42" i="1" a="1"/>
  <c r="I42" i="1" l="1"/>
  <c r="F101" i="1" a="1"/>
  <c r="F101" i="1" l="1"/>
  <c r="J101" i="1" a="1"/>
  <c r="J101" i="1" l="1"/>
  <c r="J48" i="1" a="1"/>
  <c r="J48" i="1" l="1"/>
  <c r="E81" i="1" a="1"/>
  <c r="E81" i="1" l="1"/>
  <c r="I80" i="1" a="1"/>
  <c r="I80" i="1" l="1"/>
  <c r="I73" i="1" a="1"/>
  <c r="I73" i="1" l="1"/>
  <c r="E100" i="1" a="1"/>
  <c r="E100" i="1" l="1"/>
  <c r="J44" i="1" a="1"/>
  <c r="J44" i="1" l="1"/>
  <c r="E41" i="1" a="1"/>
  <c r="E41" i="1" l="1"/>
  <c r="J94" i="1" a="1"/>
  <c r="J94" i="1" l="1"/>
  <c r="I74" i="1" a="1"/>
  <c r="I74" i="1" l="1"/>
  <c r="F99" i="1" a="1"/>
  <c r="F99" i="1" l="1"/>
  <c r="E28" i="1" a="1"/>
  <c r="E28" i="1" l="1"/>
  <c r="F73" i="1" a="1"/>
  <c r="F73" i="1" l="1"/>
  <c r="J8" i="1" a="1"/>
  <c r="J8" i="1" l="1"/>
  <c r="E35" i="1" a="1"/>
  <c r="E35" i="1" l="1"/>
  <c r="E45" i="1" a="1"/>
  <c r="E45" i="1" l="1"/>
  <c r="F95" i="1" a="1"/>
  <c r="F95" i="1" l="1"/>
  <c r="I16" i="1" a="1"/>
  <c r="I16" i="1" l="1"/>
  <c r="F114" i="1" a="1"/>
  <c r="F114" i="1" l="1"/>
  <c r="F9" i="1" a="1"/>
  <c r="F9" i="1" l="1"/>
  <c r="J10" i="1" a="1"/>
  <c r="J10" i="1" l="1"/>
  <c r="F11" i="1" a="1"/>
  <c r="F11" i="1" l="1"/>
  <c r="E70" i="1" a="1"/>
  <c r="E70" i="1" l="1"/>
  <c r="F42" i="1" a="1"/>
  <c r="F42" i="1" l="1"/>
  <c r="J46" i="1" a="1"/>
  <c r="J46" i="1" l="1"/>
  <c r="F61" i="1" a="1"/>
  <c r="F61" i="1" l="1"/>
  <c r="F115" i="1" a="1"/>
  <c r="F115" i="1" l="1"/>
  <c r="E109" i="1" a="1"/>
  <c r="E109" i="1" l="1"/>
  <c r="F5" i="1" a="1"/>
  <c r="F5" i="1" l="1"/>
  <c r="F100" i="1" a="1"/>
  <c r="F100" i="1" l="1"/>
  <c r="F69" i="1" a="1"/>
  <c r="F69" i="1" l="1"/>
  <c r="E19" i="1" a="1"/>
  <c r="E19" i="1" l="1"/>
  <c r="I15" i="1" a="1"/>
  <c r="I15" i="1" l="1"/>
  <c r="E9" i="1" a="1"/>
  <c r="E9" i="1" l="1"/>
  <c r="F46" i="1" a="1"/>
  <c r="F46" i="1" l="1"/>
  <c r="I69" i="1" a="1"/>
  <c r="I69" i="1" l="1"/>
  <c r="J6" i="1" a="1"/>
  <c r="J6" i="1" l="1"/>
  <c r="E55" i="1" a="1"/>
  <c r="E55" i="1" l="1"/>
  <c r="E20" i="1" a="1"/>
  <c r="E20" i="1" l="1"/>
  <c r="J11" i="1" a="1"/>
  <c r="J11" i="1" l="1"/>
  <c r="J47" i="1" a="1"/>
  <c r="J47" i="1" l="1"/>
  <c r="F29" i="1" a="1"/>
  <c r="F29" i="1" l="1"/>
  <c r="J49" i="1" a="1"/>
  <c r="J49" i="1" l="1"/>
  <c r="F50" i="1" a="1"/>
  <c r="F50" i="1" l="1"/>
  <c r="E98" i="1" a="1"/>
  <c r="E98" i="1" l="1"/>
  <c r="E75" i="1" a="1"/>
  <c r="E75" i="1" l="1"/>
  <c r="I34" i="1" a="1"/>
  <c r="I34" i="1" l="1"/>
  <c r="E17" i="1" a="1"/>
  <c r="E17" i="1" l="1"/>
  <c r="E80" i="1" a="1"/>
  <c r="E80" i="1" l="1"/>
  <c r="F56" i="1" a="1"/>
  <c r="F56" i="1" l="1"/>
  <c r="I87" i="1" a="1"/>
  <c r="I87" i="1" l="1"/>
  <c r="I45" i="1" a="1"/>
  <c r="I45" i="1" l="1"/>
  <c r="J20" i="1" a="1"/>
  <c r="J20" i="1" l="1"/>
  <c r="J3" i="1" a="1"/>
  <c r="J3" i="1" l="1"/>
  <c r="F85" i="1" a="1"/>
  <c r="F85" i="1" l="1"/>
  <c r="J56" i="1" a="1"/>
  <c r="J56" i="1" l="1"/>
  <c r="E11" i="1" a="1"/>
  <c r="E11" i="1" l="1"/>
  <c r="E7" i="1" a="1"/>
  <c r="E7" i="1" l="1"/>
  <c r="E83" i="1" a="1"/>
  <c r="E83" i="1" l="1"/>
  <c r="J19" i="1" a="1"/>
  <c r="J19" i="1" l="1"/>
  <c r="J111" i="1" a="1"/>
  <c r="J111" i="1" l="1"/>
  <c r="J63" i="1" a="1"/>
  <c r="J63" i="1" l="1"/>
  <c r="E8" i="1" a="1"/>
  <c r="E8" i="1" l="1"/>
  <c r="J69" i="1" a="1"/>
  <c r="J69" i="1" l="1"/>
  <c r="J58" i="1" a="1"/>
  <c r="J58" i="1" l="1"/>
  <c r="F37" i="1" a="1"/>
  <c r="F37" i="1" l="1"/>
  <c r="I21" i="1" a="1"/>
  <c r="I21" i="1" l="1"/>
  <c r="F62" i="1" a="1"/>
  <c r="F62" i="1" l="1"/>
  <c r="F76" i="1" a="1"/>
  <c r="F76" i="1" l="1"/>
  <c r="I28" i="1" a="1"/>
  <c r="I28" i="1" l="1"/>
  <c r="E114" i="1" a="1"/>
  <c r="E114" i="1" l="1"/>
  <c r="I111" i="1" a="1"/>
  <c r="I111" i="1" l="1"/>
  <c r="F45" i="1" a="1"/>
  <c r="F45" i="1" l="1"/>
  <c r="F93" i="1" a="1"/>
  <c r="F93" i="1" l="1"/>
  <c r="I102" i="1" a="1"/>
  <c r="I102" i="1" l="1"/>
  <c r="J112" i="1" a="1"/>
  <c r="J112" i="1" l="1"/>
  <c r="I70" i="1" a="1"/>
  <c r="I70" i="1" l="1"/>
  <c r="I47" i="1" a="1"/>
  <c r="I47" i="1" l="1"/>
  <c r="J81" i="1" a="1"/>
  <c r="J81" i="1" l="1"/>
  <c r="F31" i="1" a="1"/>
  <c r="F31" i="1" l="1"/>
  <c r="F109" i="1" a="1"/>
  <c r="F109" i="1" l="1"/>
  <c r="E101" i="1" a="1"/>
  <c r="E101" i="1" l="1"/>
  <c r="J93" i="1" a="1"/>
  <c r="J93" i="1" l="1"/>
  <c r="E88" i="1" a="1"/>
  <c r="E88" i="1" l="1"/>
  <c r="I82" i="1" a="1"/>
  <c r="I82" i="1" l="1"/>
  <c r="F96" i="1" a="1"/>
  <c r="F96" i="1" l="1"/>
  <c r="E97" i="1" a="1"/>
  <c r="E97" i="1" l="1"/>
  <c r="I32" i="1" a="1"/>
  <c r="I32" i="1" l="1"/>
  <c r="E73" i="1" a="1"/>
  <c r="E73" i="1" l="1"/>
  <c r="E111" i="1" a="1"/>
  <c r="E111" i="1" l="1"/>
  <c r="I36" i="1" a="1"/>
  <c r="I36" i="1" l="1"/>
  <c r="E21" i="1" a="1"/>
  <c r="E21" i="1" l="1"/>
  <c r="E22" i="1" a="1"/>
  <c r="E22" i="1" l="1"/>
  <c r="J96" i="1" a="1"/>
  <c r="J96" i="1" l="1"/>
  <c r="J60" i="1" a="1"/>
  <c r="J60" i="1" l="1"/>
  <c r="I97" i="1" a="1"/>
  <c r="I97" i="1" l="1"/>
  <c r="J34" i="1" a="1"/>
  <c r="J34" i="1" l="1"/>
  <c r="J23" i="1" a="1"/>
  <c r="J23" i="1" l="1"/>
  <c r="F110" i="1" a="1"/>
  <c r="F110" i="1" l="1"/>
  <c r="I58" i="1" a="1"/>
  <c r="I58" i="1" l="1"/>
  <c r="F24" i="1" a="1"/>
  <c r="F24" i="1" l="1"/>
  <c r="E23" i="1" a="1"/>
  <c r="E23" i="1" l="1"/>
  <c r="J83" i="1" a="1"/>
  <c r="J83" i="1" l="1"/>
  <c r="J73" i="1" a="1"/>
  <c r="J73" i="1" l="1"/>
  <c r="J70" i="1" a="1"/>
  <c r="J70" i="1" l="1"/>
  <c r="I31" i="1" a="1"/>
  <c r="I31" i="1" l="1"/>
  <c r="F107" i="1" a="1"/>
  <c r="F107" i="1" l="1"/>
  <c r="F49" i="1" a="1"/>
  <c r="F49" i="1" l="1"/>
  <c r="J15" i="1" a="1"/>
  <c r="J15" i="1" l="1"/>
  <c r="F70" i="1" a="1"/>
  <c r="F70" i="1" l="1"/>
  <c r="I54" i="1" a="1"/>
  <c r="I54" i="1" l="1"/>
  <c r="J18" i="1" a="1"/>
  <c r="J18" i="1" l="1"/>
  <c r="E95" i="1" a="1"/>
  <c r="E95" i="1" l="1"/>
  <c r="E43" i="1" a="1"/>
  <c r="E43" i="1" l="1"/>
  <c r="E36" i="1" a="1"/>
  <c r="E36" i="1" l="1"/>
  <c r="J114" i="1" a="1"/>
  <c r="J114" i="1" l="1"/>
  <c r="J110" i="1" a="1"/>
  <c r="J110" i="1" l="1"/>
  <c r="I48" i="1" a="1"/>
  <c r="I48" i="1" l="1"/>
  <c r="I55" i="1" a="1"/>
  <c r="I55" i="1" l="1"/>
  <c r="J107" i="1" a="1"/>
  <c r="J107" i="1" l="1"/>
  <c r="I33" i="1" a="1"/>
  <c r="I33" i="1" l="1"/>
  <c r="E37" i="1" a="1"/>
  <c r="E37" i="1" l="1"/>
  <c r="F60" i="1" a="1"/>
  <c r="F60" i="1" l="1"/>
  <c r="J61" i="1" a="1"/>
  <c r="J61" i="1" l="1"/>
  <c r="E24" i="1" a="1"/>
  <c r="E24" i="1" l="1"/>
  <c r="J30" i="1" a="1"/>
  <c r="J30" i="1" l="1"/>
  <c r="I75" i="1" a="1"/>
  <c r="I75" i="1" l="1"/>
  <c r="E61" i="1" a="1"/>
  <c r="E61" i="1" l="1"/>
  <c r="F23" i="1" a="1"/>
  <c r="F23" i="1" l="1"/>
  <c r="E58" i="1" a="1"/>
  <c r="E58" i="1" l="1"/>
  <c r="I20" i="1" a="1"/>
  <c r="I20" i="1" l="1"/>
  <c r="I108" i="1" a="1"/>
  <c r="I108" i="1" l="1"/>
  <c r="E6" i="1" a="1"/>
  <c r="E6" i="1" l="1"/>
  <c r="E96" i="1" a="1"/>
  <c r="E96" i="1" l="1"/>
  <c r="J21" i="1" a="1"/>
  <c r="J21" i="1" l="1"/>
  <c r="E10" i="1" a="1"/>
  <c r="E10" i="1" l="1"/>
  <c r="F54" i="1" a="1"/>
  <c r="F54" i="1" l="1"/>
  <c r="F59" i="1" a="1"/>
  <c r="F59" i="1" l="1"/>
  <c r="F108" i="1" a="1"/>
  <c r="F108" i="1" l="1"/>
  <c r="F68" i="1" a="1"/>
  <c r="F68" i="1" l="1"/>
  <c r="J87" i="1" a="1"/>
  <c r="J87" i="1" l="1"/>
  <c r="J55" i="1" a="1"/>
  <c r="J55" i="1" l="1"/>
  <c r="I61" i="1" a="1"/>
  <c r="I61" i="1" l="1"/>
  <c r="F98" i="1" a="1"/>
  <c r="F98" i="1" l="1"/>
  <c r="F48" i="1" a="1"/>
  <c r="F48" i="1" l="1"/>
  <c r="E94" i="1" a="1"/>
  <c r="E94" i="1" l="1"/>
  <c r="J7" i="1" a="1"/>
  <c r="J7" i="1" l="1"/>
  <c r="I37" i="1" a="1"/>
  <c r="I37" i="1" l="1"/>
  <c r="I60" i="1" a="1"/>
  <c r="I60" i="1" l="1"/>
  <c r="J88" i="1" a="1"/>
  <c r="J88" i="1" l="1"/>
  <c r="F71" i="1" a="1"/>
  <c r="F71" i="1" l="1"/>
  <c r="I89" i="1" a="1"/>
  <c r="I89" i="1" l="1"/>
  <c r="F113" i="1" a="1"/>
  <c r="F113" i="1" l="1"/>
  <c r="I83" i="1" a="1"/>
  <c r="I83" i="1" l="1"/>
  <c r="F57" i="1" a="1"/>
  <c r="F57" i="1" l="1"/>
  <c r="J42" i="1" a="1"/>
  <c r="J42" i="1" l="1"/>
  <c r="E32" i="1" a="1"/>
  <c r="E32" i="1" l="1"/>
  <c r="F22" i="1" a="1"/>
  <c r="F22" i="1" l="1"/>
  <c r="E4" i="1" a="1"/>
  <c r="E4" i="1" l="1"/>
  <c r="E44" i="1" a="1"/>
  <c r="E44" i="1" l="1"/>
  <c r="F44" i="1" a="1"/>
  <c r="F44" i="1" l="1"/>
  <c r="F36" i="1" a="1"/>
  <c r="F36" i="1" l="1"/>
  <c r="E15" i="1" a="1"/>
  <c r="E15" i="1" l="1"/>
  <c r="I95" i="1" a="1"/>
  <c r="I95" i="1" l="1"/>
  <c r="I50" i="1" a="1"/>
  <c r="I50" i="1" l="1"/>
  <c r="F81" i="1" a="1"/>
  <c r="F81" i="1" l="1"/>
  <c r="E3" i="1" a="1"/>
  <c r="E3" i="1" l="1"/>
  <c r="F47" i="1" a="1"/>
  <c r="F47" i="1" l="1"/>
  <c r="I107" i="1" a="1"/>
  <c r="I107" i="1" l="1"/>
  <c r="J4" i="1" a="1"/>
  <c r="J4" i="1" l="1"/>
  <c r="F10" i="1" a="1"/>
  <c r="F10" i="1" l="1"/>
  <c r="I57" i="1" a="1"/>
  <c r="I57" i="1" l="1"/>
  <c r="F97" i="1" a="1"/>
  <c r="F97" i="1" l="1"/>
  <c r="J75" i="1" a="1"/>
  <c r="J75" i="1" l="1"/>
  <c r="J62" i="1" a="1"/>
  <c r="J62" i="1" l="1"/>
  <c r="E102" i="1" a="1"/>
  <c r="E102" i="1" l="1"/>
  <c r="E107" i="1" a="1"/>
  <c r="E107" i="1" l="1"/>
  <c r="I24" i="1" a="1"/>
  <c r="I24" i="1" l="1"/>
  <c r="I112" i="1" a="1"/>
  <c r="I112" i="1" l="1"/>
  <c r="I19" i="1" a="1"/>
  <c r="I19" i="1" l="1"/>
  <c r="I86" i="1" a="1"/>
  <c r="I86" i="1" l="1"/>
  <c r="F16" i="1" a="1"/>
  <c r="F16" i="1" l="1"/>
  <c r="F55" i="1" a="1"/>
  <c r="F55" i="1" l="1"/>
  <c r="E54" i="1" a="1"/>
  <c r="E54" i="1" l="1"/>
  <c r="I96" i="1" a="1"/>
  <c r="I96" i="1" l="1"/>
  <c r="E108" i="1" a="1"/>
  <c r="E108" i="1" l="1"/>
  <c r="I85" i="1" a="1"/>
  <c r="I85" i="1" l="1"/>
  <c r="I114" i="1" a="1"/>
  <c r="I114" i="1" l="1"/>
  <c r="F18" i="1" a="1"/>
  <c r="F18" i="1" l="1"/>
  <c r="I29" i="1" a="1"/>
  <c r="I29" i="1" l="1"/>
  <c r="J85" i="1" a="1"/>
  <c r="J85" i="1" l="1"/>
  <c r="E106" i="1" a="1"/>
  <c r="E106" i="1" l="1"/>
  <c r="I17" i="1" a="1"/>
  <c r="I17" i="1" l="1"/>
  <c r="J45" i="1" a="1"/>
  <c r="J45" i="1" l="1"/>
  <c r="E72" i="1" a="1"/>
  <c r="E72" i="1" l="1"/>
  <c r="E85" i="1" a="1"/>
  <c r="E85" i="1" l="1"/>
  <c r="E99" i="1" a="1"/>
  <c r="E99" i="1" l="1"/>
  <c r="J9" i="1" a="1"/>
  <c r="J9" i="1" l="1"/>
  <c r="F72" i="1" a="1"/>
  <c r="F72" i="1" l="1"/>
  <c r="I49" i="1" a="1"/>
  <c r="I49" i="1" l="1"/>
  <c r="F112" i="1" a="1"/>
  <c r="F112" i="1" l="1"/>
  <c r="I30" i="1" a="1"/>
  <c r="I30" i="1" l="1"/>
  <c r="F19" i="1" a="1"/>
  <c r="F19" i="1" l="1"/>
  <c r="F58" i="1" a="1"/>
  <c r="F58" i="1" l="1"/>
  <c r="J22" i="1" a="1"/>
  <c r="J22" i="1" l="1"/>
  <c r="F17" i="1" a="1"/>
  <c r="F17" i="1" l="1"/>
  <c r="E49" i="1" a="1"/>
  <c r="E49" i="1" l="1"/>
  <c r="F33" i="1" a="1"/>
  <c r="F33" i="1" l="1"/>
  <c r="J54" i="1" a="1"/>
  <c r="J54" i="1" l="1"/>
  <c r="F87" i="1" a="1"/>
  <c r="F87" i="1" l="1"/>
  <c r="J68" i="1" a="1"/>
  <c r="J68" i="1" l="1"/>
  <c r="J24" i="1" a="1"/>
  <c r="J24" i="1" l="1"/>
  <c r="J84" i="1" a="1"/>
  <c r="J84" i="1" l="1"/>
  <c r="E31" i="1" a="1"/>
  <c r="E31" i="1" l="1"/>
  <c r="I99" i="1" a="1"/>
  <c r="I99" i="1" l="1"/>
  <c r="F94" i="1" a="1"/>
  <c r="F94" i="1" l="1"/>
  <c r="J99" i="1" a="1"/>
  <c r="J99" i="1" l="1"/>
  <c r="I110" i="1" a="1"/>
  <c r="I110" i="1" l="1"/>
  <c r="I88" i="1" a="1"/>
  <c r="I88" i="1" l="1"/>
  <c r="J5" i="1" a="1"/>
  <c r="J5" i="1" l="1"/>
  <c r="J100" i="1" a="1"/>
  <c r="J100" i="1" l="1"/>
  <c r="E50" i="1" a="1"/>
  <c r="E50" i="1" l="1"/>
  <c r="J28" i="1" a="1"/>
  <c r="J28" i="1" l="1"/>
  <c r="I18" i="1" a="1"/>
  <c r="I18" i="1" l="1"/>
  <c r="E29" i="1" a="1"/>
  <c r="E29" i="1" l="1"/>
  <c r="F111" i="1" a="1"/>
  <c r="F111" i="1" l="1"/>
  <c r="J98" i="1" a="1"/>
  <c r="J98" i="1" l="1"/>
  <c r="I100" i="1" a="1"/>
  <c r="I100" i="1" l="1"/>
  <c r="I41" i="1" a="1"/>
  <c r="I41" i="1" l="1"/>
  <c r="I81" i="1" a="1"/>
  <c r="I81" i="1" l="1"/>
  <c r="J67" i="1" a="1"/>
  <c r="J67" i="1" l="1"/>
  <c r="J106" i="1" a="1"/>
  <c r="J106" i="1" l="1"/>
  <c r="F75" i="1" a="1"/>
  <c r="F75" i="1" l="1"/>
  <c r="I59" i="1" a="1"/>
  <c r="I59" i="1" l="1"/>
  <c r="I109" i="1" a="1"/>
  <c r="I109" i="1" l="1"/>
  <c r="I68" i="1" a="1"/>
  <c r="I68" i="1" l="1"/>
  <c r="I115" i="1" a="1"/>
  <c r="I115" i="1" l="1"/>
  <c r="F21" i="1" a="1"/>
  <c r="F21" i="1" l="1"/>
  <c r="I94" i="1" a="1"/>
  <c r="I94" i="1" l="1"/>
  <c r="I72" i="1" a="1"/>
  <c r="I72" i="1" l="1"/>
  <c r="E16" i="1" a="1"/>
  <c r="E16" i="1" l="1"/>
  <c r="E82" i="1" a="1"/>
  <c r="E82" i="1" l="1"/>
  <c r="E110" i="1" a="1"/>
  <c r="E110" i="1" l="1"/>
  <c r="E115" i="1" a="1"/>
  <c r="E115" i="1" l="1"/>
  <c r="I67" i="1" a="1"/>
  <c r="I67" i="1" l="1"/>
  <c r="J95" i="1" a="1"/>
  <c r="J95" i="1" l="1"/>
  <c r="J37" i="1" a="1"/>
  <c r="J37" i="1" l="1"/>
  <c r="E62" i="1" a="1"/>
  <c r="E62" i="1" l="1"/>
  <c r="E46" i="1" a="1"/>
  <c r="E46" i="1" l="1"/>
  <c r="E84" i="1" a="1"/>
  <c r="E84" i="1" l="1"/>
  <c r="I113" i="1" a="1"/>
  <c r="I113" i="1" l="1"/>
  <c r="I93" i="1" a="1"/>
  <c r="I93" i="1" l="1"/>
  <c r="F28" i="1" a="1"/>
  <c r="F28" i="1" l="1"/>
  <c r="F15" i="1" a="1"/>
  <c r="F15" i="1" l="1"/>
  <c r="J76" i="1" a="1"/>
  <c r="J76" i="1" l="1"/>
  <c r="F67" i="1" a="1"/>
  <c r="F67" i="1" l="1"/>
  <c r="F80" i="1" a="1"/>
  <c r="F80" i="1" l="1"/>
  <c r="E113" i="1" a="1"/>
  <c r="E113" i="1" l="1"/>
  <c r="E33" i="1" a="1"/>
  <c r="E33" i="1" l="1"/>
  <c r="J113" i="1" a="1"/>
  <c r="J113" i="1" l="1"/>
  <c r="F102" i="1" a="1"/>
  <c r="F102" i="1" l="1"/>
  <c r="J115" i="1" a="1"/>
  <c r="J115" i="1" l="1"/>
  <c r="E69" i="1" a="1"/>
  <c r="E69" i="1" l="1"/>
  <c r="E68" i="1" a="1"/>
  <c r="E68" i="1" l="1"/>
  <c r="E67" i="1" a="1"/>
  <c r="E6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<sst xmlns="http://schemas.openxmlformats.org/spreadsheetml/2006/main" count="206" uniqueCount="64">
  <si>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</si>
  <si>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</si>
  <si>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</si>
  <si>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</si>
  <si>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</si>
  <si>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</si>
  <si>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</si>
  <si>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</si>
  <si>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</si>
  <si>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</si>
  <si>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</si>
  <si>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</si>
  <si>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</si>
  <si>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</si>
  <si>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</si>
  <si>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</si>
  <si>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</si>
  <si>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</si>
  <si>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</si>
  <si>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</si>
  <si>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</si>
  <si>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</si>
  <si>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</si>
  <si>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</si>
  <si>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</si>
  <si>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</si>
  <si>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</si>
  <si>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</si>
  <si>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</si>
  <si>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</si>
  <si>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</si>
  <si>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</si>
  <si>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</si>
  <si>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</si>
  <si>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</si>
  <si>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</si>
  <si>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</si>
  <si>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</si>
  <si>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</si>
  <si>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</si>
  <si>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</si>
  <si>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</si>
  <si>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</si>
  <si>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</si>
  <si>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</si>
  <si>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</si>
  <si>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</si>
  <si>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</si>
  <si>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</si>
  <si>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</si>
  <si>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</si>
  <si>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</si>
  <si>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</si>
  <si>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</si>
  <si>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</si>
  <si>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</si>
  <si>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</si>
  <si>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</si>
  <si>
    <t>Random Z 1.251885E+02</t>
  </si>
  <si>
    <t>Random Y 7.093872E+01</t>
  </si>
  <si>
    <t>Random X 7.093872E+01</t>
  </si>
  <si>
    <t>M9</t>
  </si>
  <si>
    <t>M8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</si>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</sst>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3" borderId="1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0" borderId="0" xfId="0" applyNumberFormat="1" applyBorder="1"/>
    <xf numFmtId="11" fontId="1" fillId="6" borderId="1" xfId="0" applyNumberFormat="1" applyFont="1" applyFill="1" applyBorder="1"/>
    <xf numFmtId="0" fontId="0" fillId="8" borderId="1" xfId="0" applyFill="1" applyBorder="1" applyAlignment="1">
      <alignment horizontal="center" vertical="center"/>
    </xf>
    <xf numFmtId="11" fontId="0" fillId="0" borderId="10" xfId="0" applyNumberFormat="1" applyBorder="1"/>
    <xf numFmtId="11" fontId="0" fillId="0" borderId="13" xfId="0" applyNumberFormat="1" applyBorder="1"/>
    <xf numFmtId="11" fontId="0" fillId="0" borderId="7" xfId="0" applyNumberFormat="1" applyBorder="1"/>
    <xf numFmtId="11" fontId="0" fillId="0" borderId="11" xfId="0" applyNumberFormat="1" applyBorder="1"/>
    <xf numFmtId="11" fontId="0" fillId="0" borderId="8" xfId="0" applyNumberFormat="1" applyBorder="1"/>
    <xf numFmtId="11" fontId="0" fillId="0" borderId="12" xfId="0" applyNumberFormat="1" applyBorder="1"/>
    <xf numFmtId="11" fontId="0" fillId="0" borderId="14" xfId="0" applyNumberFormat="1" applyBorder="1"/>
    <xf numFmtId="11" fontId="0" fillId="0" borderId="9" xfId="0" applyNumberFormat="1" applyBorder="1"/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1" fontId="1" fillId="8" borderId="1" xfId="0" applyNumberFormat="1" applyFont="1" applyFill="1" applyBorder="1"/>
  </cellXfs>
  <cellStyles count="1">
    <cellStyle name="Normal" xfId="0" builtinId="0"/>
  </cellStyles>
  <dxfs count="7"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4"/>
  <sheetViews>
    <sheetView tabSelected="1" topLeftCell="A95" workbookViewId="0">
      <selection activeCell="M106" sqref="M106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48" bestFit="1" customWidth="1"/>
    <col min="4" max="4" width="9.21875" style="48" bestFit="1" customWidth="1"/>
    <col min="5" max="5" width="10.21875" style="26" customWidth="1"/>
    <col min="6" max="6" width="9" style="26" bestFit="1" customWidth="1"/>
    <col min="7" max="7" width="11" style="26" bestFit="1" customWidth="1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25" max="26" width="10" bestFit="1" customWidth="1"/>
    <col min="32" max="32" width="11" bestFit="1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47" t="s">
        <v>49</v>
      </c>
      <c r="D1" s="47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79" t="s">
        <v>42</v>
      </c>
      <c r="O1" s="80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68" t="s">
        <v>27</v>
      </c>
      <c r="B2" s="8">
        <v>40230</v>
      </c>
      <c r="C2" s="34">
        <v>119.76173000000001</v>
      </c>
      <c r="D2" s="34">
        <v>424.1213066522144</v>
      </c>
      <c r="E2" s="41">
        <f>0.00003661*950000000/(21972.1+0.038*C2*1) - 1</f>
        <v>0.58256597358123541</v>
      </c>
      <c r="F2" s="41">
        <f>0.00003661*1100000000/(21972.1+0.038*C2*1.4) - 1</f>
        <v>0.83229303832241541</v>
      </c>
      <c r="G2" s="41">
        <f>13241.4/((1-0.038)*C2*1.4)-1</f>
        <v>81.094249404624762</v>
      </c>
      <c r="H2" s="41">
        <f xml:space="preserve"> (13241.4-(1-0.038)*C2)*0.2/(D2*1.4)-1</f>
        <v>3.4213055523299234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2.5578102606164648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3.1172977505510158</v>
      </c>
      <c r="L2" s="81" t="s">
        <v>36</v>
      </c>
      <c r="M2" s="68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68"/>
      <c r="B3" s="8">
        <v>40240</v>
      </c>
      <c r="C3" s="34">
        <v>10.078349600000001</v>
      </c>
      <c r="D3" s="34">
        <v>439.8495236690938</v>
      </c>
      <c r="E3" s="41" cm="1">
        <f t="array" aca="1" ref="E3" ca="1">INDIRECT(ADDRESS(5,32))*INDIRECT(ADDRESS(5,23))/(INDIRECT(ADDRESS(5,34))+INDIRECT(ADDRESS(5,33))*C3*INDIRECT(ADDRESS(5,36)))-1</f>
        <v>2.5604760773225737</v>
      </c>
      <c r="F3" s="41" cm="1">
        <f t="array" aca="1" ref="F3" ca="1">INDIRECT(ADDRESS(5,32))*INDIRECT(ADDRESS(5,24))/(INDIRECT(ADDRESS(5,34))+INDIRECT(ADDRESS(5,33))*C3*INDIRECT(ADDRESS(5,37)))-1</f>
        <v>3.1226277678554037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3.2974776975380964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2.5583340643428976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3.1180692243431034</v>
      </c>
      <c r="L3" s="82"/>
      <c r="M3" s="68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68"/>
      <c r="B4" s="8">
        <v>40250</v>
      </c>
      <c r="C4" s="34">
        <v>119.08600000000001</v>
      </c>
      <c r="D4" s="34">
        <v>409.56595628881621</v>
      </c>
      <c r="E4" s="41" cm="1">
        <f t="array" aca="1" ref="E4" ca="1">INDIRECT(ADDRESS(5,32))*INDIRECT(ADDRESS(5,23))/(INDIRECT(ADDRESS(5,34))+INDIRECT(ADDRESS(5,33))*C4*INDIRECT(ADDRESS(5,36)))-1</f>
        <v>2.5598049766955695</v>
      </c>
      <c r="F4" s="41" cm="1">
        <f t="array" aca="1" ref="F4" ca="1">INDIRECT(ADDRESS(5,32))*INDIRECT(ADDRESS(5,24))/(INDIRECT(ADDRESS(5,34))+INDIRECT(ADDRESS(5,33))*C4*INDIRECT(ADDRESS(5,37)))-1</f>
        <v>3.1215399755987265</v>
      </c>
      <c r="G4" s="41" cm="1">
        <f t="array" aca="1" ref="G4" ca="1">INDIRECT(ADDRESS(5,35))/((1-INDIRECT(ADDRESS(5,33)))*C4*INDIRECT(ADDRESS(5,37)))-1</f>
        <v>81.560077017863833</v>
      </c>
      <c r="H4" s="41" cm="1">
        <f t="array" aca="1" ref="H4" ca="1">(INDIRECT(ADDRESS(5,35))-(1-INDIRECT(ADDRESS(5,33)))*C4)*INDIRECT(ADDRESS(5,38))/(D4*INDIRECT(ADDRESS(5,37)))-1</f>
        <v>3.5786587575873563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2.5579485911509807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3.1175897871816005</v>
      </c>
      <c r="L4" s="83"/>
      <c r="M4" s="68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68"/>
      <c r="B5" s="8">
        <v>40360</v>
      </c>
      <c r="C5" s="34">
        <v>317.17411000000004</v>
      </c>
      <c r="D5" s="34">
        <v>83.127620352914519</v>
      </c>
      <c r="E5" s="41" cm="1">
        <f t="array" aca="1" ref="E5" ca="1">INDIRECT(ADDRESS(5,32))*INDIRECT(ADDRESS(5,23))/(INDIRECT(ADDRESS(5,34))+INDIRECT(ADDRESS(5,33))*C5*INDIRECT(ADDRESS(5,36)))-1</f>
        <v>2.558586103629124</v>
      </c>
      <c r="F5" s="41" cm="1">
        <f t="array" aca="1" ref="F5" ca="1">INDIRECT(ADDRESS(5,32))*INDIRECT(ADDRESS(5,24))/(INDIRECT(ADDRESS(5,34))+INDIRECT(ADDRESS(5,33))*C5*INDIRECT(ADDRESS(5,37)))-1</f>
        <v>3.1195647141029372</v>
      </c>
      <c r="G5" s="41" cm="1">
        <f t="array" aca="1" ref="G5" ca="1">INDIRECT(ADDRESS(5,35))/((1-INDIRECT(ADDRESS(5,33)))*C5*INDIRECT(ADDRESS(5,37)))-1</f>
        <v>29.997956711376386</v>
      </c>
      <c r="H5" s="41" cm="1">
        <f t="array" aca="1" ref="H5" ca="1">(INDIRECT(ADDRESS(5,35))-(1-INDIRECT(ADDRESS(5,33)))*C5)*INDIRECT(ADDRESS(5,38))/(D5*INDIRECT(ADDRESS(5,37)))-1</f>
        <v>21.231356783117025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2.5585096512830767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3.1194019962435213</v>
      </c>
      <c r="L5" s="81" t="s">
        <v>37</v>
      </c>
      <c r="M5" s="81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39">
        <v>8.2349999999999996E-5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68"/>
      <c r="B6" s="8">
        <v>40390</v>
      </c>
      <c r="C6" s="34">
        <v>89.703284000000011</v>
      </c>
      <c r="D6" s="34">
        <v>211.76086768034671</v>
      </c>
      <c r="E6" s="41" cm="1">
        <f t="array" aca="1" ref="E6" ca="1">INDIRECT(ADDRESS(5,32))*INDIRECT(ADDRESS(5,23))/(INDIRECT(ADDRESS(5,34))+INDIRECT(ADDRESS(5,33))*C6*INDIRECT(ADDRESS(5,36)))-1</f>
        <v>2.5599858451395412</v>
      </c>
      <c r="F6" s="41" cm="1">
        <f t="array" aca="1" ref="F6" ca="1">INDIRECT(ADDRESS(5,32))*INDIRECT(ADDRESS(5,24))/(INDIRECT(ADDRESS(5,34))+INDIRECT(ADDRESS(5,33))*C6*INDIRECT(ADDRESS(5,37)))-1</f>
        <v>3.1218331305295024</v>
      </c>
      <c r="G6" s="41" cm="1">
        <f t="array" aca="1" ref="G6" ca="1">INDIRECT(ADDRESS(5,35))/((1-INDIRECT(ADDRESS(5,33)))*C6*INDIRECT(ADDRESS(5,37)))-1</f>
        <v>108.60300329416403</v>
      </c>
      <c r="H6" s="41" cm="1">
        <f t="array" aca="1" ref="H6" ca="1">(INDIRECT(ADDRESS(5,35))-(1-INDIRECT(ADDRESS(5,33)))*C6)*INDIRECT(ADDRESS(5,38))/(D6*INDIRECT(ADDRESS(5,37)))-1</f>
        <v>7.8746367439937348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2.5594892219154772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3.1207757975745825</v>
      </c>
      <c r="L6" s="82"/>
      <c r="M6" s="82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68"/>
      <c r="B7" s="8">
        <v>40710</v>
      </c>
      <c r="C7" s="34">
        <v>89.562242000000012</v>
      </c>
      <c r="D7" s="34">
        <v>211.56532608085382</v>
      </c>
      <c r="E7" s="41" cm="1">
        <f t="array" aca="1" ref="E7" ca="1">INDIRECT(ADDRESS(5,32))*INDIRECT(ADDRESS(5,23))/(INDIRECT(ADDRESS(5,34))+INDIRECT(ADDRESS(5,33))*C7*INDIRECT(ADDRESS(5,36)))-1</f>
        <v>2.5599867133829468</v>
      </c>
      <c r="F7" s="41" cm="1">
        <f t="array" aca="1" ref="F7" ca="1">INDIRECT(ADDRESS(5,32))*INDIRECT(ADDRESS(5,24))/(INDIRECT(ADDRESS(5,34))+INDIRECT(ADDRESS(5,33))*C7*INDIRECT(ADDRESS(5,37)))-1</f>
        <v>3.1218345378232586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7.8829308434896976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2.5594910063526521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3.1207791548351071</v>
      </c>
      <c r="L7" s="82"/>
      <c r="M7" s="83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  <c r="W7" s="46" cm="1">
        <f t="array" aca="1" ref="W7" ca="1">INDIRECT(ADDRESS(5,23))</f>
        <v>950000000</v>
      </c>
      <c r="X7" s="46" cm="1">
        <f t="array" aca="1" ref="X7" ca="1">INDIRECT(ADDRESS(5,24))</f>
        <v>1100000000</v>
      </c>
      <c r="Y7" s="46" cm="1">
        <f t="array" aca="1" ref="Y7" ca="1">INDIRECT(ADDRESS(5,25))</f>
        <v>548000000</v>
      </c>
      <c r="Z7" s="46" cm="1">
        <f t="array" aca="1" ref="Z7" ca="1">INDIRECT(ADDRESS(5,26))</f>
        <v>655000000</v>
      </c>
      <c r="AA7" s="46"/>
      <c r="AB7" s="46"/>
      <c r="AC7" s="46"/>
      <c r="AD7" s="46" cm="1">
        <f t="array" aca="1" ref="AD7" ca="1">INDIRECT(ADDRESS(5,30))</f>
        <v>1</v>
      </c>
      <c r="AE7" s="46" cm="1">
        <f t="array" aca="1" ref="AE7" ca="1">INDIRECT(ADDRESS(5,31))</f>
        <v>1</v>
      </c>
      <c r="AF7" s="46" cm="1">
        <f t="array" aca="1" ref="AF7" ca="1">INDIRECT(ADDRESS(5,32))</f>
        <v>8.2349999999999996E-5</v>
      </c>
      <c r="AG7" s="46" cm="1">
        <f t="array" aca="1" ref="AG7" ca="1">INDIRECT(ADDRESS(5,33))</f>
        <v>3.7999999999999999E-2</v>
      </c>
      <c r="AH7" s="46" cm="1">
        <f t="array" aca="1" ref="AH7" ca="1">INDIRECT(ADDRESS(5,34))</f>
        <v>21972.1</v>
      </c>
      <c r="AI7" s="46" cm="1">
        <f t="array" aca="1" ref="AI7" ca="1">INDIRECT(ADDRESS(5,35))</f>
        <v>13241.4</v>
      </c>
      <c r="AJ7" s="46" cm="1">
        <f t="array" aca="1" ref="AJ7" ca="1">INDIRECT(ADDRESS(5,36))</f>
        <v>1</v>
      </c>
      <c r="AK7" s="46" cm="1">
        <f t="array" aca="1" ref="AK7" ca="1">INDIRECT(ADDRESS(5,37))</f>
        <v>1.4</v>
      </c>
      <c r="AL7" s="46" cm="1">
        <f t="array" aca="1" ref="AL7" ca="1">INDIRECT(ADDRESS(5,38))</f>
        <v>0.2</v>
      </c>
    </row>
    <row r="8" spans="1:38" x14ac:dyDescent="0.3">
      <c r="A8" s="68"/>
      <c r="B8" s="8">
        <v>40740</v>
      </c>
      <c r="C8" s="34">
        <v>317.42777000000001</v>
      </c>
      <c r="D8" s="34">
        <v>83.024677041759347</v>
      </c>
      <c r="E8" s="41" cm="1">
        <f t="array" aca="1" ref="E8" ca="1">INDIRECT(ADDRESS(5,32))*INDIRECT(ADDRESS(5,23))/(INDIRECT(ADDRESS(5,34))+INDIRECT(ADDRESS(5,33))*C8*INDIRECT(ADDRESS(5,36)))-1</f>
        <v>2.5585845433469658</v>
      </c>
      <c r="F8" s="41" cm="1">
        <f t="array" aca="1" ref="F8" ca="1">INDIRECT(ADDRESS(5,32))*INDIRECT(ADDRESS(5,24))/(INDIRECT(ADDRESS(5,34))+INDIRECT(ADDRESS(5,33))*C8*INDIRECT(ADDRESS(5,37)))-1</f>
        <v>3.1195621859128497</v>
      </c>
      <c r="G8" s="41" cm="1">
        <f t="array" aca="1" ref="G8" ca="1">INDIRECT(ADDRESS(5,35))/((1-INDIRECT(ADDRESS(5,33)))*C8*INDIRECT(ADDRESS(5,37)))-1</f>
        <v>29.973185905408759</v>
      </c>
      <c r="H8" s="41" cm="1">
        <f t="array" aca="1" ref="H8" ca="1">(INDIRECT(ADDRESS(5,35))-(1-INDIRECT(ADDRESS(5,33)))*C8)*INDIRECT(ADDRESS(5,38))/(D8*INDIRECT(ADDRESS(5,37)))-1</f>
        <v>21.258501837185275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2.5585082803315142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3.1193998710909403</v>
      </c>
      <c r="L8" s="82"/>
      <c r="M8" s="81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68"/>
      <c r="B9" s="8">
        <v>40750</v>
      </c>
      <c r="C9" s="34">
        <v>119.16553000000002</v>
      </c>
      <c r="D9" s="34">
        <v>409.61468989033415</v>
      </c>
      <c r="E9" s="41" cm="1">
        <f t="array" aca="1" ref="E9" ca="1">INDIRECT(ADDRESS(5,32))*INDIRECT(ADDRESS(5,23))/(INDIRECT(ADDRESS(5,34))+INDIRECT(ADDRESS(5,33))*C9*INDIRECT(ADDRESS(5,36)))-1</f>
        <v>2.5598044871651071</v>
      </c>
      <c r="F9" s="41" cm="1">
        <f t="array" aca="1" ref="F9" ca="1">INDIRECT(ADDRESS(5,32))*INDIRECT(ADDRESS(5,24))/(INDIRECT(ADDRESS(5,34))+INDIRECT(ADDRESS(5,33))*C9*INDIRECT(ADDRESS(5,37)))-1</f>
        <v>3.121539182174832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3.5780873322175113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2.5579476609287539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3.117588057279602</v>
      </c>
      <c r="L9" s="82"/>
      <c r="M9" s="82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68"/>
      <c r="B10" s="8">
        <v>40760</v>
      </c>
      <c r="C10" s="34">
        <v>9.9546644999999998</v>
      </c>
      <c r="D10" s="34">
        <v>439.88340831286149</v>
      </c>
      <c r="E10" s="41" cm="1">
        <f t="array" aca="1" ref="E10" ca="1">INDIRECT(ADDRESS(5,32))*INDIRECT(ADDRESS(5,23))/(INDIRECT(ADDRESS(5,34))+INDIRECT(ADDRESS(5,33))*C10*INDIRECT(ADDRESS(5,36)))-1</f>
        <v>2.5604768389279648</v>
      </c>
      <c r="F10" s="41" cm="1">
        <f t="array" aca="1" ref="F10" ca="1">INDIRECT(ADDRESS(5,32))*INDIRECT(ADDRESS(5,24))/(INDIRECT(ADDRESS(5,34))+INDIRECT(ADDRESS(5,33))*C10*INDIRECT(ADDRESS(5,37)))-1</f>
        <v>3.1226290024407177</v>
      </c>
      <c r="G10" s="41" cm="1">
        <f t="array" aca="1" ref="G10" ca="1">INDIRECT(ADDRESS(5,35))/((1-INDIRECT(ADDRESS(5,33)))*C10*INDIRECT(ADDRESS(5,37)))-1</f>
        <v>986.65250518983657</v>
      </c>
      <c r="H10" s="41" cm="1">
        <f t="array" aca="1" ref="H10" ca="1">(INDIRECT(ADDRESS(5,35))-(1-INDIRECT(ADDRESS(5,33)))*C10)*INDIRECT(ADDRESS(5,38))/(D10*INDIRECT(ADDRESS(5,37)))-1</f>
        <v>3.2971853004350233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2.5583344948313673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3.1180697536224784</v>
      </c>
      <c r="L10" s="83"/>
      <c r="M10" s="83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68"/>
      <c r="B11" s="8">
        <v>40770</v>
      </c>
      <c r="C11" s="34">
        <v>119.57044</v>
      </c>
      <c r="D11" s="34">
        <v>424.15166567582401</v>
      </c>
      <c r="E11" s="41" cm="1">
        <f t="array" aca="1" ref="E11" ca="1">INDIRECT(ADDRESS(5,32))*INDIRECT(ADDRESS(5,23))/(INDIRECT(ADDRESS(5,34))+INDIRECT(ADDRESS(5,33))*C11*INDIRECT(ADDRESS(5,36)))-1</f>
        <v>2.5598019948274535</v>
      </c>
      <c r="F11" s="41" cm="1">
        <f t="array" aca="1" ref="F11" ca="1">INDIRECT(ADDRESS(5,32))*INDIRECT(ADDRESS(5,24))/(INDIRECT(ADDRESS(5,34))+INDIRECT(ADDRESS(5,33))*C11*INDIRECT(ADDRESS(5,37)))-1</f>
        <v>3.1215351426313589</v>
      </c>
      <c r="G11" s="41" cm="1">
        <f t="array" aca="1" ref="G11" ca="1">INDIRECT(ADDRESS(5,35))/((1-INDIRECT(ADDRESS(5,33)))*C11*INDIRECT(ADDRESS(5,37)))-1</f>
        <v>81.22558461564023</v>
      </c>
      <c r="H11" s="41" cm="1">
        <f t="array" aca="1" ref="H11" ca="1">(INDIRECT(ADDRESS(5,35))-(1-INDIRECT(ADDRESS(5,33)))*C11)*INDIRECT(ADDRESS(5,38))/(D11*INDIRECT(ADDRESS(5,37)))-1</f>
        <v>3.4210510730552794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2.5578111513426816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3.1172990476078652</v>
      </c>
    </row>
    <row r="13" spans="1:38" x14ac:dyDescent="0.3">
      <c r="AE13" t="s">
        <v>63</v>
      </c>
      <c r="AF13" s="39">
        <v>4.5750000000000001E-5</v>
      </c>
    </row>
    <row r="14" spans="1:38" x14ac:dyDescent="0.3">
      <c r="A14" s="7" t="s">
        <v>1</v>
      </c>
      <c r="B14" s="7" t="s">
        <v>0</v>
      </c>
      <c r="C14" s="47" t="s">
        <v>49</v>
      </c>
      <c r="D14" s="47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  <c r="AE14" t="s">
        <v>61</v>
      </c>
      <c r="AF14" s="39">
        <v>4.1174999999999998E-5</v>
      </c>
    </row>
    <row r="15" spans="1:38" x14ac:dyDescent="0.3">
      <c r="A15" s="69" t="s">
        <v>28</v>
      </c>
      <c r="B15" s="8">
        <v>40230</v>
      </c>
      <c r="C15" s="34">
        <v>252.85359</v>
      </c>
      <c r="D15" s="34">
        <v>166.35012902042777</v>
      </c>
      <c r="E15" s="41" cm="1">
        <f t="array" aca="1" ref="E15" ca="1">INDIRECT(ADDRESS(5,32))*INDIRECT(ADDRESS(5,23))/(INDIRECT(ADDRESS(5,34))+INDIRECT(ADDRESS(5,33))*C15*INDIRECT(ADDRESS(5,36)))-1</f>
        <v>2.5589817882572716</v>
      </c>
      <c r="F15" s="41" cm="1">
        <f t="array" aca="1" ref="F15" ca="1">INDIRECT(ADDRESS(5,32))*INDIRECT(ADDRESS(5,24))/(INDIRECT(ADDRESS(5,34))+INDIRECT(ADDRESS(5,33))*C15*INDIRECT(ADDRESS(5,37)))-1</f>
        <v>3.120205886973789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10.16247564524739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2.5586755572198512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3.1195540841430249</v>
      </c>
      <c r="L15"/>
      <c r="M15"/>
      <c r="N15"/>
      <c r="O15"/>
      <c r="P15"/>
      <c r="Q15"/>
      <c r="R15"/>
      <c r="S15"/>
      <c r="AE15" t="s">
        <v>62</v>
      </c>
      <c r="AF15" s="2">
        <v>3.6609999999999997E-5</v>
      </c>
    </row>
    <row r="16" spans="1:38" x14ac:dyDescent="0.3">
      <c r="A16" s="70"/>
      <c r="B16" s="8">
        <v>40240</v>
      </c>
      <c r="C16" s="34">
        <v>117.47175000000001</v>
      </c>
      <c r="D16" s="34">
        <v>151.97852035833731</v>
      </c>
      <c r="E16" s="41" cm="1">
        <f t="array" aca="1" ref="E16" ca="1">INDIRECT(ADDRESS(5,32))*INDIRECT(ADDRESS(5,23))/(INDIRECT(ADDRESS(5,34))+INDIRECT(ADDRESS(5,33))*C16*INDIRECT(ADDRESS(5,36)))-1</f>
        <v>2.5598149129066035</v>
      </c>
      <c r="F16" s="41" cm="1">
        <f t="array" aca="1" ref="F16" ca="1">INDIRECT(ADDRESS(5,32))*INDIRECT(ADDRESS(5,24))/(INDIRECT(ADDRESS(5,34))+INDIRECT(ADDRESS(5,33))*C16*INDIRECT(ADDRESS(5,37)))-1</f>
        <v>3.1215560800847451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11.340458324115874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2.5595591240930209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3.1210114793182004</v>
      </c>
      <c r="L16"/>
      <c r="M16"/>
      <c r="N16"/>
      <c r="O16"/>
      <c r="P16"/>
      <c r="Q16"/>
      <c r="R16"/>
      <c r="S16"/>
    </row>
    <row r="17" spans="1:19" x14ac:dyDescent="0.3">
      <c r="A17" s="70"/>
      <c r="B17" s="8">
        <v>40250</v>
      </c>
      <c r="C17" s="34">
        <v>240.63622000000001</v>
      </c>
      <c r="D17" s="34">
        <v>248.89395812676935</v>
      </c>
      <c r="E17" s="41" cm="1">
        <f t="array" aca="1" ref="E17" ca="1">INDIRECT(ADDRESS(5,32))*INDIRECT(ADDRESS(5,23))/(INDIRECT(ADDRESS(5,34))+INDIRECT(ADDRESS(5,33))*C17*INDIRECT(ADDRESS(5,36)))-1</f>
        <v>2.5590569565728272</v>
      </c>
      <c r="F17" s="41" cm="1">
        <f t="array" aca="1" ref="F17" ca="1">INDIRECT(ADDRESS(5,32))*INDIRECT(ADDRESS(5,24))/(INDIRECT(ADDRESS(5,34))+INDIRECT(ADDRESS(5,33))*C17*INDIRECT(ADDRESS(5,37)))-1</f>
        <v>3.1203276971990004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6.4672695692089857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2.5583714845686587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3.1188688508507889</v>
      </c>
      <c r="L17"/>
      <c r="M17"/>
      <c r="N17"/>
      <c r="O17"/>
      <c r="P17"/>
      <c r="Q17"/>
      <c r="R17"/>
      <c r="S17"/>
    </row>
    <row r="18" spans="1:19" x14ac:dyDescent="0.3">
      <c r="A18" s="70"/>
      <c r="B18" s="8">
        <v>40360</v>
      </c>
      <c r="C18" s="34">
        <v>12.798434000000002</v>
      </c>
      <c r="D18" s="34">
        <v>581.51685804881618</v>
      </c>
      <c r="E18" s="41" cm="1">
        <f t="array" aca="1" ref="E18" ca="1">INDIRECT(ADDRESS(5,32))*INDIRECT(ADDRESS(5,23))/(INDIRECT(ADDRESS(5,34))+INDIRECT(ADDRESS(5,33))*C18*INDIRECT(ADDRESS(5,36)))-1</f>
        <v>2.5604593281688413</v>
      </c>
      <c r="F18" s="41" cm="1">
        <f t="array" aca="1" ref="F18" ca="1">INDIRECT(ADDRESS(5,32))*INDIRECT(ADDRESS(5,24))/(INDIRECT(ADDRESS(5,34))+INDIRECT(ADDRESS(5,33))*C18*INDIRECT(ADDRESS(5,37)))-1</f>
        <v>3.1226006170253475</v>
      </c>
      <c r="G18" s="41" cm="1">
        <f t="array" aca="1" ref="G18" ca="1">INDIRECT(ADDRESS(5,35))/((1-INDIRECT(ADDRESS(5,33)))*C18*INDIRECT(ADDRESS(5,37)))-1</f>
        <v>767.19940093837499</v>
      </c>
      <c r="H18" s="41" cm="1">
        <f t="array" aca="1" ref="H18" ca="1">(INDIRECT(ADDRESS(5,35))-(1-INDIRECT(ADDRESS(5,33)))*C18)*INDIRECT(ADDRESS(5,38))/(D18*INDIRECT(ADDRESS(5,37)))-1</f>
        <v>2.2498966706976899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2.5567178827804442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3.1146427663759981</v>
      </c>
      <c r="L18"/>
      <c r="M18"/>
      <c r="N18"/>
      <c r="O18"/>
      <c r="P18"/>
      <c r="Q18"/>
      <c r="R18"/>
      <c r="S18"/>
    </row>
    <row r="19" spans="1:19" x14ac:dyDescent="0.3">
      <c r="A19" s="70"/>
      <c r="B19" s="8">
        <v>40390</v>
      </c>
      <c r="C19" s="34">
        <v>68.339304000000013</v>
      </c>
      <c r="D19" s="34">
        <v>409.83344865834687</v>
      </c>
      <c r="E19" s="41" cm="1">
        <f t="array" aca="1" ref="E19" ca="1">INDIRECT(ADDRESS(5,32))*INDIRECT(ADDRESS(5,23))/(INDIRECT(ADDRESS(5,34))+INDIRECT(ADDRESS(5,33))*C19*INDIRECT(ADDRESS(5,36)))-1</f>
        <v>2.5601173649387468</v>
      </c>
      <c r="F19" s="41" cm="1">
        <f t="array" aca="1" ref="F19" ca="1">INDIRECT(ADDRESS(5,32))*INDIRECT(ADDRESS(5,24))/(INDIRECT(ADDRESS(5,34))+INDIRECT(ADDRESS(5,33))*C19*INDIRECT(ADDRESS(5,37)))-1</f>
        <v>3.1220463077416971</v>
      </c>
      <c r="G19" s="41" cm="1">
        <f t="array" aca="1" ref="G19" ca="1">INDIRECT(ADDRESS(5,35))/((1-INDIRECT(ADDRESS(5,33)))*C19*INDIRECT(ADDRESS(5,37)))-1</f>
        <v>142.86668807381079</v>
      </c>
      <c r="H19" s="41" cm="1">
        <f t="array" aca="1" ref="H19" ca="1">(INDIRECT(ADDRESS(5,35))-(1-INDIRECT(ADDRESS(5,33)))*C19)*INDIRECT(ADDRESS(5,38))/(D19*INDIRECT(ADDRESS(5,37)))-1</f>
        <v>3.5926871139220635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2.5582580665041696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3.1180895087135436</v>
      </c>
      <c r="L19"/>
      <c r="M19"/>
      <c r="N19"/>
      <c r="O19"/>
      <c r="P19"/>
      <c r="Q19"/>
      <c r="R19"/>
      <c r="S19"/>
    </row>
    <row r="20" spans="1:19" x14ac:dyDescent="0.3">
      <c r="A20" s="70"/>
      <c r="B20" s="8">
        <v>40710</v>
      </c>
      <c r="C20" s="34">
        <v>68.196018000000009</v>
      </c>
      <c r="D20" s="34">
        <v>409.92398770543491</v>
      </c>
      <c r="E20" s="41" cm="1">
        <f t="array" aca="1" ref="E20" ca="1">INDIRECT(ADDRESS(5,32))*INDIRECT(ADDRESS(5,23))/(INDIRECT(ADDRESS(5,34))+INDIRECT(ADDRESS(5,33))*C20*INDIRECT(ADDRESS(5,36)))-1</f>
        <v>2.5601182470612174</v>
      </c>
      <c r="F20" s="41" cm="1">
        <f t="array" aca="1" ref="F20" ca="1">INDIRECT(ADDRESS(5,32))*INDIRECT(ADDRESS(5,24))/(INDIRECT(ADDRESS(5,34))+INDIRECT(ADDRESS(5,33))*C20*INDIRECT(ADDRESS(5,37)))-1</f>
        <v>3.1220477375736104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3.5917207739749921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2.5582581262976247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3.1180891885089199</v>
      </c>
      <c r="L20"/>
      <c r="M20"/>
      <c r="N20"/>
      <c r="O20"/>
      <c r="P20"/>
      <c r="Q20"/>
      <c r="R20"/>
      <c r="S20"/>
    </row>
    <row r="21" spans="1:19" x14ac:dyDescent="0.3">
      <c r="A21" s="70"/>
      <c r="B21" s="8">
        <v>40740</v>
      </c>
      <c r="C21" s="34">
        <v>12.236796</v>
      </c>
      <c r="D21" s="34">
        <v>581.51197969157226</v>
      </c>
      <c r="E21" s="41" cm="1">
        <f t="array" aca="1" ref="E21" ca="1">INDIRECT(ADDRESS(5,32))*INDIRECT(ADDRESS(5,23))/(INDIRECT(ADDRESS(5,34))+INDIRECT(ADDRESS(5,33))*C21*INDIRECT(ADDRESS(5,36)))-1</f>
        <v>2.5604627864902407</v>
      </c>
      <c r="F21" s="41" cm="1">
        <f t="array" aca="1" ref="F21" ca="1">INDIRECT(ADDRESS(5,32))*INDIRECT(ADDRESS(5,24))/(INDIRECT(ADDRESS(5,34))+INDIRECT(ADDRESS(5,33))*C21*INDIRECT(ADDRESS(5,37)))-1</f>
        <v>3.1226062230492637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2.2500566661375339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2.5567213928860761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3.1146484731293933</v>
      </c>
      <c r="L21"/>
      <c r="M21"/>
      <c r="N21"/>
      <c r="O21"/>
      <c r="P21"/>
      <c r="Q21"/>
      <c r="R21"/>
      <c r="S21"/>
    </row>
    <row r="22" spans="1:19" x14ac:dyDescent="0.3">
      <c r="A22" s="70"/>
      <c r="B22" s="8">
        <v>40750</v>
      </c>
      <c r="C22" s="34">
        <v>240.60355000000001</v>
      </c>
      <c r="D22" s="34">
        <v>248.88345848451743</v>
      </c>
      <c r="E22" s="41" cm="1">
        <f t="array" aca="1" ref="E22" ca="1">INDIRECT(ADDRESS(5,32))*INDIRECT(ADDRESS(5,23))/(INDIRECT(ADDRESS(5,34))+INDIRECT(ADDRESS(5,33))*C22*INDIRECT(ADDRESS(5,36)))-1</f>
        <v>2.5590571575817904</v>
      </c>
      <c r="F22" s="41" cm="1">
        <f t="array" aca="1" ref="F22" ca="1">INDIRECT(ADDRESS(5,32))*INDIRECT(ADDRESS(5,24))/(INDIRECT(ADDRESS(5,34))+INDIRECT(ADDRESS(5,33))*C22*INDIRECT(ADDRESS(5,37)))-1</f>
        <v>3.1203280229367021</v>
      </c>
      <c r="G22" s="41" cm="1">
        <f t="array" aca="1" ref="G22" ca="1">INDIRECT(ADDRESS(5,35))/((1-INDIRECT(ADDRESS(5,33)))*C22*INDIRECT(ADDRESS(5,37)))-1</f>
        <v>39.862860634223104</v>
      </c>
      <c r="H22" s="41" cm="1">
        <f t="array" aca="1" ref="H22" ca="1">(INDIRECT(ADDRESS(5,35))-(1-INDIRECT(ADDRESS(5,33)))*C22)*INDIRECT(ADDRESS(5,38))/(D22*INDIRECT(ADDRESS(5,37)))-1</f>
        <v>6.4676026305181153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2.5583717432771378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3.1188692992581588</v>
      </c>
      <c r="L22"/>
      <c r="M22"/>
      <c r="N22"/>
      <c r="O22"/>
      <c r="P22"/>
      <c r="Q22"/>
      <c r="R22"/>
      <c r="S22"/>
    </row>
    <row r="23" spans="1:19" x14ac:dyDescent="0.3">
      <c r="A23" s="70"/>
      <c r="B23" s="8">
        <v>40760</v>
      </c>
      <c r="C23" s="34">
        <v>117.20082000000001</v>
      </c>
      <c r="D23" s="34">
        <v>151.81124182080589</v>
      </c>
      <c r="E23" s="41" cm="1">
        <f t="array" aca="1" ref="E23" ca="1">INDIRECT(ADDRESS(5,32))*INDIRECT(ADDRESS(5,23))/(INDIRECT(ADDRESS(5,34))+INDIRECT(ADDRESS(5,33))*C23*INDIRECT(ADDRESS(5,36)))-1</f>
        <v>2.5598165805704913</v>
      </c>
      <c r="F23" s="41" cm="1">
        <f t="array" aca="1" ref="F23" ca="1">INDIRECT(ADDRESS(5,32))*INDIRECT(ADDRESS(5,24))/(INDIRECT(ADDRESS(5,34))+INDIRECT(ADDRESS(5,33))*C23*INDIRECT(ADDRESS(5,37)))-1</f>
        <v>3.1215587830169467</v>
      </c>
      <c r="G23" s="41" cm="1">
        <f t="array" aca="1" ref="G23" ca="1">INDIRECT(ADDRESS(5,35))/((1-INDIRECT(ADDRESS(5,33)))*C23*INDIRECT(ADDRESS(5,37)))-1</f>
        <v>82.888059245228249</v>
      </c>
      <c r="H23" s="41" cm="1">
        <f t="array" aca="1" ref="H23" ca="1">(INDIRECT(ADDRESS(5,35))-(1-INDIRECT(ADDRESS(5,33)))*C23)*INDIRECT(ADDRESS(5,38))/(D23*INDIRECT(ADDRESS(5,37)))-1</f>
        <v>11.354301352593719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2.5595613541071236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3.1210153791386057</v>
      </c>
      <c r="L23"/>
      <c r="M23"/>
      <c r="N23"/>
      <c r="O23"/>
      <c r="P23"/>
      <c r="Q23"/>
      <c r="R23"/>
      <c r="S23"/>
    </row>
    <row r="24" spans="1:19" x14ac:dyDescent="0.3">
      <c r="A24" s="92"/>
      <c r="B24" s="8">
        <v>40770</v>
      </c>
      <c r="C24" s="34">
        <v>252.45231000000004</v>
      </c>
      <c r="D24" s="34">
        <v>166.4213046523426</v>
      </c>
      <c r="E24" s="41" cm="1">
        <f t="array" aca="1" ref="E24" ca="1">INDIRECT(ADDRESS(5,32))*INDIRECT(ADDRESS(5,23))/(INDIRECT(ADDRESS(5,34))+INDIRECT(ADDRESS(5,33))*C24*INDIRECT(ADDRESS(5,36)))-1</f>
        <v>2.5589842571131323</v>
      </c>
      <c r="F24" s="41" cm="1">
        <f t="array" aca="1" ref="F24" ca="1">INDIRECT(ADDRESS(5,32))*INDIRECT(ADDRESS(5,24))/(INDIRECT(ADDRESS(5,34))+INDIRECT(ADDRESS(5,33))*C24*INDIRECT(ADDRESS(5,37)))-1</f>
        <v>3.1202098877210513</v>
      </c>
      <c r="G24" s="41" cm="1">
        <f t="array" aca="1" ref="G24" ca="1">INDIRECT(ADDRESS(5,35))/((1-INDIRECT(ADDRESS(5,33)))*C24*INDIRECT(ADDRESS(5,37)))-1</f>
        <v>37.944976703716165</v>
      </c>
      <c r="H24" s="41" cm="1">
        <f t="array" aca="1" ref="H24" ca="1">(INDIRECT(ADDRESS(5,35))-(1-INDIRECT(ADDRESS(5,33)))*C24)*INDIRECT(ADDRESS(5,38))/(D24*INDIRECT(ADDRESS(5,37)))-1</f>
        <v>10.158033011402006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2.5586777633637747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3.1195575252343417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47" t="s">
        <v>49</v>
      </c>
      <c r="D27" s="47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69" t="s">
        <v>29</v>
      </c>
      <c r="B28" s="8">
        <v>40230</v>
      </c>
      <c r="C28" s="34">
        <v>601.80362000000002</v>
      </c>
      <c r="D28" s="34">
        <v>363.93677871992895</v>
      </c>
      <c r="E28" s="41" cm="1">
        <f t="array" aca="1" ref="E28" ca="1">INDIRECT(ADDRESS(5,32))*INDIRECT(ADDRESS(5,23))/(INDIRECT(ADDRESS(5,34))+INDIRECT(ADDRESS(5,33))*C28*INDIRECT(ADDRESS(5,36)))-1</f>
        <v>2.5568361858033684</v>
      </c>
      <c r="F28" s="41" cm="1">
        <f t="array" aca="1" ref="F28" ca="1">INDIRECT(ADDRESS(5,32))*INDIRECT(ADDRESS(5,24))/(INDIRECT(ADDRESS(5,34))+INDIRECT(ADDRESS(5,33))*C28*INDIRECT(ADDRESS(5,37)))-1</f>
        <v>3.1167298061507616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3.9704335077480675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2.5553738158181654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3.1136207179197681</v>
      </c>
      <c r="L28"/>
      <c r="M28"/>
      <c r="N28"/>
      <c r="O28"/>
      <c r="P28"/>
      <c r="Q28"/>
      <c r="R28"/>
      <c r="S28"/>
    </row>
    <row r="29" spans="1:19" x14ac:dyDescent="0.3">
      <c r="A29" s="70"/>
      <c r="B29" s="8">
        <v>40240</v>
      </c>
      <c r="C29" s="34">
        <v>436.97599000000002</v>
      </c>
      <c r="D29" s="34">
        <v>283.21309556684429</v>
      </c>
      <c r="E29" s="41" cm="1">
        <f t="array" aca="1" ref="E29" ca="1">INDIRECT(ADDRESS(5,32))*INDIRECT(ADDRESS(5,23))/(INDIRECT(ADDRESS(5,34))+INDIRECT(ADDRESS(5,33))*C29*INDIRECT(ADDRESS(5,36)))-1</f>
        <v>2.5578493453007463</v>
      </c>
      <c r="F29" s="41" cm="1">
        <f t="array" aca="1" ref="F29" ca="1">INDIRECT(ADDRESS(5,32))*INDIRECT(ADDRESS(5,24))/(INDIRECT(ADDRESS(5,34))+INDIRECT(ADDRESS(5,33))*C29*INDIRECT(ADDRESS(5,37)))-1</f>
        <v>3.1183710125058575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5.4671288653105208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2.5569627842406182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3.1164851025903415</v>
      </c>
      <c r="L29"/>
      <c r="M29"/>
      <c r="N29"/>
      <c r="O29"/>
      <c r="P29"/>
      <c r="Q29"/>
      <c r="R29"/>
      <c r="S29"/>
    </row>
    <row r="30" spans="1:19" x14ac:dyDescent="0.3">
      <c r="A30" s="70"/>
      <c r="B30" s="8">
        <v>40250</v>
      </c>
      <c r="C30" s="34">
        <v>704.68145000000004</v>
      </c>
      <c r="D30" s="34">
        <v>397.32421131283763</v>
      </c>
      <c r="E30" s="41" cm="1">
        <f t="array" aca="1" ref="E30" ca="1">INDIRECT(ADDRESS(5,32))*INDIRECT(ADDRESS(5,23))/(INDIRECT(ADDRESS(5,34))+INDIRECT(ADDRESS(5,33))*C30*INDIRECT(ADDRESS(5,36)))-1</f>
        <v>2.5562041106389977</v>
      </c>
      <c r="F30" s="41" cm="1">
        <f t="array" aca="1" ref="F30" ca="1">INDIRECT(ADDRESS(5,32))*INDIRECT(ADDRESS(5,24))/(INDIRECT(ADDRESS(5,34))+INDIRECT(ADDRESS(5,33))*C30*INDIRECT(ADDRESS(5,37)))-1</f>
        <v>3.115706103430254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3.5171805677598469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2.5544622532040537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3.1120039611666321</v>
      </c>
      <c r="L30"/>
      <c r="M30"/>
      <c r="N30"/>
      <c r="O30"/>
      <c r="P30"/>
      <c r="Q30"/>
      <c r="R30"/>
      <c r="S30"/>
    </row>
    <row r="31" spans="1:19" x14ac:dyDescent="0.3">
      <c r="A31" s="70"/>
      <c r="B31" s="8">
        <v>40360</v>
      </c>
      <c r="C31" s="34">
        <v>1118.942</v>
      </c>
      <c r="D31" s="34">
        <v>516.39816207488263</v>
      </c>
      <c r="E31" s="41" cm="1">
        <f t="array" aca="1" ref="E31" ca="1">INDIRECT(ADDRESS(5,32))*INDIRECT(ADDRESS(5,23))/(INDIRECT(ADDRESS(5,34))+INDIRECT(ADDRESS(5,33))*C31*INDIRECT(ADDRESS(5,36)))-1</f>
        <v>2.5536611908334956</v>
      </c>
      <c r="F31" s="41" cm="1">
        <f t="array" aca="1" ref="F31" ca="1">INDIRECT(ADDRESS(5,32))*INDIRECT(ADDRESS(5,24))/(INDIRECT(ADDRESS(5,34))+INDIRECT(ADDRESS(5,33))*C31*INDIRECT(ADDRESS(5,37)))-1</f>
        <v>3.1115890833972797</v>
      </c>
      <c r="G31" s="41" cm="1">
        <f t="array" aca="1" ref="G31" ca="1">INDIRECT(ADDRESS(5,35))/((1-INDIRECT(ADDRESS(5,33)))*C31*INDIRECT(ADDRESS(5,37)))-1</f>
        <v>7.7866478617741866</v>
      </c>
      <c r="H31" s="41" cm="1">
        <f t="array" aca="1" ref="H31" ca="1">(INDIRECT(ADDRESS(5,35))-(1-INDIRECT(ADDRESS(5,33)))*C31)*INDIRECT(ADDRESS(5,38))/(D31*INDIRECT(ADDRESS(5,37)))-1</f>
        <v>2.365337250377622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2.5507266449327193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3.1053599599235833</v>
      </c>
      <c r="L31"/>
      <c r="M31"/>
      <c r="N31"/>
      <c r="O31"/>
      <c r="P31"/>
      <c r="Q31"/>
      <c r="R31"/>
      <c r="S31"/>
    </row>
    <row r="32" spans="1:19" x14ac:dyDescent="0.3">
      <c r="A32" s="70"/>
      <c r="B32" s="8">
        <v>40390</v>
      </c>
      <c r="C32" s="34">
        <v>456.29683</v>
      </c>
      <c r="D32" s="34">
        <v>246.12608361535763</v>
      </c>
      <c r="E32" s="41" cm="1">
        <f t="array" aca="1" ref="E32" ca="1">INDIRECT(ADDRESS(5,32))*INDIRECT(ADDRESS(5,23))/(INDIRECT(ADDRESS(5,34))+INDIRECT(ADDRESS(5,33))*C32*INDIRECT(ADDRESS(5,36)))-1</f>
        <v>2.5577305544480695</v>
      </c>
      <c r="F32" s="41" cm="1">
        <f t="array" aca="1" ref="F32" ca="1">INDIRECT(ADDRESS(5,32))*INDIRECT(ADDRESS(5,24))/(INDIRECT(ADDRESS(5,34))+INDIRECT(ADDRESS(5,33))*C32*INDIRECT(ADDRESS(5,37)))-1</f>
        <v>3.1181785651316432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6.43082700975528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2.5570609882690549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3.1167541987623588</v>
      </c>
      <c r="L32"/>
      <c r="M32"/>
      <c r="N32"/>
      <c r="O32"/>
      <c r="P32"/>
      <c r="Q32"/>
      <c r="R32"/>
      <c r="S32"/>
    </row>
    <row r="33" spans="1:19" x14ac:dyDescent="0.3">
      <c r="A33" s="70"/>
      <c r="B33" s="8">
        <v>40710</v>
      </c>
      <c r="C33" s="34">
        <v>455.96144000000004</v>
      </c>
      <c r="D33" s="34">
        <v>246.21966422535979</v>
      </c>
      <c r="E33" s="41" cm="1">
        <f t="array" aca="1" ref="E33" ca="1">INDIRECT(ADDRESS(5,32))*INDIRECT(ADDRESS(5,23))/(INDIRECT(ADDRESS(5,34))+INDIRECT(ADDRESS(5,33))*C33*INDIRECT(ADDRESS(5,36)))-1</f>
        <v>2.5577326164679888</v>
      </c>
      <c r="F33" s="41" cm="1">
        <f t="array" aca="1" ref="F33" ca="1">INDIRECT(ADDRESS(5,32))*INDIRECT(ADDRESS(5,24))/(INDIRECT(ADDRESS(5,34))+INDIRECT(ADDRESS(5,33))*C33*INDIRECT(ADDRESS(5,37)))-1</f>
        <v>3.1181819056676172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6.4281899776649922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2.557062540014138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3.1167564530588034</v>
      </c>
      <c r="L33"/>
      <c r="M33"/>
      <c r="N33"/>
      <c r="O33"/>
      <c r="P33"/>
      <c r="Q33"/>
      <c r="R33"/>
      <c r="S33"/>
    </row>
    <row r="34" spans="1:19" x14ac:dyDescent="0.3">
      <c r="A34" s="70"/>
      <c r="B34" s="8">
        <v>40740</v>
      </c>
      <c r="C34" s="34">
        <v>1118.6197000000002</v>
      </c>
      <c r="D34" s="34">
        <v>516.53805541108568</v>
      </c>
      <c r="E34" s="41" cm="1">
        <f t="array" aca="1" ref="E34" ca="1">INDIRECT(ADDRESS(5,32))*INDIRECT(ADDRESS(5,23))/(INDIRECT(ADDRESS(5,34))+INDIRECT(ADDRESS(5,33))*C34*INDIRECT(ADDRESS(5,36)))-1</f>
        <v>2.5536631678439865</v>
      </c>
      <c r="F34" s="41" cm="1">
        <f t="array" aca="1" ref="F34" ca="1">INDIRECT(ADDRESS(5,32))*INDIRECT(ADDRESS(5,24))/(INDIRECT(ADDRESS(5,34))+INDIRECT(ADDRESS(5,33))*C34*INDIRECT(ADDRESS(5,37)))-1</f>
        <v>3.1115922832898333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2.3645115705997917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2.5507270288525499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3.1053597775354884</v>
      </c>
      <c r="L34"/>
      <c r="M34"/>
      <c r="N34"/>
      <c r="O34"/>
      <c r="P34"/>
      <c r="Q34"/>
      <c r="R34"/>
      <c r="S34"/>
    </row>
    <row r="35" spans="1:19" x14ac:dyDescent="0.3">
      <c r="A35" s="70"/>
      <c r="B35" s="8">
        <v>40750</v>
      </c>
      <c r="C35" s="34">
        <v>704.99330000000009</v>
      </c>
      <c r="D35" s="34">
        <v>397.43381468558431</v>
      </c>
      <c r="E35" s="41" cm="1">
        <f t="array" aca="1" ref="E35" ca="1">INDIRECT(ADDRESS(5,32))*INDIRECT(ADDRESS(5,23))/(INDIRECT(ADDRESS(5,34))+INDIRECT(ADDRESS(5,33))*C35*INDIRECT(ADDRESS(5,36)))-1</f>
        <v>2.5562021949929781</v>
      </c>
      <c r="F35" s="41" cm="1">
        <f t="array" aca="1" ref="F35" ca="1">INDIRECT(ADDRESS(5,32))*INDIRECT(ADDRESS(5,24))/(INDIRECT(ADDRESS(5,34))+INDIRECT(ADDRESS(5,33))*C35*INDIRECT(ADDRESS(5,37)))-1</f>
        <v>3.1157030010896687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3.5158269956538657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2.5544593799511777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3.1119988271705408</v>
      </c>
      <c r="L35"/>
      <c r="M35"/>
      <c r="N35"/>
      <c r="O35"/>
      <c r="P35"/>
      <c r="Q35"/>
      <c r="R35"/>
      <c r="S35"/>
    </row>
    <row r="36" spans="1:19" x14ac:dyDescent="0.3">
      <c r="A36" s="70"/>
      <c r="B36" s="8">
        <v>40760</v>
      </c>
      <c r="C36" s="34">
        <v>437.33910000000003</v>
      </c>
      <c r="D36" s="34">
        <v>283.24009322782172</v>
      </c>
      <c r="E36" s="41" cm="1">
        <f t="array" aca="1" ref="E36" ca="1">INDIRECT(ADDRESS(5,32))*INDIRECT(ADDRESS(5,23))/(INDIRECT(ADDRESS(5,34))+INDIRECT(ADDRESS(5,33))*C36*INDIRECT(ADDRESS(5,36)))-1</f>
        <v>2.5578471127083917</v>
      </c>
      <c r="F36" s="41" cm="1">
        <f t="array" aca="1" ref="F36" ca="1">INDIRECT(ADDRESS(5,32))*INDIRECT(ADDRESS(5,24))/(INDIRECT(ADDRESS(5,34))+INDIRECT(ADDRESS(5,33))*C36*INDIRECT(ADDRESS(5,37)))-1</f>
        <v>3.1183673955425038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5.4663362549190477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2.5569603843470796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3.1164811312707306</v>
      </c>
      <c r="L36"/>
      <c r="M36"/>
      <c r="N36"/>
      <c r="O36"/>
      <c r="P36"/>
      <c r="Q36"/>
      <c r="R36"/>
      <c r="S36"/>
    </row>
    <row r="37" spans="1:19" x14ac:dyDescent="0.3">
      <c r="A37" s="92"/>
      <c r="B37" s="8">
        <v>40770</v>
      </c>
      <c r="C37" s="34">
        <v>602.19830000000002</v>
      </c>
      <c r="D37" s="34">
        <v>364.0773230568883</v>
      </c>
      <c r="E37" s="41" cm="1">
        <f t="array" aca="1" ref="E37" ca="1">INDIRECT(ADDRESS(5,32))*INDIRECT(ADDRESS(5,23))/(INDIRECT(ADDRESS(5,34))+INDIRECT(ADDRESS(5,33))*C37*INDIRECT(ADDRESS(5,36)))-1</f>
        <v>2.5568337604839799</v>
      </c>
      <c r="F37" s="41" cm="1">
        <f t="array" aca="1" ref="F37" ca="1">INDIRECT(ADDRESS(5,32))*INDIRECT(ADDRESS(5,24))/(INDIRECT(ADDRESS(5,34))+INDIRECT(ADDRESS(5,33))*C37*INDIRECT(ADDRESS(5,37)))-1</f>
        <v>3.116725877849591</v>
      </c>
      <c r="G37" s="41" cm="1">
        <f t="array" aca="1" ref="G37" ca="1">INDIRECT(ADDRESS(5,35))/((1-INDIRECT(ADDRESS(5,33)))*C37*INDIRECT(ADDRESS(5,37)))-1</f>
        <v>15.32643156207736</v>
      </c>
      <c r="H37" s="41" cm="1">
        <f t="array" aca="1" ref="H37" ca="1">(INDIRECT(ADDRESS(5,35))-(1-INDIRECT(ADDRESS(5,33)))*C37)*INDIRECT(ADDRESS(5,38))/(D37*INDIRECT(ADDRESS(5,37)))-1</f>
        <v>3.9683657970101462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2.555370264500457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3.1136143994554137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49" t="s">
        <v>49</v>
      </c>
      <c r="D40" s="49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84" t="s">
        <v>38</v>
      </c>
      <c r="M40" s="85"/>
      <c r="N40" s="84" t="s">
        <v>42</v>
      </c>
      <c r="O40" s="8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63" t="s">
        <v>30</v>
      </c>
      <c r="B41" s="19">
        <v>40230</v>
      </c>
      <c r="C41" s="40">
        <v>267.64320000000004</v>
      </c>
      <c r="D41" s="40">
        <v>691.85613928286932</v>
      </c>
      <c r="E41" s="43" cm="1">
        <f t="array" aca="1" ref="E41" ca="1">INDIRECT(ADDRESS(5,32))*INDIRECT(ADDRESS(5,23))/(INDIRECT(ADDRESS(5,34))+INDIRECT(ADDRESS(5,33))*C41*INDIRECT(ADDRESS(5,36)))-1</f>
        <v>2.558890798283973</v>
      </c>
      <c r="F41" s="43" cm="1">
        <f t="array" aca="1" ref="F41" ca="1">INDIRECT(ADDRESS(5,32))*INDIRECT(ADDRESS(5,24))/(INDIRECT(ADDRESS(5,34))+INDIRECT(ADDRESS(5,33))*C41*INDIRECT(ADDRESS(5,37)))-1</f>
        <v>3.1200584405104239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1.680971727334251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2.5536052635805948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3.1088284461035203</v>
      </c>
      <c r="L41" s="86" t="s">
        <v>36</v>
      </c>
      <c r="M41" s="87"/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63"/>
      <c r="B42" s="19">
        <v>40240</v>
      </c>
      <c r="C42" s="40">
        <v>71.935776000000004</v>
      </c>
      <c r="D42" s="40">
        <v>770.05832331724548</v>
      </c>
      <c r="E42" s="43" cm="1">
        <f t="array" aca="1" ref="E42" ca="1">INDIRECT(ADDRESS(5,32))*INDIRECT(ADDRESS(5,23))/(INDIRECT(ADDRESS(5,34))+INDIRECT(ADDRESS(5,33))*C42*INDIRECT(ADDRESS(5,36)))-1</f>
        <v>2.5600952238485477</v>
      </c>
      <c r="F42" s="43" cm="1">
        <f t="array" aca="1" ref="F42" ca="1">INDIRECT(ADDRESS(5,32))*INDIRECT(ADDRESS(5,24))/(INDIRECT(ADDRESS(5,34))+INDIRECT(ADDRESS(5,33))*C42*INDIRECT(ADDRESS(5,37)))-1</f>
        <v>3.1220104193514491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1.443636388984336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2.5535441314246197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3.1080921008112909</v>
      </c>
      <c r="L42" s="88"/>
      <c r="M42" s="89"/>
      <c r="N42" s="19" t="s">
        <v>23</v>
      </c>
      <c r="O42" s="40">
        <v>9500000</v>
      </c>
      <c r="P42" s="20" t="str" cm="1">
        <f t="array" aca="1" ref="P42" ca="1">INDIRECT(ADDRESS(Q42+2,22))</f>
        <v>CFRP</v>
      </c>
      <c r="Q42" s="19">
        <v>2</v>
      </c>
      <c r="R42" s="20" cm="1">
        <f t="array" aca="1" ref="R42" ca="1">INDIRECT(ADDRESS(Q42+2,23))/(O42*INDIRECT(ADDRESS(Q42+2,27))*INDIRECT(ADDRESS(Q42+2,28))*INDIRECT(ADDRESS(Q42+2,29))*INDIRECT(ADDRESS(Q42+2,30))) -1</f>
        <v>8.885721064494442</v>
      </c>
      <c r="S42" s="20" cm="1">
        <f t="array" aca="1" ref="S42" ca="1">INDIRECT(ADDRESS(Q42+2,24))/(O42*INDIRECT(ADDRESS(Q42+2,27))*INDIRECT(ADDRESS(Q42+2,28))*INDIRECT(ADDRESS(Q42+2,29))*INDIRECT(ADDRESS(Q42+2,31))) -1</f>
        <v>8.2793968392054502</v>
      </c>
    </row>
    <row r="43" spans="1:19" x14ac:dyDescent="0.3">
      <c r="A43" s="63"/>
      <c r="B43" s="19">
        <v>40250</v>
      </c>
      <c r="C43" s="40">
        <v>115.20564</v>
      </c>
      <c r="D43" s="40">
        <v>1078.8142927535805</v>
      </c>
      <c r="E43" s="43" cm="1">
        <f t="array" aca="1" ref="E43" ca="1">INDIRECT(ADDRESS(5,32))*INDIRECT(ADDRESS(5,23))/(INDIRECT(ADDRESS(5,34))+INDIRECT(ADDRESS(5,33))*C43*INDIRECT(ADDRESS(5,36)))-1</f>
        <v>2.5598288616123579</v>
      </c>
      <c r="F43" s="43" cm="1">
        <f t="array" aca="1" ref="F43" ca="1">INDIRECT(ADDRESS(5,32))*INDIRECT(ADDRESS(5,24))/(INDIRECT(ADDRESS(5,34))+INDIRECT(ADDRESS(5,33))*C43*INDIRECT(ADDRESS(5,37)))-1</f>
        <v>3.1215786880324572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0.738757112788198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2.547008173935291</v>
      </c>
      <c r="J43" s="5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3.0944025042488708</v>
      </c>
      <c r="L43" s="90"/>
      <c r="M43" s="91"/>
      <c r="N43" s="19" t="s">
        <v>24</v>
      </c>
      <c r="O43" s="40">
        <v>3630000</v>
      </c>
      <c r="P43" s="20" t="str" cm="1">
        <f t="array" aca="1" ref="P43" ca="1">INDIRECT(ADDRESS(Q43+2,22))</f>
        <v>CFRP</v>
      </c>
      <c r="Q43" s="19">
        <v>2</v>
      </c>
      <c r="R43" s="20" cm="1">
        <f t="array" aca="1" ref="R43" ca="1">INDIRECT(ADDRESS(Q43+2,23))/(O43*INDIRECT(ADDRESS(Q43+2,27))*INDIRECT(ADDRESS(Q43+2,28))*INDIRECT(ADDRESS(Q43+2,29))*INDIRECT(ADDRESS(Q43+2,30))) -1</f>
        <v>24.87172179413146</v>
      </c>
      <c r="S43" s="20" cm="1">
        <f t="array" aca="1" ref="S43" ca="1">INDIRECT(ADDRESS(Q43+2,24))/(O43*INDIRECT(ADDRESS(Q43+2,27))*INDIRECT(ADDRESS(Q43+2,28))*INDIRECT(ADDRESS(Q43+2,29))*INDIRECT(ADDRESS(Q43+2,31))) -1</f>
        <v>23.284922857424736</v>
      </c>
    </row>
    <row r="44" spans="1:19" x14ac:dyDescent="0.3">
      <c r="A44" s="63"/>
      <c r="B44" s="19">
        <v>40360</v>
      </c>
      <c r="C44" s="40">
        <v>276.28249</v>
      </c>
      <c r="D44" s="40">
        <v>1038.4870209208323</v>
      </c>
      <c r="E44" s="43" cm="1">
        <f t="array" aca="1" ref="E44" ca="1">INDIRECT(ADDRESS(5,32))*INDIRECT(ADDRESS(5,23))/(INDIRECT(ADDRESS(5,34))+INDIRECT(ADDRESS(5,33))*C44*INDIRECT(ADDRESS(5,36)))-1</f>
        <v>2.5588376490170401</v>
      </c>
      <c r="F44" s="43" cm="1">
        <f t="array" aca="1" ref="F44" ca="1">INDIRECT(ADDRESS(5,32))*INDIRECT(ADDRESS(5,24))/(INDIRECT(ADDRESS(5,34))+INDIRECT(ADDRESS(5,33))*C44*INDIRECT(ADDRESS(5,37)))-1</f>
        <v>3.1199723151464873</v>
      </c>
      <c r="G44" s="43" cm="1">
        <f t="array" aca="1" ref="G44" ca="1">INDIRECT(ADDRESS(5,35))/((1-INDIRECT(ADDRESS(5,33)))*C44*INDIRECT(ADDRESS(5,37)))-1</f>
        <v>34.585857546561613</v>
      </c>
      <c r="H44" s="43" cm="1">
        <f t="array" aca="1" ref="H44" ca="1">(INDIRECT(ADDRESS(5,35))-(1-INDIRECT(ADDRESS(5,33)))*C44)*INDIRECT(ADDRESS(5,38))/(D44*INDIRECT(ADDRESS(5,37)))-1</f>
        <v>0.784961608738733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2.5469627363760949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3.0948009358784736</v>
      </c>
      <c r="L44" s="86" t="s">
        <v>37</v>
      </c>
      <c r="M44" s="87"/>
      <c r="N44" s="36" t="s">
        <v>22</v>
      </c>
      <c r="O44" s="40">
        <v>30900000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2.0392993563979678</v>
      </c>
      <c r="S44" s="20" cm="1">
        <f t="array" aca="1" ref="S44" ca="1">INDIRECT(ADDRESS(Q44+2,24))/(O44*INDIRECT(ADDRESS(Q44+2,27))*INDIRECT(ADDRESS(Q44+2,28))*INDIRECT(ADDRESS(Q44+2,29))*INDIRECT(ADDRESS(Q44+2,31))) -1</f>
        <v>1.8528889958722261</v>
      </c>
    </row>
    <row r="45" spans="1:19" x14ac:dyDescent="0.3">
      <c r="A45" s="63"/>
      <c r="B45" s="19">
        <v>40390</v>
      </c>
      <c r="C45" s="40">
        <v>122.30097000000001</v>
      </c>
      <c r="D45" s="40">
        <v>434.71005766385548</v>
      </c>
      <c r="E45" s="43" cm="1">
        <f t="array" aca="1" ref="E45" ca="1">INDIRECT(ADDRESS(5,32))*INDIRECT(ADDRESS(5,23))/(INDIRECT(ADDRESS(5,34))+INDIRECT(ADDRESS(5,33))*C45*INDIRECT(ADDRESS(5,36)))-1</f>
        <v>2.559785187720105</v>
      </c>
      <c r="F45" s="43" cm="1">
        <f t="array" aca="1" ref="F45" ca="1">INDIRECT(ADDRESS(5,32))*INDIRECT(ADDRESS(5,24))/(INDIRECT(ADDRESS(5,34))+INDIRECT(ADDRESS(5,33))*C45*INDIRECT(ADDRESS(5,37)))-1</f>
        <v>3.1215079019829952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3.3128077917324603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2.5576941126065149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3.1170587178594991</v>
      </c>
      <c r="L45" s="88"/>
      <c r="M45" s="89"/>
      <c r="N45" s="36" t="s">
        <v>23</v>
      </c>
      <c r="O45" s="40">
        <v>76400000</v>
      </c>
      <c r="P45" s="20" t="str" cm="1">
        <f t="array" aca="1" ref="P45" ca="1">INDIRECT(ADDRESS(Q45+2,22))</f>
        <v>CFRP</v>
      </c>
      <c r="Q45" s="36">
        <v>2</v>
      </c>
      <c r="R45" s="20" cm="1">
        <f t="array" aca="1" ref="R45" ca="1">INDIRECT(ADDRESS(Q45+2,23))/(O45*INDIRECT(ADDRESS(Q45+2,27))*INDIRECT(ADDRESS(Q45+2,28))*INDIRECT(ADDRESS(Q45+2,29))*INDIRECT(ADDRESS(Q45+2,30))) -1</f>
        <v>0.22924542032326167</v>
      </c>
      <c r="S45" s="20" cm="1">
        <f t="array" aca="1" ref="S45" ca="1">INDIRECT(ADDRESS(Q45+2,24))/(O45*INDIRECT(ADDRESS(Q45+2,27))*INDIRECT(ADDRESS(Q45+2,28))*INDIRECT(ADDRESS(Q45+2,29))*INDIRECT(ADDRESS(Q45+2,31))) -1</f>
        <v>0.15385170121010172</v>
      </c>
    </row>
    <row r="46" spans="1:19" x14ac:dyDescent="0.3">
      <c r="A46" s="63"/>
      <c r="B46" s="19">
        <v>40710</v>
      </c>
      <c r="C46" s="40">
        <v>122.22760000000001</v>
      </c>
      <c r="D46" s="40">
        <v>434.76289217237417</v>
      </c>
      <c r="E46" s="43" cm="1">
        <f t="array" aca="1" ref="E46" ca="1">INDIRECT(ADDRESS(5,32))*INDIRECT(ADDRESS(5,23))/(INDIRECT(ADDRESS(5,34))+INDIRECT(ADDRESS(5,33))*C46*INDIRECT(ADDRESS(5,36)))-1</f>
        <v>2.5597856393290601</v>
      </c>
      <c r="F46" s="43" cm="1">
        <f t="array" aca="1" ref="F46" ca="1">INDIRECT(ADDRESS(5,32))*INDIRECT(ADDRESS(5,24))/(INDIRECT(ADDRESS(5,34))+INDIRECT(ADDRESS(5,33))*C46*INDIRECT(ADDRESS(5,37)))-1</f>
        <v>3.1215086339410822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3.3123068705415148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2.557694055539852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3.1170583676299577</v>
      </c>
      <c r="L46" s="90"/>
      <c r="M46" s="91"/>
      <c r="N46" s="36" t="s">
        <v>24</v>
      </c>
      <c r="O46" s="40">
        <v>9160000</v>
      </c>
      <c r="P46" s="20" t="str" cm="1">
        <f t="array" aca="1" ref="P46" ca="1">INDIRECT(ADDRESS(Q46+2,22))</f>
        <v>CFRP</v>
      </c>
      <c r="Q46" s="36">
        <v>2</v>
      </c>
      <c r="R46" s="20" cm="1">
        <f t="array" aca="1" ref="R46" ca="1">INDIRECT(ADDRESS(Q46+2,23))/(O46*INDIRECT(ADDRESS(Q46+2,27))*INDIRECT(ADDRESS(Q46+2,28))*INDIRECT(ADDRESS(Q46+2,29))*INDIRECT(ADDRESS(Q46+2,30))) -1</f>
        <v>9.252658309246419</v>
      </c>
      <c r="S46" s="20" cm="1">
        <f t="array" aca="1" ref="S46" ca="1">INDIRECT(ADDRESS(Q46+2,24))/(O46*INDIRECT(ADDRESS(Q46+2,27))*INDIRECT(ADDRESS(Q46+2,28))*INDIRECT(ADDRESS(Q46+2,29))*INDIRECT(ADDRESS(Q46+2,31))) -1</f>
        <v>8.62382859961264</v>
      </c>
    </row>
    <row r="47" spans="1:19" x14ac:dyDescent="0.3">
      <c r="A47" s="63"/>
      <c r="B47" s="19">
        <v>40740</v>
      </c>
      <c r="C47" s="40">
        <v>276.31900999999999</v>
      </c>
      <c r="D47" s="40">
        <v>1037.6766423498807</v>
      </c>
      <c r="E47" s="43" cm="1">
        <f t="array" aca="1" ref="E47" ca="1">INDIRECT(ADDRESS(5,32))*INDIRECT(ADDRESS(5,23))/(INDIRECT(ADDRESS(5,34))+INDIRECT(ADDRESS(5,33))*C47*INDIRECT(ADDRESS(5,36)))-1</f>
        <v>2.5588374243478698</v>
      </c>
      <c r="F47" s="43" cm="1">
        <f t="array" aca="1" ref="F47" ca="1">INDIRECT(ADDRESS(5,32))*INDIRECT(ADDRESS(5,24))/(INDIRECT(ADDRESS(5,34))+INDIRECT(ADDRESS(5,33))*C47*INDIRECT(ADDRESS(5,37)))-1</f>
        <v>3.1199719510850592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0.78635074644062852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2.5469809473037941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3.0948394892582272</v>
      </c>
      <c r="L47"/>
      <c r="M47"/>
      <c r="N47"/>
      <c r="O47"/>
      <c r="P47"/>
      <c r="Q47"/>
      <c r="R47"/>
      <c r="S47"/>
    </row>
    <row r="48" spans="1:19" x14ac:dyDescent="0.3">
      <c r="A48" s="63"/>
      <c r="B48" s="19">
        <v>40750</v>
      </c>
      <c r="C48" s="40">
        <v>115.14536000000001</v>
      </c>
      <c r="D48" s="40">
        <v>1079.2374514890096</v>
      </c>
      <c r="E48" s="43" cm="1">
        <f t="array" aca="1" ref="E48" ca="1">INDIRECT(ADDRESS(5,32))*INDIRECT(ADDRESS(5,23))/(INDIRECT(ADDRESS(5,34))+INDIRECT(ADDRESS(5,33))*C48*INDIRECT(ADDRESS(5,36)))-1</f>
        <v>2.5598292326584966</v>
      </c>
      <c r="F48" s="43" cm="1">
        <f t="array" aca="1" ref="F48" ca="1">INDIRECT(ADDRESS(5,32))*INDIRECT(ADDRESS(5,24))/(INDIRECT(ADDRESS(5,34))+INDIRECT(ADDRESS(5,33))*C48*INDIRECT(ADDRESS(5,37)))-1</f>
        <v>3.1215792894219581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0.7380830386391064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2.5469985356501552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3.0943819808246822</v>
      </c>
      <c r="L48"/>
      <c r="M48"/>
      <c r="N48"/>
      <c r="O48"/>
      <c r="P48"/>
      <c r="Q48"/>
      <c r="R48"/>
      <c r="S48"/>
    </row>
    <row r="49" spans="1:19" x14ac:dyDescent="0.3">
      <c r="A49" s="63"/>
      <c r="B49" s="19">
        <v>40760</v>
      </c>
      <c r="C49" s="40">
        <v>71.786825000000007</v>
      </c>
      <c r="D49" s="40">
        <v>770.24624665345038</v>
      </c>
      <c r="E49" s="43" cm="1">
        <f t="array" aca="1" ref="E49" ca="1">INDIRECT(ADDRESS(5,32))*INDIRECT(ADDRESS(5,23))/(INDIRECT(ADDRESS(5,34))+INDIRECT(ADDRESS(5,33))*C49*INDIRECT(ADDRESS(5,36)))-1</f>
        <v>2.5600961408354905</v>
      </c>
      <c r="F49" s="43" cm="1">
        <f t="array" aca="1" ref="F49" ca="1">INDIRECT(ADDRESS(5,32))*INDIRECT(ADDRESS(5,24))/(INDIRECT(ADDRESS(5,34))+INDIRECT(ADDRESS(5,33))*C49*INDIRECT(ADDRESS(5,37)))-1</f>
        <v>3.1220119056877813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1.4430667709154994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2.5535418543633397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3.1080868125032817</v>
      </c>
      <c r="L49"/>
      <c r="M49"/>
      <c r="N49"/>
      <c r="O49"/>
      <c r="P49"/>
      <c r="Q49"/>
      <c r="R49"/>
      <c r="S49"/>
    </row>
    <row r="50" spans="1:19" x14ac:dyDescent="0.3">
      <c r="A50" s="63"/>
      <c r="B50" s="19">
        <v>40770</v>
      </c>
      <c r="C50" s="40">
        <v>267.38195000000002</v>
      </c>
      <c r="D50" s="40">
        <v>692.05259398699582</v>
      </c>
      <c r="E50" s="43" cm="1">
        <f t="array" aca="1" ref="E50" ca="1">INDIRECT(ADDRESS(5,32))*INDIRECT(ADDRESS(5,23))/(INDIRECT(ADDRESS(5,34))+INDIRECT(ADDRESS(5,33))*C50*INDIRECT(ADDRESS(5,36)))-1</f>
        <v>2.5588924055294324</v>
      </c>
      <c r="F50" s="43" cm="1">
        <f t="array" aca="1" ref="F50" ca="1">INDIRECT(ADDRESS(5,32))*INDIRECT(ADDRESS(5,24))/(INDIRECT(ADDRESS(5,34))+INDIRECT(ADDRESS(5,33))*C50*INDIRECT(ADDRESS(5,37)))-1</f>
        <v>3.1200610449762891</v>
      </c>
      <c r="G50" s="43" cm="1">
        <f t="array" aca="1" ref="G50" ca="1">INDIRECT(ADDRESS(5,35))/((1-INDIRECT(ADDRESS(5,33)))*C50*INDIRECT(ADDRESS(5,37)))-1</f>
        <v>35.770430209478725</v>
      </c>
      <c r="H50" s="43" cm="1">
        <f t="array" aca="1" ref="H50" ca="1">(INDIRECT(ADDRESS(5,35))-(1-INDIRECT(ADDRESS(5,33)))*C50)*INDIRECT(ADDRESS(5,38))/(D50*INDIRECT(ADDRESS(5,37)))-1</f>
        <v>1.6802625524862069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2.5536038682457605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3.1088246768990002</v>
      </c>
    </row>
    <row r="53" spans="1:19" x14ac:dyDescent="0.3">
      <c r="A53" s="17" t="s">
        <v>1</v>
      </c>
      <c r="B53" s="17" t="s">
        <v>0</v>
      </c>
      <c r="C53" s="49" t="s">
        <v>49</v>
      </c>
      <c r="D53" s="49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63" t="s">
        <v>31</v>
      </c>
      <c r="B54" s="19">
        <v>40230</v>
      </c>
      <c r="C54" s="40">
        <v>313.21444000000002</v>
      </c>
      <c r="D54" s="40">
        <v>523.26373683203974</v>
      </c>
      <c r="E54" s="43" cm="1">
        <f t="array" aca="1" ref="E54" ca="1">INDIRECT(ADDRESS(5,32))*INDIRECT(ADDRESS(5,23))/(INDIRECT(ADDRESS(5,34))+INDIRECT(ADDRESS(5,33))*C54*INDIRECT(ADDRESS(5,36)))-1</f>
        <v>2.558610460041054</v>
      </c>
      <c r="F54" s="43" cm="1">
        <f t="array" aca="1" ref="F54" ca="1">INDIRECT(ADDRESS(5,32))*INDIRECT(ADDRESS(5,24))/(INDIRECT(ADDRESS(5,34))+INDIRECT(ADDRESS(5,33))*C54*INDIRECT(ADDRESS(5,37)))-1</f>
        <v>3.1196041799252781</v>
      </c>
      <c r="G54" s="43" cm="1">
        <f t="array" aca="1" ref="G54" ca="1">INDIRECT(ADDRESS(5,35))/((1-INDIRECT(ADDRESS(5,33)))*C54*INDIRECT(ADDRESS(5,37)))-1</f>
        <v>30.389834171596082</v>
      </c>
      <c r="H54" s="43" cm="1">
        <f t="array" aca="1" ref="H54" ca="1">(INDIRECT(ADDRESS(5,35))-(1-INDIRECT(ADDRESS(5,33)))*C54)*INDIRECT(ADDRESS(5,38))/(D54*INDIRECT(ADDRESS(5,37)))-1</f>
        <v>2.5327958508654325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2.5555848693983183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3.1131712941154355</v>
      </c>
      <c r="L54"/>
      <c r="M54"/>
      <c r="N54"/>
      <c r="O54"/>
      <c r="P54"/>
      <c r="Q54"/>
      <c r="R54"/>
      <c r="S54"/>
    </row>
    <row r="55" spans="1:19" x14ac:dyDescent="0.3">
      <c r="A55" s="63"/>
      <c r="B55" s="19">
        <v>40240</v>
      </c>
      <c r="C55" s="40">
        <v>121.98835000000001</v>
      </c>
      <c r="D55" s="40">
        <v>582.83598886207665</v>
      </c>
      <c r="E55" s="43" cm="1">
        <f t="array" aca="1" ref="E55" ca="1">INDIRECT(ADDRESS(5,32))*INDIRECT(ADDRESS(5,23))/(INDIRECT(ADDRESS(5,34))+INDIRECT(ADDRESS(5,33))*C55*INDIRECT(ADDRESS(5,36)))-1</f>
        <v>2.5597871119677533</v>
      </c>
      <c r="F55" s="43" cm="1">
        <f t="array" aca="1" ref="F55" ca="1">INDIRECT(ADDRESS(5,32))*INDIRECT(ADDRESS(5,24))/(INDIRECT(ADDRESS(5,34))+INDIRECT(ADDRESS(5,33))*C55*INDIRECT(ADDRESS(5,37)))-1</f>
        <v>3.1215110207627381</v>
      </c>
      <c r="G55" s="43" cm="1">
        <f t="array" aca="1" ref="G55" ca="1">INDIRECT(ADDRESS(5,35))/((1-INDIRECT(ADDRESS(5,33)))*C55*INDIRECT(ADDRESS(5,37)))-1</f>
        <v>79.595805515439224</v>
      </c>
      <c r="H55" s="43" cm="1">
        <f t="array" aca="1" ref="H55" ca="1">(INDIRECT(ADDRESS(5,35))-(1-INDIRECT(ADDRESS(5,33)))*C55)*INDIRECT(ADDRESS(5,38))/(D55*INDIRECT(ADDRESS(5,37)))-1</f>
        <v>2.2167949862149201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2.556030825926872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3.1135234549246888</v>
      </c>
      <c r="L55"/>
      <c r="M55"/>
      <c r="N55"/>
      <c r="O55"/>
      <c r="P55"/>
      <c r="Q55"/>
      <c r="R55"/>
      <c r="S55"/>
    </row>
    <row r="56" spans="1:19" x14ac:dyDescent="0.3">
      <c r="A56" s="63"/>
      <c r="B56" s="19">
        <v>40250</v>
      </c>
      <c r="C56" s="40">
        <v>229.48585000000003</v>
      </c>
      <c r="D56" s="40">
        <v>857.55671171378231</v>
      </c>
      <c r="E56" s="43" cm="1">
        <f t="array" aca="1" ref="E56" ca="1">INDIRECT(ADDRESS(5,32))*INDIRECT(ADDRESS(5,23))/(INDIRECT(ADDRESS(5,34))+INDIRECT(ADDRESS(5,33))*C56*INDIRECT(ADDRESS(5,36)))-1</f>
        <v>2.5591255628596321</v>
      </c>
      <c r="F56" s="43" cm="1">
        <f t="array" aca="1" ref="F56" ca="1">INDIRECT(ADDRESS(5,32))*INDIRECT(ADDRESS(5,24))/(INDIRECT(ADDRESS(5,34))+INDIRECT(ADDRESS(5,33))*C56*INDIRECT(ADDRESS(5,37)))-1</f>
        <v>3.120438875454691</v>
      </c>
      <c r="G56" s="43" cm="1">
        <f t="array" aca="1" ref="G56" ca="1">INDIRECT(ADDRESS(5,35))/((1-INDIRECT(ADDRESS(5,33)))*C56*INDIRECT(ADDRESS(5,37)))-1</f>
        <v>41.84250785723534</v>
      </c>
      <c r="H56" s="43" cm="1">
        <f t="array" aca="1" ref="H56" ca="1">(INDIRECT(ADDRESS(5,35))-(1-INDIRECT(ADDRESS(5,33)))*C56)*INDIRECT(ADDRESS(5,38))/(D56*INDIRECT(ADDRESS(5,37)))-1</f>
        <v>1.1690584814883045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2.551013141826747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3.1032184770966333</v>
      </c>
      <c r="L56"/>
      <c r="M56"/>
      <c r="N56"/>
      <c r="O56"/>
      <c r="P56"/>
      <c r="Q56"/>
      <c r="R56"/>
      <c r="S56"/>
    </row>
    <row r="57" spans="1:19" x14ac:dyDescent="0.3">
      <c r="A57" s="63"/>
      <c r="B57" s="19">
        <v>40360</v>
      </c>
      <c r="C57" s="40">
        <v>139.25318000000001</v>
      </c>
      <c r="D57" s="40">
        <v>946.81307402208029</v>
      </c>
      <c r="E57" s="43" cm="1">
        <f t="array" aca="1" ref="E57" ca="1">INDIRECT(ADDRESS(5,32))*INDIRECT(ADDRESS(5,23))/(INDIRECT(ADDRESS(5,34))+INDIRECT(ADDRESS(5,33))*C57*INDIRECT(ADDRESS(5,36)))-1</f>
        <v>2.5596808461026042</v>
      </c>
      <c r="F57" s="43" cm="1">
        <f t="array" aca="1" ref="F57" ca="1">INDIRECT(ADDRESS(5,32))*INDIRECT(ADDRESS(5,24))/(INDIRECT(ADDRESS(5,34))+INDIRECT(ADDRESS(5,33))*C57*INDIRECT(ADDRESS(5,37)))-1</f>
        <v>3.1213387893229694</v>
      </c>
      <c r="G57" s="43" cm="1">
        <f t="array" aca="1" ref="G57" ca="1">INDIRECT(ADDRESS(5,35))/((1-INDIRECT(ADDRESS(5,33)))*C57*INDIRECT(ADDRESS(5,37)))-1</f>
        <v>69.603409787477247</v>
      </c>
      <c r="H57" s="43" cm="1">
        <f t="array" aca="1" ref="H57" ca="1">(INDIRECT(ADDRESS(5,35))-(1-INDIRECT(ADDRESS(5,33)))*C57)*INDIRECT(ADDRESS(5,38))/(D57*INDIRECT(ADDRESS(5,37)))-1</f>
        <v>0.97767780907366109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2.549794605331368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3.1003622345743533</v>
      </c>
      <c r="L57"/>
      <c r="M57"/>
      <c r="N57"/>
      <c r="O57"/>
      <c r="P57"/>
      <c r="Q57"/>
      <c r="R57"/>
      <c r="S57"/>
    </row>
    <row r="58" spans="1:19" x14ac:dyDescent="0.3">
      <c r="A58" s="63"/>
      <c r="B58" s="19">
        <v>40390</v>
      </c>
      <c r="C58" s="40">
        <v>107.35921900000001</v>
      </c>
      <c r="D58" s="40">
        <v>457.84294746712669</v>
      </c>
      <c r="E58" s="43" cm="1">
        <f t="array" aca="1" ref="E58" ca="1">INDIRECT(ADDRESS(5,32))*INDIRECT(ADDRESS(5,23))/(INDIRECT(ADDRESS(5,34))+INDIRECT(ADDRESS(5,33))*C58*INDIRECT(ADDRESS(5,36)))-1</f>
        <v>2.5598771599436629</v>
      </c>
      <c r="F58" s="43" cm="1">
        <f t="array" aca="1" ref="F58" ca="1">INDIRECT(ADDRESS(5,32))*INDIRECT(ADDRESS(5,24))/(INDIRECT(ADDRESS(5,34))+INDIRECT(ADDRESS(5,33))*C58*INDIRECT(ADDRESS(5,37)))-1</f>
        <v>3.1216569701184937</v>
      </c>
      <c r="G58" s="43" cm="1">
        <f t="array" aca="1" ref="G58" ca="1">INDIRECT(ADDRESS(5,35))/((1-INDIRECT(ADDRESS(5,33)))*C58*INDIRECT(ADDRESS(5,37)))-1</f>
        <v>90.578063098142806</v>
      </c>
      <c r="H58" s="43" cm="1">
        <f t="array" aca="1" ref="H58" ca="1">(INDIRECT(ADDRESS(5,35))-(1-INDIRECT(ADDRESS(5,33)))*C58)*INDIRECT(ADDRESS(5,38))/(D58*INDIRECT(ADDRESS(5,37)))-1</f>
        <v>3.0993846420807323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2.5575576557937669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3.1167220022927227</v>
      </c>
      <c r="L58"/>
      <c r="M58"/>
      <c r="N58"/>
      <c r="O58"/>
      <c r="P58"/>
      <c r="Q58"/>
      <c r="R58"/>
      <c r="S58"/>
    </row>
    <row r="59" spans="1:19" x14ac:dyDescent="0.3">
      <c r="A59" s="63"/>
      <c r="B59" s="19">
        <v>40710</v>
      </c>
      <c r="C59" s="40">
        <v>107.23469900000002</v>
      </c>
      <c r="D59" s="40">
        <v>457.94261458837536</v>
      </c>
      <c r="E59" s="43" cm="1">
        <f t="array" aca="1" ref="E59" ca="1">INDIRECT(ADDRESS(5,32))*INDIRECT(ADDRESS(5,23))/(INDIRECT(ADDRESS(5,34))+INDIRECT(ADDRESS(5,33))*C59*INDIRECT(ADDRESS(5,36)))-1</f>
        <v>2.5598779264321174</v>
      </c>
      <c r="F59" s="43" cm="1">
        <f t="array" aca="1" ref="F59" ca="1">INDIRECT(ADDRESS(5,32))*INDIRECT(ADDRESS(5,24))/(INDIRECT(ADDRESS(5,34))+INDIRECT(ADDRESS(5,33))*C59*INDIRECT(ADDRESS(5,37)))-1</f>
        <v>3.1216582124522194</v>
      </c>
      <c r="G59" s="43" cm="1">
        <f t="array" aca="1" ref="G59" ca="1">INDIRECT(ADDRESS(5,35))/((1-INDIRECT(ADDRESS(5,33)))*C59*INDIRECT(ADDRESS(5,37)))-1</f>
        <v>90.684402748678679</v>
      </c>
      <c r="H59" s="43" cm="1">
        <f t="array" aca="1" ref="H59" ca="1">(INDIRECT(ADDRESS(5,35))-(1-INDIRECT(ADDRESS(5,33)))*C59)*INDIRECT(ADDRESS(5,38))/(D59*INDIRECT(ADDRESS(5,37)))-1</f>
        <v>3.098529816065458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2.5575574118031574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3.1167210952219371</v>
      </c>
      <c r="L59"/>
      <c r="M59"/>
      <c r="N59"/>
      <c r="O59"/>
      <c r="P59"/>
      <c r="Q59"/>
      <c r="R59"/>
      <c r="S59"/>
    </row>
    <row r="60" spans="1:19" x14ac:dyDescent="0.3">
      <c r="A60" s="63"/>
      <c r="B60" s="19">
        <v>40740</v>
      </c>
      <c r="C60" s="40">
        <v>139.18476000000001</v>
      </c>
      <c r="D60" s="40">
        <v>946.24382114477976</v>
      </c>
      <c r="E60" s="43" cm="1">
        <f t="array" aca="1" ref="E60" ca="1">INDIRECT(ADDRESS(5,32))*INDIRECT(ADDRESS(5,23))/(INDIRECT(ADDRESS(5,34))+INDIRECT(ADDRESS(5,33))*C60*INDIRECT(ADDRESS(5,36)))-1</f>
        <v>2.559681267218497</v>
      </c>
      <c r="F60" s="43" cm="1">
        <f t="array" aca="1" ref="F60" ca="1">INDIRECT(ADDRESS(5,32))*INDIRECT(ADDRESS(5,24))/(INDIRECT(ADDRESS(5,34))+INDIRECT(ADDRESS(5,33))*C60*INDIRECT(ADDRESS(5,37)))-1</f>
        <v>3.1213394718425551</v>
      </c>
      <c r="G60" s="43" cm="1">
        <f t="array" aca="1" ref="G60" ca="1">INDIRECT(ADDRESS(5,35))/((1-INDIRECT(ADDRESS(5,33)))*C60*INDIRECT(ADDRESS(5,37)))-1</f>
        <v>69.638116786272661</v>
      </c>
      <c r="H60" s="43" cm="1">
        <f t="array" aca="1" ref="H60" ca="1">(INDIRECT(ADDRESS(5,35))-(1-INDIRECT(ADDRESS(5,33)))*C60)*INDIRECT(ADDRESS(5,38))/(D60*INDIRECT(ADDRESS(5,37)))-1</f>
        <v>0.97887750160604914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2.5498068577935262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3.1003879306851472</v>
      </c>
      <c r="L60"/>
      <c r="M60"/>
      <c r="N60"/>
      <c r="O60"/>
      <c r="P60"/>
      <c r="Q60"/>
      <c r="R60"/>
      <c r="S60"/>
    </row>
    <row r="61" spans="1:19" x14ac:dyDescent="0.3">
      <c r="A61" s="63"/>
      <c r="B61" s="19">
        <v>40750</v>
      </c>
      <c r="C61" s="40">
        <v>229.48189000000002</v>
      </c>
      <c r="D61" s="40">
        <v>857.87643884235001</v>
      </c>
      <c r="E61" s="43" cm="1">
        <f t="array" aca="1" ref="E61" ca="1">INDIRECT(ADDRESS(5,32))*INDIRECT(ADDRESS(5,23))/(INDIRECT(ADDRESS(5,34))+INDIRECT(ADDRESS(5,33))*C61*INDIRECT(ADDRESS(5,36)))-1</f>
        <v>2.5591255872252927</v>
      </c>
      <c r="F61" s="43" cm="1">
        <f t="array" aca="1" ref="F61" ca="1">INDIRECT(ADDRESS(5,32))*INDIRECT(ADDRESS(5,24))/(INDIRECT(ADDRESS(5,34))+INDIRECT(ADDRESS(5,33))*C61*INDIRECT(ADDRESS(5,37)))-1</f>
        <v>3.1204389149401761</v>
      </c>
      <c r="G61" s="43" cm="1">
        <f t="array" aca="1" ref="G61" ca="1">INDIRECT(ADDRESS(5,35))/((1-INDIRECT(ADDRESS(5,33)))*C61*INDIRECT(ADDRESS(5,37)))-1</f>
        <v>41.843247158846964</v>
      </c>
      <c r="H61" s="43" cm="1">
        <f t="array" aca="1" ref="H61" ca="1">(INDIRECT(ADDRESS(5,35))-(1-INDIRECT(ADDRESS(5,33)))*C61)*INDIRECT(ADDRESS(5,38))/(D61*INDIRECT(ADDRESS(5,37)))-1</f>
        <v>1.1682507164169453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2.551007136395556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3.1032057534213022</v>
      </c>
      <c r="L61"/>
      <c r="M61"/>
      <c r="N61"/>
      <c r="O61"/>
      <c r="P61"/>
      <c r="Q61"/>
      <c r="R61"/>
      <c r="S61"/>
    </row>
    <row r="62" spans="1:19" x14ac:dyDescent="0.3">
      <c r="A62" s="63"/>
      <c r="B62" s="19">
        <v>40760</v>
      </c>
      <c r="C62" s="40">
        <v>121.75768000000001</v>
      </c>
      <c r="D62" s="40">
        <v>582.96621254895524</v>
      </c>
      <c r="E62" s="43" cm="1">
        <f t="array" aca="1" ref="E62" ca="1">INDIRECT(ADDRESS(5,32))*INDIRECT(ADDRESS(5,23))/(INDIRECT(ADDRESS(5,34))+INDIRECT(ADDRESS(5,33))*C62*INDIRECT(ADDRESS(5,36)))-1</f>
        <v>2.5597885317957303</v>
      </c>
      <c r="F62" s="43" cm="1">
        <f t="array" aca="1" ref="F62" ca="1">INDIRECT(ADDRESS(5,32))*INDIRECT(ADDRESS(5,24))/(INDIRECT(ADDRESS(5,34))+INDIRECT(ADDRESS(5,33))*C62*INDIRECT(ADDRESS(5,37)))-1</f>
        <v>3.1215133219906477</v>
      </c>
      <c r="G62" s="43" cm="1">
        <f t="array" aca="1" ref="G62" ca="1">INDIRECT(ADDRESS(5,35))/((1-INDIRECT(ADDRESS(5,33)))*C62*INDIRECT(ADDRESS(5,37)))-1</f>
        <v>79.748494318792311</v>
      </c>
      <c r="H62" s="43" cm="1">
        <f t="array" aca="1" ref="H62" ca="1">(INDIRECT(ADDRESS(5,35))-(1-INDIRECT(ADDRESS(5,33)))*C62)*INDIRECT(ADDRESS(5,38))/(D62*INDIRECT(ADDRESS(5,37)))-1</f>
        <v>2.2161307929115499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2.5560305651905502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3.1135221834283326</v>
      </c>
      <c r="L62"/>
      <c r="M62"/>
      <c r="N62"/>
      <c r="O62"/>
      <c r="P62"/>
      <c r="Q62"/>
      <c r="R62"/>
      <c r="S62"/>
    </row>
    <row r="63" spans="1:19" x14ac:dyDescent="0.3">
      <c r="A63" s="63"/>
      <c r="B63" s="19">
        <v>40770</v>
      </c>
      <c r="C63" s="40">
        <v>312.90006000000005</v>
      </c>
      <c r="D63" s="40">
        <v>523.47026049956435</v>
      </c>
      <c r="E63" s="43" cm="1">
        <f t="array" aca="1" ref="E63" ca="1">INDIRECT(ADDRESS(5,32))*INDIRECT(ADDRESS(5,23))/(INDIRECT(ADDRESS(5,34))+INDIRECT(ADDRESS(5,33))*C63*INDIRECT(ADDRESS(5,36)))-1</f>
        <v>2.5586123938449705</v>
      </c>
      <c r="F63" s="43" cm="1">
        <f t="array" aca="1" ref="F63" ca="1">INDIRECT(ADDRESS(5,32))*INDIRECT(ADDRESS(5,24))/(INDIRECT(ADDRESS(5,34))+INDIRECT(ADDRESS(5,33))*C63*INDIRECT(ADDRESS(5,37)))-1</f>
        <v>3.1196073133665818</v>
      </c>
      <c r="G63" s="43" cm="1">
        <f t="array" aca="1" ref="G63" ca="1">INDIRECT(ADDRESS(5,35))/((1-INDIRECT(ADDRESS(5,33)))*C63*INDIRECT(ADDRESS(5,37)))-1</f>
        <v>30.421372471930272</v>
      </c>
      <c r="H63" s="43" cm="1">
        <f t="array" aca="1" ref="H63" ca="1">(INDIRECT(ADDRESS(5,35))-(1-INDIRECT(ADDRESS(5,33)))*C63)*INDIRECT(ADDRESS(5,38))/(D63*INDIRECT(ADDRESS(5,37)))-1</f>
        <v>2.5314845993708479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2.5555844125441567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3.1131693458762797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49" t="s">
        <v>49</v>
      </c>
      <c r="D66" s="49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63" t="s">
        <v>32</v>
      </c>
      <c r="B67" s="19">
        <v>40230</v>
      </c>
      <c r="C67" s="40">
        <v>156.21771000000001</v>
      </c>
      <c r="D67" s="40">
        <v>105.6895472386293</v>
      </c>
      <c r="E67" s="43" cm="1">
        <f t="array" aca="1" ref="E67" ca="1">INDIRECT(ADDRESS(5,32))*INDIRECT(ADDRESS(5,23))/(INDIRECT(ADDRESS(5,34))+INDIRECT(ADDRESS(5,33))*C67*INDIRECT(ADDRESS(5,36)))-1</f>
        <v>2.5595764347781951</v>
      </c>
      <c r="F67" s="43" cm="1">
        <f t="array" aca="1" ref="F67" ca="1">INDIRECT(ADDRESS(5,32))*INDIRECT(ADDRESS(5,24))/(INDIRECT(ADDRESS(5,34))+INDIRECT(ADDRESS(5,33))*C67*INDIRECT(ADDRESS(5,37)))-1</f>
        <v>3.1211695676530402</v>
      </c>
      <c r="G67" s="43" cm="1">
        <f t="array" aca="1" ref="G67" ca="1">INDIRECT(ADDRESS(5,35))/((1-INDIRECT(ADDRESS(5,33)))*C67*INDIRECT(ADDRESS(5,37)))-1</f>
        <v>61.936201866928741</v>
      </c>
      <c r="H67" s="43" cm="1">
        <f t="array" aca="1" ref="H67" ca="1">(INDIRECT(ADDRESS(5,35))-(1-INDIRECT(ADDRESS(5,33)))*C67)*INDIRECT(ADDRESS(5,38))/(D67*INDIRECT(ADDRESS(5,37)))-1</f>
        <v>16.694841576801544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2.5594527494778689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3.120906237755948</v>
      </c>
      <c r="L67"/>
      <c r="M67"/>
      <c r="N67"/>
      <c r="O67"/>
      <c r="P67"/>
      <c r="Q67"/>
      <c r="R67"/>
      <c r="S67"/>
    </row>
    <row r="68" spans="1:19" x14ac:dyDescent="0.3">
      <c r="A68" s="63"/>
      <c r="B68" s="19">
        <v>40240</v>
      </c>
      <c r="C68" s="40">
        <v>100.01789600000001</v>
      </c>
      <c r="D68" s="40">
        <v>84.322759228857649</v>
      </c>
      <c r="E68" s="43" cm="1">
        <f t="array" aca="1" ref="E68" ca="1">INDIRECT(ADDRESS(5,32))*INDIRECT(ADDRESS(5,23))/(INDIRECT(ADDRESS(5,34))+INDIRECT(ADDRESS(5,33))*C68*INDIRECT(ADDRESS(5,36)))-1</f>
        <v>2.5599223503511541</v>
      </c>
      <c r="F68" s="43" cm="1">
        <f t="array" aca="1" ref="F68" ca="1">INDIRECT(ADDRESS(5,32))*INDIRECT(ADDRESS(5,24))/(INDIRECT(ADDRESS(5,34))+INDIRECT(ADDRESS(5,33))*C68*INDIRECT(ADDRESS(5,37)))-1</f>
        <v>3.1217302156411382</v>
      </c>
      <c r="G68" s="43" cm="1">
        <f t="array" aca="1" ref="G68" ca="1">INDIRECT(ADDRESS(5,35))/((1-INDIRECT(ADDRESS(5,33)))*C68*INDIRECT(ADDRESS(5,37)))-1</f>
        <v>97.299901567108861</v>
      </c>
      <c r="H68" s="43" cm="1">
        <f t="array" aca="1" ref="H68" ca="1">(INDIRECT(ADDRESS(5,35))-(1-INDIRECT(ADDRESS(5,33)))*C68)*INDIRECT(ADDRESS(5,38))/(D68*INDIRECT(ADDRESS(5,37)))-1</f>
        <v>21.270182712680199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2.5598435952919352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3.121562521431005</v>
      </c>
      <c r="L68"/>
      <c r="M68"/>
      <c r="N68"/>
      <c r="O68"/>
      <c r="P68"/>
      <c r="Q68"/>
      <c r="R68"/>
      <c r="S68"/>
    </row>
    <row r="69" spans="1:19" x14ac:dyDescent="0.3">
      <c r="A69" s="63"/>
      <c r="B69" s="19">
        <v>40250</v>
      </c>
      <c r="C69" s="40">
        <v>184.64072000000002</v>
      </c>
      <c r="D69" s="40">
        <v>115.23616927642703</v>
      </c>
      <c r="E69" s="43" cm="1">
        <f t="array" aca="1" ref="E69" ca="1">INDIRECT(ADDRESS(5,32))*INDIRECT(ADDRESS(5,23))/(INDIRECT(ADDRESS(5,34))+INDIRECT(ADDRESS(5,33))*C69*INDIRECT(ADDRESS(5,36)))-1</f>
        <v>2.5594015138555295</v>
      </c>
      <c r="F69" s="43" cm="1">
        <f t="array" aca="1" ref="F69" ca="1">INDIRECT(ADDRESS(5,32))*INDIRECT(ADDRESS(5,24))/(INDIRECT(ADDRESS(5,34))+INDIRECT(ADDRESS(5,33))*C69*INDIRECT(ADDRESS(5,37)))-1</f>
        <v>3.1208860784622106</v>
      </c>
      <c r="G69" s="43" cm="1">
        <f t="array" aca="1" ref="G69" ca="1">INDIRECT(ADDRESS(5,35))/((1-INDIRECT(ADDRESS(5,33)))*C69*INDIRECT(ADDRESS(5,37)))-1</f>
        <v>52.248001479572494</v>
      </c>
      <c r="H69" s="43" cm="1">
        <f t="array" aca="1" ref="H69" ca="1">(INDIRECT(ADDRESS(5,35))-(1-INDIRECT(ADDRESS(5,33)))*C69)*INDIRECT(ADDRESS(5,38))/(D69*INDIRECT(ADDRESS(5,37)))-1</f>
        <v>15.19503384024059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2.5592544982824741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3.1205730987106604</v>
      </c>
      <c r="L69"/>
      <c r="M69"/>
      <c r="N69"/>
      <c r="O69"/>
      <c r="P69"/>
      <c r="Q69"/>
      <c r="R69"/>
      <c r="S69"/>
    </row>
    <row r="70" spans="1:19" x14ac:dyDescent="0.3">
      <c r="A70" s="63"/>
      <c r="B70" s="19">
        <v>40360</v>
      </c>
      <c r="C70" s="40">
        <v>300.72757000000001</v>
      </c>
      <c r="D70" s="40">
        <v>147.41642065084889</v>
      </c>
      <c r="E70" s="43" cm="1">
        <f t="array" aca="1" ref="E70" ca="1">INDIRECT(ADDRESS(5,32))*INDIRECT(ADDRESS(5,23))/(INDIRECT(ADDRESS(5,34))+INDIRECT(ADDRESS(5,33))*C70*INDIRECT(ADDRESS(5,36)))-1</f>
        <v>2.5586872704812387</v>
      </c>
      <c r="F70" s="43" cm="1">
        <f t="array" aca="1" ref="F70" ca="1">INDIRECT(ADDRESS(5,32))*INDIRECT(ADDRESS(5,24))/(INDIRECT(ADDRESS(5,34))+INDIRECT(ADDRESS(5,33))*C70*INDIRECT(ADDRESS(5,37)))-1</f>
        <v>3.119728640853288</v>
      </c>
      <c r="G70" s="43" cm="1">
        <f t="array" aca="1" ref="G70" ca="1">INDIRECT(ADDRESS(5,35))/((1-INDIRECT(ADDRESS(5,33)))*C70*INDIRECT(ADDRESS(5,37)))-1</f>
        <v>31.693209111985745</v>
      </c>
      <c r="H70" s="43" cm="1">
        <f t="array" aca="1" ref="H70" ca="1">(INDIRECT(ADDRESS(5,35))-(1-INDIRECT(ADDRESS(5,33)))*C70)*INDIRECT(ADDRESS(5,38))/(D70*INDIRECT(ADDRESS(5,37)))-1</f>
        <v>11.551519043300219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2.5584468348301677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3.1192169202510565</v>
      </c>
      <c r="L70"/>
      <c r="M70"/>
      <c r="N70"/>
      <c r="O70"/>
      <c r="P70"/>
      <c r="Q70"/>
      <c r="R70"/>
      <c r="S70"/>
    </row>
    <row r="71" spans="1:19" x14ac:dyDescent="0.3">
      <c r="A71" s="63"/>
      <c r="B71" s="19">
        <v>40390</v>
      </c>
      <c r="C71" s="40">
        <v>106.32288700000001</v>
      </c>
      <c r="D71" s="40">
        <v>74.478686585170564</v>
      </c>
      <c r="E71" s="43" cm="1">
        <f t="array" aca="1" ref="E71" ca="1">INDIRECT(ADDRESS(5,32))*INDIRECT(ADDRESS(5,23))/(INDIRECT(ADDRESS(5,34))+INDIRECT(ADDRESS(5,33))*C71*INDIRECT(ADDRESS(5,36)))-1</f>
        <v>2.5598835391419081</v>
      </c>
      <c r="F71" s="43" cm="1">
        <f t="array" aca="1" ref="F71" ca="1">INDIRECT(ADDRESS(5,32))*INDIRECT(ADDRESS(5,24))/(INDIRECT(ADDRESS(5,34))+INDIRECT(ADDRESS(5,33))*C71*INDIRECT(ADDRESS(5,37)))-1</f>
        <v>3.1216673096064147</v>
      </c>
      <c r="G71" s="43" cm="1">
        <f t="array" aca="1" ref="G71" ca="1">INDIRECT(ADDRESS(5,35))/((1-INDIRECT(ADDRESS(5,33)))*C71*INDIRECT(ADDRESS(5,37)))-1</f>
        <v>91.47067690843771</v>
      </c>
      <c r="H71" s="43" cm="1">
        <f t="array" aca="1" ref="H71" ca="1">(INDIRECT(ADDRESS(5,35))-(1-INDIRECT(ADDRESS(5,33)))*C71)*INDIRECT(ADDRESS(5,38))/(D71*INDIRECT(ADDRESS(5,37)))-1</f>
        <v>24.202065920047151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2.5598221004688901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3.1215364883211727</v>
      </c>
      <c r="L71"/>
      <c r="M71"/>
      <c r="N71"/>
      <c r="O71"/>
      <c r="P71"/>
      <c r="Q71"/>
      <c r="R71"/>
      <c r="S71"/>
    </row>
    <row r="72" spans="1:19" x14ac:dyDescent="0.3">
      <c r="A72" s="63"/>
      <c r="B72" s="19">
        <v>40710</v>
      </c>
      <c r="C72" s="40">
        <v>106.18517800000001</v>
      </c>
      <c r="D72" s="40">
        <v>74.538305248268884</v>
      </c>
      <c r="E72" s="43" cm="1">
        <f t="array" aca="1" ref="E72" ca="1">INDIRECT(ADDRESS(5,32))*INDIRECT(ADDRESS(5,23))/(INDIRECT(ADDRESS(5,34))+INDIRECT(ADDRESS(5,33))*C72*INDIRECT(ADDRESS(5,36)))-1</f>
        <v>2.5598843868189025</v>
      </c>
      <c r="F72" s="43" cm="1">
        <f t="array" aca="1" ref="F72" ca="1">INDIRECT(ADDRESS(5,32))*INDIRECT(ADDRESS(5,24))/(INDIRECT(ADDRESS(5,34))+INDIRECT(ADDRESS(5,33))*C72*INDIRECT(ADDRESS(5,37)))-1</f>
        <v>3.1216686835334846</v>
      </c>
      <c r="G72" s="43" cm="1">
        <f t="array" aca="1" ref="G72" ca="1">INDIRECT(ADDRESS(5,35))/((1-INDIRECT(ADDRESS(5,33)))*C72*INDIRECT(ADDRESS(5,37)))-1</f>
        <v>91.590599902270085</v>
      </c>
      <c r="H72" s="43" cm="1">
        <f t="array" aca="1" ref="H72" ca="1">(INDIRECT(ADDRESS(5,35))-(1-INDIRECT(ADDRESS(5,33)))*C72)*INDIRECT(ADDRESS(5,38))/(D72*INDIRECT(ADDRESS(5,37)))-1</f>
        <v>24.182162216556922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2.5598228497043105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3.1215376526038598</v>
      </c>
      <c r="L72"/>
      <c r="M72"/>
      <c r="N72"/>
      <c r="O72"/>
      <c r="P72"/>
      <c r="Q72"/>
      <c r="R72"/>
      <c r="S72"/>
    </row>
    <row r="73" spans="1:19" x14ac:dyDescent="0.3">
      <c r="A73" s="63"/>
      <c r="B73" s="19">
        <v>40740</v>
      </c>
      <c r="C73" s="40">
        <v>300.55322000000007</v>
      </c>
      <c r="D73" s="40">
        <v>147.43964210554773</v>
      </c>
      <c r="E73" s="43" cm="1">
        <f t="array" aca="1" ref="E73" ca="1">INDIRECT(ADDRESS(5,32))*INDIRECT(ADDRESS(5,23))/(INDIRECT(ADDRESS(5,34))+INDIRECT(ADDRESS(5,33))*C73*INDIRECT(ADDRESS(5,36)))-1</f>
        <v>2.5586883429832619</v>
      </c>
      <c r="F73" s="43" cm="1">
        <f t="array" aca="1" ref="F73" ca="1">INDIRECT(ADDRESS(5,32))*INDIRECT(ADDRESS(5,24))/(INDIRECT(ADDRESS(5,34))+INDIRECT(ADDRESS(5,33))*C73*INDIRECT(ADDRESS(5,37)))-1</f>
        <v>3.1197303787129398</v>
      </c>
      <c r="G73" s="43" cm="1">
        <f t="array" aca="1" ref="G73" ca="1">INDIRECT(ADDRESS(5,35))/((1-INDIRECT(ADDRESS(5,33)))*C73*INDIRECT(ADDRESS(5,37)))-1</f>
        <v>31.712174342199127</v>
      </c>
      <c r="H73" s="43" cm="1">
        <f t="array" aca="1" ref="H73" ca="1">(INDIRECT(ADDRESS(5,35))-(1-INDIRECT(ADDRESS(5,33)))*C73)*INDIRECT(ADDRESS(5,38))/(D73*INDIRECT(ADDRESS(5,37)))-1</f>
        <v>11.549704715378526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2.5584478313682482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3.1192184962649705</v>
      </c>
      <c r="L73"/>
      <c r="M73"/>
      <c r="N73"/>
      <c r="O73"/>
      <c r="P73"/>
      <c r="Q73"/>
      <c r="R73"/>
      <c r="S73"/>
    </row>
    <row r="74" spans="1:19" x14ac:dyDescent="0.3">
      <c r="A74" s="63"/>
      <c r="B74" s="19">
        <v>40750</v>
      </c>
      <c r="C74" s="40">
        <v>184.98876000000004</v>
      </c>
      <c r="D74" s="40">
        <v>115.22688220934388</v>
      </c>
      <c r="E74" s="43" cm="1">
        <f t="array" aca="1" ref="E74" ca="1">INDIRECT(ADDRESS(5,32))*INDIRECT(ADDRESS(5,23))/(INDIRECT(ADDRESS(5,34))+INDIRECT(ADDRESS(5,33))*C74*INDIRECT(ADDRESS(5,36)))-1</f>
        <v>2.5593993720538828</v>
      </c>
      <c r="F74" s="43" cm="1">
        <f t="array" aca="1" ref="F74" ca="1">INDIRECT(ADDRESS(5,32))*INDIRECT(ADDRESS(5,24))/(INDIRECT(ADDRESS(5,34))+INDIRECT(ADDRESS(5,33))*C74*INDIRECT(ADDRESS(5,37)))-1</f>
        <v>3.1208826073763607</v>
      </c>
      <c r="G74" s="43" cm="1">
        <f t="array" aca="1" ref="G74" ca="1">INDIRECT(ADDRESS(5,35))/((1-INDIRECT(ADDRESS(5,33)))*C74*INDIRECT(ADDRESS(5,37)))-1</f>
        <v>52.147820071605061</v>
      </c>
      <c r="H74" s="43" cm="1">
        <f t="array" aca="1" ref="H74" ca="1">(INDIRECT(ADDRESS(5,35))-(1-INDIRECT(ADDRESS(5,33)))*C74)*INDIRECT(ADDRESS(5,38))/(D74*INDIRECT(ADDRESS(5,37)))-1</f>
        <v>15.19592402943708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2.5592523804401828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3.1205696788548023</v>
      </c>
      <c r="L74"/>
      <c r="M74"/>
      <c r="N74"/>
      <c r="O74"/>
      <c r="P74"/>
      <c r="Q74"/>
      <c r="R74"/>
      <c r="S74"/>
    </row>
    <row r="75" spans="1:19" x14ac:dyDescent="0.3">
      <c r="A75" s="63"/>
      <c r="B75" s="19">
        <v>40760</v>
      </c>
      <c r="C75" s="40">
        <v>100.21433400000001</v>
      </c>
      <c r="D75" s="40">
        <v>84.27889706774225</v>
      </c>
      <c r="E75" s="43" cm="1">
        <f t="array" aca="1" ref="E75" ca="1">INDIRECT(ADDRESS(5,32))*INDIRECT(ADDRESS(5,23))/(INDIRECT(ADDRESS(5,34))+INDIRECT(ADDRESS(5,33))*C75*INDIRECT(ADDRESS(5,36)))-1</f>
        <v>2.5599211411381906</v>
      </c>
      <c r="F75" s="43" cm="1">
        <f t="array" aca="1" ref="F75" ca="1">INDIRECT(ADDRESS(5,32))*INDIRECT(ADDRESS(5,24))/(INDIRECT(ADDRESS(5,34))+INDIRECT(ADDRESS(5,33))*C75*INDIRECT(ADDRESS(5,37)))-1</f>
        <v>3.1217282557147286</v>
      </c>
      <c r="G75" s="43" cm="1">
        <f t="array" aca="1" ref="G75" ca="1">INDIRECT(ADDRESS(5,35))/((1-INDIRECT(ADDRESS(5,33)))*C75*INDIRECT(ADDRESS(5,37)))-1</f>
        <v>97.107216196730207</v>
      </c>
      <c r="H75" s="43" cm="1">
        <f t="array" aca="1" ref="H75" ca="1">(INDIRECT(ADDRESS(5,35))-(1-INDIRECT(ADDRESS(5,33)))*C75)*INDIRECT(ADDRESS(5,38))/(D75*INDIRECT(ADDRESS(5,37)))-1</f>
        <v>21.281452700560262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2.5598424680671368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3.1215607361465114</v>
      </c>
      <c r="L75"/>
      <c r="M75"/>
      <c r="N75"/>
      <c r="O75"/>
      <c r="P75"/>
      <c r="Q75"/>
      <c r="R75"/>
      <c r="S75"/>
    </row>
    <row r="76" spans="1:19" x14ac:dyDescent="0.3">
      <c r="A76" s="63"/>
      <c r="B76" s="19">
        <v>40770</v>
      </c>
      <c r="C76" s="40">
        <v>156.53396000000001</v>
      </c>
      <c r="D76" s="40">
        <v>105.72986667271532</v>
      </c>
      <c r="E76" s="43" cm="1">
        <f t="array" aca="1" ref="E76" ca="1">INDIRECT(ADDRESS(5,32))*INDIRECT(ADDRESS(5,23))/(INDIRECT(ADDRESS(5,34))+INDIRECT(ADDRESS(5,33))*C76*INDIRECT(ADDRESS(5,36)))-1</f>
        <v>2.5595744884174798</v>
      </c>
      <c r="F76" s="43" cm="1">
        <f t="array" aca="1" ref="F76" ca="1">INDIRECT(ADDRESS(5,32))*INDIRECT(ADDRESS(5,24))/(INDIRECT(ADDRESS(5,34))+INDIRECT(ADDRESS(5,33))*C76*INDIRECT(ADDRESS(5,37)))-1</f>
        <v>3.121166413182225</v>
      </c>
      <c r="G76" s="43" cm="1">
        <f t="array" aca="1" ref="G76" ca="1">INDIRECT(ADDRESS(5,35))/((1-INDIRECT(ADDRESS(5,33)))*C76*INDIRECT(ADDRESS(5,37)))-1</f>
        <v>61.809050072900035</v>
      </c>
      <c r="H76" s="43" cm="1">
        <f t="array" aca="1" ref="H76" ca="1">(INDIRECT(ADDRESS(5,35))-(1-INDIRECT(ADDRESS(5,33)))*C76)*INDIRECT(ADDRESS(5,38))/(D76*INDIRECT(ADDRESS(5,37)))-1</f>
        <v>16.687682693430627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2.5594507089378715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3.1209028829560994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50" t="s">
        <v>49</v>
      </c>
      <c r="D79" s="50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77" t="s">
        <v>38</v>
      </c>
      <c r="M79" s="78"/>
      <c r="N79" s="77" t="s">
        <v>42</v>
      </c>
      <c r="O79" s="78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64" t="s">
        <v>33</v>
      </c>
      <c r="B80" s="23">
        <v>40230</v>
      </c>
      <c r="C80" s="51">
        <v>757.39114000000006</v>
      </c>
      <c r="D80" s="51">
        <v>63.590456816631459</v>
      </c>
      <c r="E80" s="44" cm="1">
        <f t="array" aca="1" ref="E80" ca="1">INDIRECT(ADDRESS(5,32))*INDIRECT(ADDRESS(5,23))/(INDIRECT(ADDRESS(5,34))+INDIRECT(ADDRESS(5,33))*C80*INDIRECT(ADDRESS(5,36)))-1</f>
        <v>2.5558803525194165</v>
      </c>
      <c r="F80" s="44" cm="1">
        <f t="array" aca="1" ref="F80" ca="1">INDIRECT(ADDRESS(5,32))*INDIRECT(ADDRESS(5,24))/(INDIRECT(ADDRESS(5,34))+INDIRECT(ADDRESS(5,33))*C80*INDIRECT(ADDRESS(5,37)))-1</f>
        <v>3.1151818042398007</v>
      </c>
      <c r="G80" s="44" cm="1">
        <f t="array" aca="1" ref="G80" ca="1">INDIRECT(ADDRESS(5,35))/((1-INDIRECT(ADDRESS(5,33)))*C80*INDIRECT(ADDRESS(5,37)))-1</f>
        <v>11.981072542978692</v>
      </c>
      <c r="H80" s="44" cm="1">
        <f t="array" aca="1" ref="H80" ca="1">(INDIRECT(ADDRESS(5,35))-(1-INDIRECT(ADDRESS(5,33)))*C80)*INDIRECT(ADDRESS(5,38))/(D80*INDIRECT(ADDRESS(5,37)))-1</f>
        <v>27.11021462230164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2.5558357151275768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3.1150868854456633</v>
      </c>
      <c r="L80" s="71" t="s">
        <v>36</v>
      </c>
      <c r="M80" s="72"/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65"/>
      <c r="B81" s="23">
        <v>40240</v>
      </c>
      <c r="C81" s="51">
        <v>54.757109000000007</v>
      </c>
      <c r="D81" s="51">
        <v>6254.3874766060389</v>
      </c>
      <c r="E81" s="44" cm="1">
        <f t="array" aca="1" ref="E81" ca="1">INDIRECT(ADDRESS(5,32))*INDIRECT(ADDRESS(5,23))/(INDIRECT(ADDRESS(5,34))+INDIRECT(ADDRESS(5,33))*C81*INDIRECT(ADDRESS(5,36)))-1</f>
        <v>2.5602009839793656</v>
      </c>
      <c r="F81" s="44" cm="1">
        <f t="array" aca="1" ref="F81" ca="1">INDIRECT(ADDRESS(5,32))*INDIRECT(ADDRESS(5,24))/(INDIRECT(ADDRESS(5,34))+INDIRECT(ADDRESS(5,33))*C81*INDIRECT(ADDRESS(5,37)))-1</f>
        <v>3.122181847066499</v>
      </c>
      <c r="G81" s="44" cm="1">
        <f t="array" aca="1" ref="G81" ca="1">INDIRECT(ADDRESS(5,35))/((1-INDIRECT(ADDRESS(5,33)))*C81*INDIRECT(ADDRESS(5,37)))-1</f>
        <v>178.55201637378866</v>
      </c>
      <c r="H81" s="44" cm="1">
        <f t="array" aca="1" ref="H81" ca="1">(INDIRECT(ADDRESS(5,35))-(1-INDIRECT(ADDRESS(5,33)))*C81)*INDIRECT(ADDRESS(5,38))/(D81*INDIRECT(ADDRESS(5,37)))-1</f>
        <v>-0.69875493208400363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2.1927017191771618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2.4259026657667961</v>
      </c>
      <c r="L81" s="73"/>
      <c r="M81" s="74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65"/>
      <c r="B82" s="23">
        <v>40250</v>
      </c>
      <c r="C82" s="51">
        <v>140.27937000000003</v>
      </c>
      <c r="D82" s="51">
        <v>9482.5288112684048</v>
      </c>
      <c r="E82" s="44" cm="1">
        <f t="array" aca="1" ref="E82" ca="1">INDIRECT(ADDRESS(5,32))*INDIRECT(ADDRESS(5,23))/(INDIRECT(ADDRESS(5,34))+INDIRECT(ADDRESS(5,33))*C82*INDIRECT(ADDRESS(5,36)))-1</f>
        <v>2.5596745300531913</v>
      </c>
      <c r="F82" s="44" cm="1">
        <f t="array" aca="1" ref="F82" ca="1">INDIRECT(ADDRESS(5,32))*INDIRECT(ADDRESS(5,24))/(INDIRECT(ADDRESS(5,34))+INDIRECT(ADDRESS(5,33))*C82*INDIRECT(ADDRESS(5,37)))-1</f>
        <v>3.1213285526536003</v>
      </c>
      <c r="G82" s="44" cm="1">
        <f t="array" aca="1" ref="G82" ca="1">INDIRECT(ADDRESS(5,35))/((1-INDIRECT(ADDRESS(5,33)))*C82*INDIRECT(ADDRESS(5,37)))-1</f>
        <v>69.086922487243356</v>
      </c>
      <c r="H82" s="44" cm="1">
        <f t="array" aca="1" ref="H82" ca="1">(INDIRECT(ADDRESS(5,35))-(1-INDIRECT(ADDRESS(5,33)))*C82)*INDIRECT(ADDRESS(5,38))/(D82*INDIRECT(ADDRESS(5,37)))-1</f>
        <v>-0.80254737789105413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1.8505003448964388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1.8933965059674116</v>
      </c>
      <c r="L82" s="75"/>
      <c r="M82" s="76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65"/>
      <c r="B83" s="23">
        <v>40360</v>
      </c>
      <c r="C83" s="51">
        <v>807.39186000000007</v>
      </c>
      <c r="D83" s="51">
        <v>11173.359299668702</v>
      </c>
      <c r="E83" s="44" cm="1">
        <f t="array" aca="1" ref="E83" ca="1">INDIRECT(ADDRESS(5,32))*INDIRECT(ADDRESS(5,23))/(INDIRECT(ADDRESS(5,34))+INDIRECT(ADDRESS(5,33))*C83*INDIRECT(ADDRESS(5,36)))-1</f>
        <v>2.5555732881536781</v>
      </c>
      <c r="F83" s="44" cm="1">
        <f t="array" aca="1" ref="F83" ca="1">INDIRECT(ADDRESS(5,32))*INDIRECT(ADDRESS(5,24))/(INDIRECT(ADDRESS(5,34))+INDIRECT(ADDRESS(5,33))*C83*INDIRECT(ADDRESS(5,37)))-1</f>
        <v>3.1146845744078115</v>
      </c>
      <c r="G83" s="44" cm="1">
        <f t="array" aca="1" ref="G83" ca="1">INDIRECT(ADDRESS(5,35))/((1-INDIRECT(ADDRESS(5,33)))*C83*INDIRECT(ADDRESS(5,37)))-1</f>
        <v>11.17717172891653</v>
      </c>
      <c r="H83" s="44" cm="1">
        <f t="array" aca="1" ref="H83" ca="1">(INDIRECT(ADDRESS(5,35))-(1-INDIRECT(ADDRESS(5,33)))*C83)*INDIRECT(ADDRESS(5,38))/(D83*INDIRECT(ADDRESS(5,37)))-1</f>
        <v>-0.84063254266078125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1.6687700846045028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1.6428774505202917</v>
      </c>
      <c r="L83" s="71" t="s">
        <v>37</v>
      </c>
      <c r="M83" s="72"/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65"/>
      <c r="B84" s="23">
        <v>40390</v>
      </c>
      <c r="C84" s="51">
        <v>158.00565000000003</v>
      </c>
      <c r="D84" s="51">
        <v>1689.0842550621214</v>
      </c>
      <c r="E84" s="44" cm="1">
        <f t="array" aca="1" ref="E84" ca="1">INDIRECT(ADDRESS(5,32))*INDIRECT(ADDRESS(5,23))/(INDIRECT(ADDRESS(5,34))+INDIRECT(ADDRESS(5,33))*C84*INDIRECT(ADDRESS(5,36)))-1</f>
        <v>2.5595654309289513</v>
      </c>
      <c r="F84" s="44" cm="1">
        <f t="array" aca="1" ref="F84" ca="1">INDIRECT(ADDRESS(5,32))*INDIRECT(ADDRESS(5,24))/(INDIRECT(ADDRESS(5,34))+INDIRECT(ADDRESS(5,33))*C84*INDIRECT(ADDRESS(5,37)))-1</f>
        <v>3.121151733710084</v>
      </c>
      <c r="G84" s="44" cm="1">
        <f t="array" aca="1" ref="G84" ca="1">INDIRECT(ADDRESS(5,35))/((1-INDIRECT(ADDRESS(5,33)))*C84*INDIRECT(ADDRESS(5,37)))-1</f>
        <v>61.224036493311033</v>
      </c>
      <c r="H84" s="44" cm="1">
        <f t="array" aca="1" ref="H84" ca="1">(INDIRECT(ADDRESS(5,35))-(1-INDIRECT(ADDRESS(5,33)))*C84)*INDIRECT(ADDRESS(5,38))/(D84*INDIRECT(ADDRESS(5,37)))-1</f>
        <v>0.10705790730531484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2.5283880173129321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3.0554921465922762</v>
      </c>
      <c r="L84" s="73"/>
      <c r="M84" s="74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65"/>
      <c r="B85" s="23">
        <v>40710</v>
      </c>
      <c r="C85" s="51">
        <v>157.80270000000002</v>
      </c>
      <c r="D85" s="51">
        <v>1690.3816694725656</v>
      </c>
      <c r="E85" s="44" cm="1">
        <f t="array" aca="1" ref="E85" ca="1">INDIRECT(ADDRESS(5,32))*INDIRECT(ADDRESS(5,23))/(INDIRECT(ADDRESS(5,34))+INDIRECT(ADDRESS(5,33))*C85*INDIRECT(ADDRESS(5,36)))-1</f>
        <v>2.5595666799781833</v>
      </c>
      <c r="F85" s="44" cm="1">
        <f t="array" aca="1" ref="F85" ca="1">INDIRECT(ADDRESS(5,32))*INDIRECT(ADDRESS(5,24))/(INDIRECT(ADDRESS(5,34))+INDIRECT(ADDRESS(5,33))*C85*INDIRECT(ADDRESS(5,37)))-1</f>
        <v>3.1211537580424658</v>
      </c>
      <c r="G85" s="44" cm="1">
        <f t="array" aca="1" ref="G85" ca="1">INDIRECT(ADDRESS(5,35))/((1-INDIRECT(ADDRESS(5,33)))*C85*INDIRECT(ADDRESS(5,37)))-1</f>
        <v>61.304062805955361</v>
      </c>
      <c r="H85" s="44" cm="1">
        <f t="array" aca="1" ref="H85" ca="1">(INDIRECT(ADDRESS(5,35))-(1-INDIRECT(ADDRESS(5,33)))*C85)*INDIRECT(ADDRESS(5,38))/(D85*INDIRECT(ADDRESS(5,37)))-1</f>
        <v>0.10622470982157628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2.528341948195739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3.0553955706389875</v>
      </c>
      <c r="L85" s="75"/>
      <c r="M85" s="76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65"/>
      <c r="B86" s="23">
        <v>40740</v>
      </c>
      <c r="C86" s="51">
        <v>807.62264000000005</v>
      </c>
      <c r="D86" s="51">
        <v>11155.285192415331</v>
      </c>
      <c r="E86" s="44" cm="1">
        <f t="array" aca="1" ref="E86" ca="1">INDIRECT(ADDRESS(5,32))*INDIRECT(ADDRESS(5,23))/(INDIRECT(ADDRESS(5,34))+INDIRECT(ADDRESS(5,33))*C86*INDIRECT(ADDRESS(5,36)))-1</f>
        <v>2.5555718710107516</v>
      </c>
      <c r="F86" s="44" cm="1">
        <f t="array" aca="1" ref="F86" ca="1">INDIRECT(ADDRESS(5,32))*INDIRECT(ADDRESS(5,24))/(INDIRECT(ADDRESS(5,34))+INDIRECT(ADDRESS(5,33))*C86*INDIRECT(ADDRESS(5,37)))-1</f>
        <v>3.1146822797054243</v>
      </c>
      <c r="G86" s="44" cm="1">
        <f t="array" aca="1" ref="G86" ca="1">INDIRECT(ADDRESS(5,35))/((1-INDIRECT(ADDRESS(5,33)))*C86*INDIRECT(ADDRESS(5,37)))-1</f>
        <v>11.173692074493271</v>
      </c>
      <c r="H86" s="44" cm="1">
        <f t="array" aca="1" ref="H86" ca="1">(INDIRECT(ADDRESS(5,35))-(1-INDIRECT(ADDRESS(5,33)))*C86)*INDIRECT(ADDRESS(5,38))/(D86*INDIRECT(ADDRESS(5,37)))-1</f>
        <v>-0.84037717413350521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1.6706548445533094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1.6453898010619064</v>
      </c>
      <c r="L86"/>
      <c r="M86"/>
      <c r="N86"/>
      <c r="O86"/>
      <c r="P86"/>
      <c r="Q86"/>
      <c r="R86"/>
      <c r="S86"/>
    </row>
    <row r="87" spans="1:19" x14ac:dyDescent="0.3">
      <c r="A87" s="65"/>
      <c r="B87" s="23">
        <v>40750</v>
      </c>
      <c r="C87" s="51">
        <v>140.12273000000002</v>
      </c>
      <c r="D87" s="51">
        <v>9488.4603473035022</v>
      </c>
      <c r="E87" s="44" cm="1">
        <f t="array" aca="1" ref="E87" ca="1">INDIRECT(ADDRESS(5,32))*INDIRECT(ADDRESS(5,23))/(INDIRECT(ADDRESS(5,34))+INDIRECT(ADDRESS(5,33))*C87*INDIRECT(ADDRESS(5,36)))-1</f>
        <v>2.5596754941480397</v>
      </c>
      <c r="F87" s="44" cm="1">
        <f t="array" aca="1" ref="F87" ca="1">INDIRECT(ADDRESS(5,32))*INDIRECT(ADDRESS(5,24))/(INDIRECT(ADDRESS(5,34))+INDIRECT(ADDRESS(5,33))*C87*INDIRECT(ADDRESS(5,37)))-1</f>
        <v>3.1213301151990498</v>
      </c>
      <c r="G87" s="44" cm="1">
        <f t="array" aca="1" ref="G87" ca="1">INDIRECT(ADDRESS(5,35))/((1-INDIRECT(ADDRESS(5,33)))*C87*INDIRECT(ADDRESS(5,37)))-1</f>
        <v>69.16527105737471</v>
      </c>
      <c r="H87" s="44" cm="1">
        <f t="array" aca="1" ref="H87" ca="1">(INDIRECT(ADDRESS(5,35))-(1-INDIRECT(ADDRESS(5,33)))*C87)*INDIRECT(ADDRESS(5,38))/(D87*INDIRECT(ADDRESS(5,37)))-1</f>
        <v>-0.80266854302109147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1.8498611697151075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1.8924793674962568</v>
      </c>
      <c r="L87"/>
      <c r="M87"/>
      <c r="N87"/>
      <c r="O87"/>
      <c r="P87"/>
      <c r="Q87"/>
      <c r="R87"/>
      <c r="S87"/>
    </row>
    <row r="88" spans="1:19" x14ac:dyDescent="0.3">
      <c r="A88" s="65"/>
      <c r="B88" s="23">
        <v>40760</v>
      </c>
      <c r="C88" s="51">
        <v>54.532445000000003</v>
      </c>
      <c r="D88" s="51">
        <v>6257.3159479143187</v>
      </c>
      <c r="E88" s="44" cm="1">
        <f t="array" aca="1" ref="E88" ca="1">INDIRECT(ADDRESS(5,32))*INDIRECT(ADDRESS(5,23))/(INDIRECT(ADDRESS(5,34))+INDIRECT(ADDRESS(5,33))*C88*INDIRECT(ADDRESS(5,36)))-1</f>
        <v>2.5602023671605592</v>
      </c>
      <c r="F88" s="44" cm="1">
        <f t="array" aca="1" ref="F88" ca="1">INDIRECT(ADDRESS(5,32))*INDIRECT(ADDRESS(5,24))/(INDIRECT(ADDRESS(5,34))+INDIRECT(ADDRESS(5,33))*C88*INDIRECT(ADDRESS(5,37)))-1</f>
        <v>3.1221840891065158</v>
      </c>
      <c r="G88" s="44" cm="1">
        <f t="array" aca="1" ref="G88" ca="1">INDIRECT(ADDRESS(5,35))/((1-INDIRECT(ADDRESS(5,33)))*C88*INDIRECT(ADDRESS(5,37)))-1</f>
        <v>179.29173883088009</v>
      </c>
      <c r="H88" s="44" cm="1">
        <f t="array" aca="1" ref="H88" ca="1">(INDIRECT(ADDRESS(5,35))-(1-INDIRECT(ADDRESS(5,33)))*C88)*INDIRECT(ADDRESS(5,38))/(D88*INDIRECT(ADDRESS(5,37)))-1</f>
        <v>-0.69889098279530981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2.1924099950907481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2.4254078120598122</v>
      </c>
      <c r="L88"/>
      <c r="M88"/>
      <c r="N88"/>
      <c r="O88"/>
      <c r="P88"/>
      <c r="Q88"/>
      <c r="R88"/>
      <c r="S88"/>
    </row>
    <row r="89" spans="1:19" x14ac:dyDescent="0.3">
      <c r="A89" s="66"/>
      <c r="B89" s="23">
        <v>40770</v>
      </c>
      <c r="C89" s="51">
        <v>755.92099000000007</v>
      </c>
      <c r="D89" s="51">
        <v>5000.5085096949942</v>
      </c>
      <c r="E89" s="44" cm="1">
        <f t="array" aca="1" ref="E89" ca="1">INDIRECT(ADDRESS(5,32))*INDIRECT(ADDRESS(5,23))/(INDIRECT(ADDRESS(5,34))+INDIRECT(ADDRESS(5,33))*C89*INDIRECT(ADDRESS(5,36)))-1</f>
        <v>2.5558893818055926</v>
      </c>
      <c r="F89" s="44" cm="1">
        <f t="array" aca="1" ref="F89" ca="1">INDIRECT(ADDRESS(5,32))*INDIRECT(ADDRESS(5,24))/(INDIRECT(ADDRESS(5,34))+INDIRECT(ADDRESS(5,33))*C89*INDIRECT(ADDRESS(5,37)))-1</f>
        <v>3.115196425896678</v>
      </c>
      <c r="G89" s="44" cm="1">
        <f t="array" aca="1" ref="G89" ca="1">INDIRECT(ADDRESS(5,35))/((1-INDIRECT(ADDRESS(5,33)))*C89*INDIRECT(ADDRESS(5,37)))-1</f>
        <v>12.006318731471305</v>
      </c>
      <c r="H89" s="44" cm="1">
        <f t="array" aca="1" ref="H89" ca="1">(INDIRECT(ADDRESS(5,35))-(1-INDIRECT(ADDRESS(5,33)))*C89)*INDIRECT(ADDRESS(5,38))/(D89*INDIRECT(ADDRESS(5,37)))-1</f>
        <v>-0.6424876737647941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2.3083383929207599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2.6298896625364319</v>
      </c>
    </row>
    <row r="92" spans="1:19" x14ac:dyDescent="0.3">
      <c r="A92" s="21" t="s">
        <v>1</v>
      </c>
      <c r="B92" s="21" t="s">
        <v>0</v>
      </c>
      <c r="C92" s="50" t="s">
        <v>49</v>
      </c>
      <c r="D92" s="50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67" t="s">
        <v>34</v>
      </c>
      <c r="B93" s="23">
        <v>40230</v>
      </c>
      <c r="C93" s="51">
        <v>1037.3479600000001</v>
      </c>
      <c r="D93" s="51">
        <v>2831.2021698263125</v>
      </c>
      <c r="E93" s="44" cm="1">
        <f t="array" aca="1" ref="E93" ca="1">INDIRECT(ADDRESS(5,32))*INDIRECT(ADDRESS(5,23))/(INDIRECT(ADDRESS(5,34))+INDIRECT(ADDRESS(5,33))*C93*INDIRECT(ADDRESS(5,36)))-1</f>
        <v>2.554161764541107</v>
      </c>
      <c r="F93" s="44" cm="1">
        <f t="array" aca="1" ref="F93" ca="1">INDIRECT(ADDRESS(5,32))*INDIRECT(ADDRESS(5,24))/(INDIRECT(ADDRESS(5,34))+INDIRECT(ADDRESS(5,33))*C93*INDIRECT(ADDRESS(5,37)))-1</f>
        <v>3.112399332884821</v>
      </c>
      <c r="G93" s="44" cm="1">
        <f t="array" aca="1" ref="G93" ca="1">INDIRECT(ADDRESS(5,35))/((1-INDIRECT(ADDRESS(5,33)))*C93*INDIRECT(ADDRESS(5,37)))-1</f>
        <v>8.4777738144386312</v>
      </c>
      <c r="H93" s="44" cm="1">
        <f t="array" aca="1" ref="H93" ca="1">(INDIRECT(ADDRESS(5,35))-(1-INDIRECT(ADDRESS(5,33)))*C93)*INDIRECT(ADDRESS(5,38))/(D93*INDIRECT(ADDRESS(5,37)))-1</f>
        <v>-0.3822174404031593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2.4689699092524715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2.9365764681946747</v>
      </c>
      <c r="L93"/>
      <c r="M93"/>
      <c r="N93"/>
      <c r="O93"/>
      <c r="P93"/>
      <c r="Q93"/>
      <c r="R93"/>
      <c r="S93"/>
    </row>
    <row r="94" spans="1:19" x14ac:dyDescent="0.3">
      <c r="A94" s="67"/>
      <c r="B94" s="23">
        <v>40240</v>
      </c>
      <c r="C94" s="51">
        <v>156.80258000000001</v>
      </c>
      <c r="D94" s="51">
        <v>3534.0541264396938</v>
      </c>
      <c r="E94" s="44" cm="1">
        <f t="array" aca="1" ref="E94" ca="1">INDIRECT(ADDRESS(5,32))*INDIRECT(ADDRESS(5,23))/(INDIRECT(ADDRESS(5,34))+INDIRECT(ADDRESS(5,33))*C94*INDIRECT(ADDRESS(5,36)))-1</f>
        <v>2.559572835197284</v>
      </c>
      <c r="F94" s="44" cm="1">
        <f t="array" aca="1" ref="F94" ca="1">INDIRECT(ADDRESS(5,32))*INDIRECT(ADDRESS(5,24))/(INDIRECT(ADDRESS(5,34))+INDIRECT(ADDRESS(5,33))*C94*INDIRECT(ADDRESS(5,37)))-1</f>
        <v>3.1211637338059379</v>
      </c>
      <c r="G94" s="44" cm="1">
        <f t="array" aca="1" ref="G94" ca="1">INDIRECT(ADDRESS(5,35))/((1-INDIRECT(ADDRESS(5,33)))*C94*INDIRECT(ADDRESS(5,37)))-1</f>
        <v>61.701451288297243</v>
      </c>
      <c r="H94" s="44" cm="1">
        <f t="array" aca="1" ref="H94" ca="1">(INDIRECT(ADDRESS(5,35))-(1-INDIRECT(ADDRESS(5,33)))*C94)*INDIRECT(ADDRESS(5,38))/(D94*INDIRECT(ADDRESS(5,37)))-1</f>
        <v>-0.47084018807973715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2.4288442568256134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2.854923309417654</v>
      </c>
      <c r="L94"/>
      <c r="M94"/>
      <c r="N94"/>
      <c r="O94"/>
      <c r="P94"/>
      <c r="Q94"/>
      <c r="R94"/>
      <c r="S94"/>
    </row>
    <row r="95" spans="1:19" x14ac:dyDescent="0.3">
      <c r="A95" s="67"/>
      <c r="B95" s="23">
        <v>40250</v>
      </c>
      <c r="C95" s="51">
        <v>557.23129000000006</v>
      </c>
      <c r="D95" s="51">
        <v>5874.1885313813482</v>
      </c>
      <c r="E95" s="44" cm="1">
        <f t="array" aca="1" ref="E95" ca="1">INDIRECT(ADDRESS(5,32))*INDIRECT(ADDRESS(5,23))/(INDIRECT(ADDRESS(5,34))+INDIRECT(ADDRESS(5,33))*C95*INDIRECT(ADDRESS(5,36)))-1</f>
        <v>2.5571101052698655</v>
      </c>
      <c r="F95" s="44" cm="1">
        <f t="array" aca="1" ref="F95" ca="1">INDIRECT(ADDRESS(5,32))*INDIRECT(ADDRESS(5,24))/(INDIRECT(ADDRESS(5,34))+INDIRECT(ADDRESS(5,33))*C95*INDIRECT(ADDRESS(5,37)))-1</f>
        <v>3.1171734885618285</v>
      </c>
      <c r="G95" s="44" cm="1">
        <f t="array" aca="1" ref="G95" ca="1">INDIRECT(ADDRESS(5,35))/((1-INDIRECT(ADDRESS(5,33)))*C95*INDIRECT(ADDRESS(5,37)))-1</f>
        <v>16.643929025861652</v>
      </c>
      <c r="H95" s="44" cm="1">
        <f t="array" aca="1" ref="H95" ca="1">(INDIRECT(ADDRESS(5,35))-(1-INDIRECT(ADDRESS(5,33)))*C95)*INDIRECT(ADDRESS(5,38))/(D95*INDIRECT(ADDRESS(5,37)))-1</f>
        <v>-0.69101279919904912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2.2278878353262956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2.4870770423849007</v>
      </c>
      <c r="L95"/>
      <c r="M95"/>
      <c r="N95"/>
      <c r="O95"/>
      <c r="P95"/>
      <c r="Q95"/>
      <c r="R95"/>
      <c r="S95"/>
    </row>
    <row r="96" spans="1:19" x14ac:dyDescent="0.3">
      <c r="A96" s="67"/>
      <c r="B96" s="23">
        <v>40360</v>
      </c>
      <c r="C96" s="51">
        <v>205.05760000000001</v>
      </c>
      <c r="D96" s="51">
        <v>9335.2650843982155</v>
      </c>
      <c r="E96" s="44" cm="1">
        <f t="array" aca="1" ref="E96" ca="1">INDIRECT(ADDRESS(5,32))*INDIRECT(ADDRESS(5,23))/(INDIRECT(ADDRESS(5,34))+INDIRECT(ADDRESS(5,33))*C96*INDIRECT(ADDRESS(5,36)))-1</f>
        <v>2.559275874877307</v>
      </c>
      <c r="F96" s="44" cm="1">
        <f t="array" aca="1" ref="F96" ca="1">INDIRECT(ADDRESS(5,32))*INDIRECT(ADDRESS(5,24))/(INDIRECT(ADDRESS(5,34))+INDIRECT(ADDRESS(5,33))*C96*INDIRECT(ADDRESS(5,37)))-1</f>
        <v>3.1206824659425703</v>
      </c>
      <c r="G96" s="44" cm="1">
        <f t="array" aca="1" ref="G96" ca="1">INDIRECT(ADDRESS(5,35))/((1-INDIRECT(ADDRESS(5,33)))*C96*INDIRECT(ADDRESS(5,37)))-1</f>
        <v>46.946281102233378</v>
      </c>
      <c r="H96" s="44" cm="1">
        <f t="array" aca="1" ref="H96" ca="1">(INDIRECT(ADDRESS(5,35))-(1-INDIRECT(ADDRESS(5,33)))*C96)*INDIRECT(ADDRESS(5,38))/(D96*INDIRECT(ADDRESS(5,37)))-1</f>
        <v>-0.80038619347678397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1.8661823779557762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1.9160463085835384</v>
      </c>
      <c r="L96"/>
      <c r="M96"/>
      <c r="N96"/>
      <c r="O96"/>
      <c r="P96"/>
      <c r="Q96"/>
      <c r="R96"/>
      <c r="S96"/>
    </row>
    <row r="97" spans="1:19" x14ac:dyDescent="0.3">
      <c r="A97" s="67"/>
      <c r="B97" s="23">
        <v>40390</v>
      </c>
      <c r="C97" s="51">
        <v>121.82885000000002</v>
      </c>
      <c r="D97" s="51">
        <v>2061.490927255792</v>
      </c>
      <c r="E97" s="44" cm="1">
        <f t="array" aca="1" ref="E97" ca="1">INDIRECT(ADDRESS(5,32))*INDIRECT(ADDRESS(5,23))/(INDIRECT(ADDRESS(5,34))+INDIRECT(ADDRESS(5,33))*C97*INDIRECT(ADDRESS(5,36)))-1</f>
        <v>2.5597880937275597</v>
      </c>
      <c r="F97" s="44" cm="1">
        <f t="array" aca="1" ref="F97" ca="1">INDIRECT(ADDRESS(5,32))*INDIRECT(ADDRESS(5,24))/(INDIRECT(ADDRESS(5,34))+INDIRECT(ADDRESS(5,33))*C97*INDIRECT(ADDRESS(5,37)))-1</f>
        <v>3.1215126119787104</v>
      </c>
      <c r="G97" s="44" cm="1">
        <f t="array" aca="1" ref="G97" ca="1">INDIRECT(ADDRESS(5,35))/((1-INDIRECT(ADDRESS(5,33)))*C97*INDIRECT(ADDRESS(5,37)))-1</f>
        <v>79.701322648529725</v>
      </c>
      <c r="H97" s="44" cm="1">
        <f t="array" aca="1" ref="H97" ca="1">(INDIRECT(ADDRESS(5,35))-(1-INDIRECT(ADDRESS(5,33)))*C97)*INDIRECT(ADDRESS(5,38))/(D97*INDIRECT(ADDRESS(5,37)))-1</f>
        <v>-9.0519496435480518E-2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2.5136344102408148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3.024807132645674</v>
      </c>
      <c r="L97"/>
      <c r="M97"/>
      <c r="N97"/>
      <c r="O97"/>
      <c r="P97"/>
      <c r="Q97"/>
      <c r="R97"/>
      <c r="S97"/>
    </row>
    <row r="98" spans="1:19" x14ac:dyDescent="0.3">
      <c r="A98" s="67"/>
      <c r="B98" s="23">
        <v>40710</v>
      </c>
      <c r="C98" s="51">
        <v>121.56012000000001</v>
      </c>
      <c r="D98" s="51">
        <v>2062.9026876267167</v>
      </c>
      <c r="E98" s="44" cm="1">
        <f t="array" aca="1" ref="E98" ca="1">INDIRECT(ADDRESS(5,32))*INDIRECT(ADDRESS(5,23))/(INDIRECT(ADDRESS(5,34))+INDIRECT(ADDRESS(5,33))*C98*INDIRECT(ADDRESS(5,36)))-1</f>
        <v>2.5597897478247882</v>
      </c>
      <c r="F98" s="44" cm="1">
        <f t="array" aca="1" ref="F98" ca="1">INDIRECT(ADDRESS(5,32))*INDIRECT(ADDRESS(5,24))/(INDIRECT(ADDRESS(5,34))+INDIRECT(ADDRESS(5,33))*C98*INDIRECT(ADDRESS(5,37)))-1</f>
        <v>3.1215152929060563</v>
      </c>
      <c r="G98" s="44" cm="1">
        <f t="array" aca="1" ref="G98" ca="1">INDIRECT(ADDRESS(5,35))/((1-INDIRECT(ADDRESS(5,33)))*C98*INDIRECT(ADDRESS(5,37)))-1</f>
        <v>79.879727099227381</v>
      </c>
      <c r="H98" s="44" cm="1">
        <f t="array" aca="1" ref="H98" ca="1">(INDIRECT(ADDRESS(5,35))-(1-INDIRECT(ADDRESS(5,33)))*C98)*INDIRECT(ADDRESS(5,38))/(D98*INDIRECT(ADDRESS(5,37)))-1</f>
        <v>-9.1124002581379093E-2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2.513573990852521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3.0246817639555994</v>
      </c>
      <c r="L98"/>
      <c r="M98"/>
      <c r="N98"/>
      <c r="O98"/>
      <c r="P98"/>
      <c r="Q98"/>
      <c r="R98"/>
      <c r="S98"/>
    </row>
    <row r="99" spans="1:19" x14ac:dyDescent="0.3">
      <c r="A99" s="67"/>
      <c r="B99" s="23">
        <v>40740</v>
      </c>
      <c r="C99" s="51">
        <v>204.85366000000002</v>
      </c>
      <c r="D99" s="51">
        <v>9323.845510420535</v>
      </c>
      <c r="E99" s="44" cm="1">
        <f t="array" aca="1" ref="E99" ca="1">INDIRECT(ADDRESS(5,32))*INDIRECT(ADDRESS(5,23))/(INDIRECT(ADDRESS(5,34))+INDIRECT(ADDRESS(5,33))*C99*INDIRECT(ADDRESS(5,36)))-1</f>
        <v>2.5592771298152717</v>
      </c>
      <c r="F99" s="44" cm="1">
        <f t="array" aca="1" ref="F99" ca="1">INDIRECT(ADDRESS(5,32))*INDIRECT(ADDRESS(5,24))/(INDIRECT(ADDRESS(5,34))+INDIRECT(ADDRESS(5,33))*C99*INDIRECT(ADDRESS(5,37)))-1</f>
        <v>3.1206844996865124</v>
      </c>
      <c r="G99" s="44" cm="1">
        <f t="array" aca="1" ref="G99" ca="1">INDIRECT(ADDRESS(5,35))/((1-INDIRECT(ADDRESS(5,33)))*C99*INDIRECT(ADDRESS(5,37)))-1</f>
        <v>46.994013539954963</v>
      </c>
      <c r="H99" s="44" cm="1">
        <f t="array" aca="1" ref="H99" ca="1">(INDIRECT(ADDRESS(5,35))-(1-INDIRECT(ADDRESS(5,33)))*C99)*INDIRECT(ADDRESS(5,38))/(D99*INDIRECT(ADDRESS(5,37)))-1</f>
        <v>-0.80013870634169182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1.8674156111233948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1.917828335110547</v>
      </c>
      <c r="L99"/>
      <c r="M99"/>
      <c r="N99"/>
      <c r="O99"/>
      <c r="P99"/>
      <c r="Q99"/>
      <c r="R99"/>
      <c r="S99"/>
    </row>
    <row r="100" spans="1:19" x14ac:dyDescent="0.3">
      <c r="A100" s="67"/>
      <c r="B100" s="23">
        <v>40750</v>
      </c>
      <c r="C100" s="51">
        <v>557.19191000000001</v>
      </c>
      <c r="D100" s="51">
        <v>5878.1486519465689</v>
      </c>
      <c r="E100" s="44" cm="1">
        <f t="array" aca="1" ref="E100" ca="1">INDIRECT(ADDRESS(5,32))*INDIRECT(ADDRESS(5,23))/(INDIRECT(ADDRESS(5,34))+INDIRECT(ADDRESS(5,33))*C100*INDIRECT(ADDRESS(5,36)))-1</f>
        <v>2.5571103472984973</v>
      </c>
      <c r="F100" s="44" cm="1">
        <f t="array" aca="1" ref="F100" ca="1">INDIRECT(ADDRESS(5,32))*INDIRECT(ADDRESS(5,24))/(INDIRECT(ADDRESS(5,34))+INDIRECT(ADDRESS(5,33))*C100*INDIRECT(ADDRESS(5,37)))-1</f>
        <v>3.1171738806009719</v>
      </c>
      <c r="G100" s="44" cm="1">
        <f t="array" aca="1" ref="G100" ca="1">INDIRECT(ADDRESS(5,35))/((1-INDIRECT(ADDRESS(5,33)))*C100*INDIRECT(ADDRESS(5,37)))-1</f>
        <v>16.645176025167583</v>
      </c>
      <c r="H100" s="44" cm="1">
        <f t="array" aca="1" ref="H100" ca="1">(INDIRECT(ADDRESS(5,35))-(1-INDIRECT(ADDRESS(5,33)))*C100)*INDIRECT(ADDRESS(5,38))/(D100*INDIRECT(ADDRESS(5,37)))-1</f>
        <v>-0.69122004381011137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2.2275037853938553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2.4864127583930649</v>
      </c>
      <c r="L100"/>
      <c r="M100"/>
      <c r="N100"/>
      <c r="O100"/>
      <c r="P100"/>
      <c r="Q100"/>
      <c r="R100"/>
      <c r="S100"/>
    </row>
    <row r="101" spans="1:19" x14ac:dyDescent="0.3">
      <c r="A101" s="67"/>
      <c r="B101" s="23">
        <v>40760</v>
      </c>
      <c r="C101" s="51">
        <v>156.18735000000001</v>
      </c>
      <c r="D101" s="51">
        <v>3535.8743113913051</v>
      </c>
      <c r="E101" s="44" cm="1">
        <f t="array" aca="1" ref="E101" ca="1">INDIRECT(ADDRESS(5,32))*INDIRECT(ADDRESS(5,23))/(INDIRECT(ADDRESS(5,34))+INDIRECT(ADDRESS(5,33))*C101*INDIRECT(ADDRESS(5,36)))-1</f>
        <v>2.5595766216289362</v>
      </c>
      <c r="F101" s="44" cm="1">
        <f t="array" aca="1" ref="F101" ca="1">INDIRECT(ADDRESS(5,32))*INDIRECT(ADDRESS(5,24))/(INDIRECT(ADDRESS(5,34))+INDIRECT(ADDRESS(5,33))*C101*INDIRECT(ADDRESS(5,37)))-1</f>
        <v>3.1211698704824924</v>
      </c>
      <c r="G101" s="44" cm="1">
        <f t="array" aca="1" ref="G101" ca="1">INDIRECT(ADDRESS(5,35))/((1-INDIRECT(ADDRESS(5,33)))*C101*INDIRECT(ADDRESS(5,37)))-1</f>
        <v>61.948435527904991</v>
      </c>
      <c r="H101" s="44" cm="1">
        <f t="array" aca="1" ref="H101" ca="1">(INDIRECT(ADDRESS(5,35))-(1-INDIRECT(ADDRESS(5,33)))*C101)*INDIRECT(ADDRESS(5,38))/(D101*INDIRECT(ADDRESS(5,37)))-1</f>
        <v>-0.47108867500808294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2.4287202813468678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2.8546800450463756</v>
      </c>
      <c r="L101"/>
      <c r="M101"/>
      <c r="N101"/>
      <c r="O101"/>
      <c r="P101"/>
      <c r="Q101"/>
      <c r="R101"/>
      <c r="S101"/>
    </row>
    <row r="102" spans="1:19" x14ac:dyDescent="0.3">
      <c r="A102" s="67"/>
      <c r="B102" s="23">
        <v>40770</v>
      </c>
      <c r="C102" s="51">
        <v>1035.2414600000002</v>
      </c>
      <c r="D102" s="51">
        <v>2833.630281690736</v>
      </c>
      <c r="E102" s="44" cm="1">
        <f t="array" aca="1" ref="E102" ca="1">INDIRECT(ADDRESS(5,32))*INDIRECT(ADDRESS(5,23))/(INDIRECT(ADDRESS(5,34))+INDIRECT(ADDRESS(5,33))*C102*INDIRECT(ADDRESS(5,36)))-1</f>
        <v>2.554174689638121</v>
      </c>
      <c r="F102" s="44" cm="1">
        <f t="array" aca="1" ref="F102" ca="1">INDIRECT(ADDRESS(5,32))*INDIRECT(ADDRESS(5,24))/(INDIRECT(ADDRESS(5,34))+INDIRECT(ADDRESS(5,33))*C102*INDIRECT(ADDRESS(5,37)))-1</f>
        <v>3.1124202551921254</v>
      </c>
      <c r="G102" s="44" cm="1">
        <f t="array" aca="1" ref="G102" ca="1">INDIRECT(ADDRESS(5,35))/((1-INDIRECT(ADDRESS(5,33)))*C102*INDIRECT(ADDRESS(5,37)))-1</f>
        <v>8.4970591032446965</v>
      </c>
      <c r="H102" s="44" cm="1">
        <f t="array" aca="1" ref="H102" ca="1">(INDIRECT(ADDRESS(5,35))-(1-INDIRECT(ADDRESS(5,33)))*C102)*INDIRECT(ADDRESS(5,38))/(D102*INDIRECT(ADDRESS(5,37)))-1</f>
        <v>-0.38264464923301211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2.46884096014064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2.936312210106351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50" t="s">
        <v>49</v>
      </c>
      <c r="D105" s="50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67" t="s">
        <v>35</v>
      </c>
      <c r="B106" s="23">
        <v>40230</v>
      </c>
      <c r="C106" s="51">
        <v>47245.813999999998</v>
      </c>
      <c r="D106" s="51">
        <v>33677.872984436864</v>
      </c>
      <c r="E106" s="44" cm="1">
        <f t="array" aca="1" ref="E106" ca="1">INDIRECT(ADDRESS(5,32))*INDIRECT(ADDRESS(5,23))/(INDIRECT(ADDRESS(5,34))+INDIRECT(ADDRESS(5,33))*C106*INDIRECT(ADDRESS(5,36)))-1</f>
        <v>2.2915828096019104</v>
      </c>
      <c r="F106" s="44" cm="1">
        <f t="array" aca="1" ref="F106" ca="1">INDIRECT(ADDRESS(5,32))*INDIRECT(ADDRESS(5,24))/(INDIRECT(ADDRESS(5,34))+INDIRECT(ADDRESS(5,33))*C106*INDIRECT(ADDRESS(5,37)))-1</f>
        <v>2.6995247803384359</v>
      </c>
      <c r="G106" s="44" cm="1">
        <f t="array" aca="1" ref="G106" ca="1">INDIRECT(ADDRESS(5,35))/((1-INDIRECT(ADDRESS(5,33)))*C106*INDIRECT(ADDRESS(5,37)))-1</f>
        <v>-0.79190221314105558</v>
      </c>
      <c r="H106" s="44" cm="1">
        <f t="array" aca="1" ref="H106" ca="1">(INDIRECT(ADDRESS(5,35))-(1-INDIRECT(ADDRESS(5,33)))*C106)*INDIRECT(ADDRESS(5,38))/(D106*INDIRECT(ADDRESS(5,37)))-1</f>
        <v>-1.1366266852629847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0.24108449932630172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9.2952275410603358E-2</v>
      </c>
      <c r="L106"/>
      <c r="M106"/>
      <c r="N106"/>
      <c r="O106"/>
      <c r="P106"/>
      <c r="Q106"/>
      <c r="R106"/>
      <c r="S106"/>
    </row>
    <row r="107" spans="1:19" x14ac:dyDescent="0.3">
      <c r="A107" s="67"/>
      <c r="B107" s="23">
        <v>40240</v>
      </c>
      <c r="C107" s="51">
        <v>6705.1105000000007</v>
      </c>
      <c r="D107" s="51">
        <v>26261.303172385247</v>
      </c>
      <c r="E107" s="44" cm="1">
        <f t="array" aca="1" ref="E107" ca="1">INDIRECT(ADDRESS(5,32))*INDIRECT(ADDRESS(5,23))/(INDIRECT(ADDRESS(5,34))+INDIRECT(ADDRESS(5,33))*C107*INDIRECT(ADDRESS(5,36)))-1</f>
        <v>2.5197225172160906</v>
      </c>
      <c r="F107" s="44" cm="1">
        <f t="array" aca="1" ref="F107" ca="1">INDIRECT(ADDRESS(5,32))*INDIRECT(ADDRESS(5,24))/(INDIRECT(ADDRESS(5,34))+INDIRECT(ADDRESS(5,33))*C107*INDIRECT(ADDRESS(5,37)))-1</f>
        <v>3.0568661016315399</v>
      </c>
      <c r="G107" s="44" cm="1">
        <f t="array" aca="1" ref="G107" ca="1">INDIRECT(ADDRESS(5,35))/((1-INDIRECT(ADDRESS(5,33)))*C107*INDIRECT(ADDRESS(5,37)))-1</f>
        <v>0.46630683144585494</v>
      </c>
      <c r="H107" s="44" cm="1">
        <f t="array" aca="1" ref="H107" ca="1">(INDIRECT(ADDRESS(5,35))-(1-INDIRECT(ADDRESS(5,33)))*C107)*INDIRECT(ADDRESS(5,38))/(D107*INDIRECT(ADDRESS(5,37)))-1</f>
        <v>-0.96305762864186373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0.54420124030931261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0.37965856497705053</v>
      </c>
      <c r="L107"/>
      <c r="M107"/>
      <c r="N107"/>
      <c r="O107"/>
      <c r="P107"/>
      <c r="Q107"/>
      <c r="R107"/>
      <c r="S107"/>
    </row>
    <row r="108" spans="1:19" x14ac:dyDescent="0.3">
      <c r="A108" s="67"/>
      <c r="B108" s="23">
        <v>40250</v>
      </c>
      <c r="C108" s="51">
        <v>71772.107000000004</v>
      </c>
      <c r="D108" s="51">
        <v>42556.288459396055</v>
      </c>
      <c r="E108" s="44" cm="1">
        <f t="array" aca="1" ref="E108" ca="1">INDIRECT(ADDRESS(5,32))*INDIRECT(ADDRESS(5,23))/(INDIRECT(ADDRESS(5,34))+INDIRECT(ADDRESS(5,33))*C108*INDIRECT(ADDRESS(5,36)))-1</f>
        <v>2.1673794948773315</v>
      </c>
      <c r="F108" s="44" cm="1">
        <f t="array" aca="1" ref="F108" ca="1">INDIRECT(ADDRESS(5,32))*INDIRECT(ADDRESS(5,24))/(INDIRECT(ADDRESS(5,34))+INDIRECT(ADDRESS(5,33))*C108*INDIRECT(ADDRESS(5,37)))-1</f>
        <v>2.51235668977677</v>
      </c>
      <c r="G108" s="44" cm="1">
        <f t="array" aca="1" ref="G108" ca="1">INDIRECT(ADDRESS(5,35))/((1-INDIRECT(ADDRESS(5,33)))*C108*INDIRECT(ADDRESS(5,37)))-1</f>
        <v>-0.86301434160558599</v>
      </c>
      <c r="H108" s="44" cm="1">
        <f t="array" aca="1" ref="H108" ca="1">(INDIRECT(ADDRESS(5,35))-(1-INDIRECT(ADDRESS(5,33)))*C108)*INDIRECT(ADDRESS(5,38))/(D108*INDIRECT(ADDRESS(5,37)))-1</f>
        <v>-1.1873262413287331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5.5664254993164075E-3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-0.12331226755953872</v>
      </c>
      <c r="L108"/>
      <c r="M108"/>
      <c r="N108"/>
      <c r="O108"/>
      <c r="P108"/>
      <c r="Q108"/>
      <c r="R108"/>
      <c r="S108"/>
    </row>
    <row r="109" spans="1:19" x14ac:dyDescent="0.3">
      <c r="A109" s="67"/>
      <c r="B109" s="23">
        <v>40360</v>
      </c>
      <c r="C109" s="51">
        <v>8815.0568000000003</v>
      </c>
      <c r="D109" s="51">
        <v>16981.967032889428</v>
      </c>
      <c r="E109" s="44" cm="1">
        <f t="array" aca="1" ref="E109" ca="1">INDIRECT(ADDRESS(5,32))*INDIRECT(ADDRESS(5,23))/(INDIRECT(ADDRESS(5,34))+INDIRECT(ADDRESS(5,33))*C109*INDIRECT(ADDRESS(5,36)))-1</f>
        <v>2.5070716338065284</v>
      </c>
      <c r="F109" s="44" cm="1">
        <f t="array" aca="1" ref="F109" ca="1">INDIRECT(ADDRESS(5,32))*INDIRECT(ADDRESS(5,24))/(INDIRECT(ADDRESS(5,34))+INDIRECT(ADDRESS(5,33))*C109*INDIRECT(ADDRESS(5,37)))-1</f>
        <v>3.0365738461369611</v>
      </c>
      <c r="G109" s="44" cm="1">
        <f t="array" aca="1" ref="G109" ca="1">INDIRECT(ADDRESS(5,35))/((1-INDIRECT(ADDRESS(5,33)))*C109*INDIRECT(ADDRESS(5,37)))-1</f>
        <v>0.11533590251503911</v>
      </c>
      <c r="H109" s="44" cm="1">
        <f t="array" aca="1" ref="H109" ca="1">(INDIRECT(ADDRESS(5,35))-(1-INDIRECT(ADDRESS(5,33)))*C109)*INDIRECT(ADDRESS(5,38))/(D109*INDIRECT(ADDRESS(5,37)))-1</f>
        <v>-0.95994645926319844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1.1180369492321915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0.97777622805723241</v>
      </c>
      <c r="L109"/>
      <c r="M109"/>
      <c r="N109"/>
      <c r="O109"/>
      <c r="P109"/>
      <c r="Q109"/>
      <c r="R109"/>
      <c r="S109"/>
    </row>
    <row r="110" spans="1:19" x14ac:dyDescent="0.3">
      <c r="A110" s="67"/>
      <c r="B110" s="23">
        <v>40390</v>
      </c>
      <c r="C110" s="51">
        <v>9223.4142000000011</v>
      </c>
      <c r="D110" s="51">
        <v>16930.432498675298</v>
      </c>
      <c r="E110" s="44" cm="1">
        <f t="array" aca="1" ref="E110" ca="1">INDIRECT(ADDRESS(5,32))*INDIRECT(ADDRESS(5,23))/(INDIRECT(ADDRESS(5,34))+INDIRECT(ADDRESS(5,33))*C110*INDIRECT(ADDRESS(5,36)))-1</f>
        <v>2.5046336877847333</v>
      </c>
      <c r="F110" s="44" cm="1">
        <f t="array" aca="1" ref="F110" ca="1">INDIRECT(ADDRESS(5,32))*INDIRECT(ADDRESS(5,24))/(INDIRECT(ADDRESS(5,34))+INDIRECT(ADDRESS(5,33))*C110*INDIRECT(ADDRESS(5,37)))-1</f>
        <v>3.0326699221614879</v>
      </c>
      <c r="G110" s="44" cm="1">
        <f t="array" aca="1" ref="G110" ca="1">INDIRECT(ADDRESS(5,35))/((1-INDIRECT(ADDRESS(5,33)))*C110*INDIRECT(ADDRESS(5,37)))-1</f>
        <v>6.595552563922924E-2</v>
      </c>
      <c r="H110" s="44" cm="1">
        <f t="array" aca="1" ref="H110" ca="1">(INDIRECT(ADDRESS(5,35))-(1-INDIRECT(ADDRESS(5,33)))*C110)*INDIRECT(ADDRESS(5,38))/(D110*INDIRECT(ADDRESS(5,37)))-1</f>
        <v>-0.9631392798572983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1.1215852504336676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0.98188324818157624</v>
      </c>
      <c r="L110"/>
      <c r="M110"/>
      <c r="N110"/>
      <c r="O110"/>
      <c r="P110"/>
      <c r="Q110"/>
      <c r="R110"/>
      <c r="S110"/>
    </row>
    <row r="111" spans="1:19" x14ac:dyDescent="0.3">
      <c r="A111" s="67"/>
      <c r="B111" s="23">
        <v>40710</v>
      </c>
      <c r="C111" s="51">
        <v>8815.0568000000003</v>
      </c>
      <c r="D111" s="51">
        <v>16981.967032889428</v>
      </c>
      <c r="E111" s="44" cm="1">
        <f t="array" aca="1" ref="E111" ca="1">INDIRECT(ADDRESS(5,32))*INDIRECT(ADDRESS(5,23))/(INDIRECT(ADDRESS(5,34))+INDIRECT(ADDRESS(5,33))*C111*INDIRECT(ADDRESS(5,36)))-1</f>
        <v>2.5070716338065284</v>
      </c>
      <c r="F111" s="44" cm="1">
        <f t="array" aca="1" ref="F111" ca="1">INDIRECT(ADDRESS(5,32))*INDIRECT(ADDRESS(5,24))/(INDIRECT(ADDRESS(5,34))+INDIRECT(ADDRESS(5,33))*C111*INDIRECT(ADDRESS(5,37)))-1</f>
        <v>3.0365738461369611</v>
      </c>
      <c r="G111" s="44" cm="1">
        <f t="array" aca="1" ref="G111" ca="1">INDIRECT(ADDRESS(5,35))/((1-INDIRECT(ADDRESS(5,33)))*C111*INDIRECT(ADDRESS(5,37)))-1</f>
        <v>0.11533590251503911</v>
      </c>
      <c r="H111" s="44" cm="1">
        <f t="array" aca="1" ref="H111" ca="1">(INDIRECT(ADDRESS(5,35))-(1-INDIRECT(ADDRESS(5,33)))*C111)*INDIRECT(ADDRESS(5,38))/(D111*INDIRECT(ADDRESS(5,37)))-1</f>
        <v>-0.95994645926319844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1.1180369492321915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0.97777622805723241</v>
      </c>
      <c r="L111"/>
      <c r="M111"/>
      <c r="N111"/>
      <c r="O111"/>
      <c r="P111"/>
      <c r="Q111"/>
      <c r="R111"/>
      <c r="S111"/>
    </row>
    <row r="112" spans="1:19" x14ac:dyDescent="0.3">
      <c r="A112" s="67"/>
      <c r="B112" s="23">
        <v>40740</v>
      </c>
      <c r="C112" s="51">
        <v>217563.06000000003</v>
      </c>
      <c r="D112" s="51">
        <v>68704.495308561833</v>
      </c>
      <c r="E112" s="44" cm="1">
        <f t="array" aca="1" ref="E112" ca="1">INDIRECT(ADDRESS(5,32))*INDIRECT(ADDRESS(5,23))/(INDIRECT(ADDRESS(5,34))+INDIRECT(ADDRESS(5,33))*C112*INDIRECT(ADDRESS(5,36)))-1</f>
        <v>1.5870966657517354</v>
      </c>
      <c r="F112" s="44" cm="1">
        <f t="array" aca="1" ref="F112" ca="1">INDIRECT(ADDRESS(5,32))*INDIRECT(ADDRESS(5,24))/(INDIRECT(ADDRESS(5,34))+INDIRECT(ADDRESS(5,33))*C112*INDIRECT(ADDRESS(5,37)))-1</f>
        <v>1.7002853375016631</v>
      </c>
      <c r="G112" s="44" cm="1">
        <f t="array" aca="1" ref="G112" ca="1">INDIRECT(ADDRESS(5,35))/((1-INDIRECT(ADDRESS(5,33)))*C112*INDIRECT(ADDRESS(5,37)))-1</f>
        <v>-0.95480965687948438</v>
      </c>
      <c r="H112" s="44" cm="1">
        <f t="array" aca="1" ref="H112" ca="1">(INDIRECT(ADDRESS(5,35))-(1-INDIRECT(ADDRESS(5,33)))*C112)*INDIRECT(ADDRESS(5,38))/(D112*INDIRECT(ADDRESS(5,37)))-1</f>
        <v>-1.4076553045650526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-0.36335950073047463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-0.45093619738850754</v>
      </c>
      <c r="L112"/>
      <c r="M112"/>
      <c r="N112"/>
      <c r="O112"/>
      <c r="P112"/>
      <c r="Q112"/>
      <c r="R112"/>
      <c r="S112"/>
    </row>
    <row r="113" spans="1:21" x14ac:dyDescent="0.3">
      <c r="A113" s="67"/>
      <c r="B113" s="23">
        <v>40750</v>
      </c>
      <c r="C113" s="51">
        <v>67977.899000000005</v>
      </c>
      <c r="D113" s="51">
        <v>41141.152498805204</v>
      </c>
      <c r="E113" s="44" cm="1">
        <f t="array" aca="1" ref="E113" ca="1">INDIRECT(ADDRESS(5,32))*INDIRECT(ADDRESS(5,23))/(INDIRECT(ADDRESS(5,34))+INDIRECT(ADDRESS(5,33))*C113*INDIRECT(ADDRESS(5,36)))-1</f>
        <v>2.185977240064723</v>
      </c>
      <c r="F113" s="44" cm="1">
        <f t="array" aca="1" ref="F113" ca="1">INDIRECT(ADDRESS(5,32))*INDIRECT(ADDRESS(5,24))/(INDIRECT(ADDRESS(5,34))+INDIRECT(ADDRESS(5,33))*C113*INDIRECT(ADDRESS(5,37)))-1</f>
        <v>2.5400634752169999</v>
      </c>
      <c r="G113" s="44" cm="1">
        <f t="array" aca="1" ref="G113" ca="1">INDIRECT(ADDRESS(5,35))/((1-INDIRECT(ADDRESS(5,33)))*C113*INDIRECT(ADDRESS(5,37)))-1</f>
        <v>-0.85536844362092845</v>
      </c>
      <c r="H113" s="44" cm="1">
        <f t="array" aca="1" ref="H113" ca="1">(INDIRECT(ADDRESS(5,35))-(1-INDIRECT(ADDRESS(5,33)))*C113)*INDIRECT(ADDRESS(5,38))/(D113*INDIRECT(ADDRESS(5,37)))-1</f>
        <v>-1.1810954852826137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3.715277876806411E-2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-9.4658501841537457E-2</v>
      </c>
      <c r="L113"/>
      <c r="M113"/>
      <c r="N113"/>
      <c r="O113"/>
      <c r="P113"/>
      <c r="Q113"/>
      <c r="R113"/>
      <c r="S113"/>
    </row>
    <row r="114" spans="1:21" x14ac:dyDescent="0.3">
      <c r="A114" s="67"/>
      <c r="B114" s="23">
        <v>40760</v>
      </c>
      <c r="C114" s="51">
        <v>6460.9974000000002</v>
      </c>
      <c r="D114" s="51">
        <v>26013.410657369503</v>
      </c>
      <c r="E114" s="44" cm="1">
        <f t="array" aca="1" ref="E114" ca="1">INDIRECT(ADDRESS(5,32))*INDIRECT(ADDRESS(5,23))/(INDIRECT(ADDRESS(5,34))+INDIRECT(ADDRESS(5,33))*C114*INDIRECT(ADDRESS(5,36)))-1</f>
        <v>2.5211920714405016</v>
      </c>
      <c r="F114" s="44" cm="1">
        <f t="array" aca="1" ref="F114" ca="1">INDIRECT(ADDRESS(5,32))*INDIRECT(ADDRESS(5,24))/(INDIRECT(ADDRESS(5,34))+INDIRECT(ADDRESS(5,33))*C114*INDIRECT(ADDRESS(5,37)))-1</f>
        <v>3.0592270171336651</v>
      </c>
      <c r="G114" s="44" cm="1">
        <f t="array" aca="1" ref="G114" ca="1">INDIRECT(ADDRESS(5,35))/((1-INDIRECT(ADDRESS(5,33)))*C114*INDIRECT(ADDRESS(5,37)))-1</f>
        <v>0.52170767500221116</v>
      </c>
      <c r="H114" s="44" cm="1">
        <f t="array" aca="1" ref="H114" ca="1">(INDIRECT(ADDRESS(5,35))-(1-INDIRECT(ADDRESS(5,33)))*C114)*INDIRECT(ADDRESS(5,38))/(D114*INDIRECT(ADDRESS(5,37)))-1</f>
        <v>-0.96141594264731634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0.5561783464805119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0.39136125638757657</v>
      </c>
      <c r="L114"/>
      <c r="M114"/>
      <c r="N114"/>
      <c r="O114"/>
      <c r="P114"/>
      <c r="Q114"/>
      <c r="R114"/>
      <c r="S114"/>
    </row>
    <row r="115" spans="1:21" x14ac:dyDescent="0.3">
      <c r="A115" s="67"/>
      <c r="B115" s="23">
        <v>40770</v>
      </c>
      <c r="C115" s="51">
        <v>47206.489000000001</v>
      </c>
      <c r="D115" s="51">
        <v>33986.386876267839</v>
      </c>
      <c r="E115" s="44" cm="1">
        <f t="array" aca="1" ref="E115" ca="1">INDIRECT(ADDRESS(5,32))*INDIRECT(ADDRESS(5,23))/(INDIRECT(ADDRESS(5,34))+INDIRECT(ADDRESS(5,33))*C115*INDIRECT(ADDRESS(5,36)))-1</f>
        <v>2.2917897770271112</v>
      </c>
      <c r="F115" s="44" cm="1">
        <f t="array" aca="1" ref="F115" ca="1">INDIRECT(ADDRESS(5,32))*INDIRECT(ADDRESS(5,24))/(INDIRECT(ADDRESS(5,34))+INDIRECT(ADDRESS(5,33))*C115*INDIRECT(ADDRESS(5,37)))-1</f>
        <v>2.6998409011329136</v>
      </c>
      <c r="G115" s="44" cm="1">
        <f t="array" aca="1" ref="G115" ca="1">INDIRECT(ADDRESS(5,35))/((1-INDIRECT(ADDRESS(5,33)))*C115*INDIRECT(ADDRESS(5,37)))-1</f>
        <v>-0.79172885889163813</v>
      </c>
      <c r="H115" s="44" cm="1">
        <f t="array" aca="1" ref="H115" ca="1">(INDIRECT(ADDRESS(5,35))-(1-INDIRECT(ADDRESS(5,33)))*C115)*INDIRECT(ADDRESS(5,38))/(D115*INDIRECT(ADDRESS(5,37)))-1</f>
        <v>-1.1352274306395671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0.23141224625195256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8.3894054974280152E-2</v>
      </c>
      <c r="L115"/>
      <c r="M115"/>
      <c r="N115"/>
      <c r="O115"/>
      <c r="P115"/>
      <c r="Q115"/>
      <c r="R115"/>
      <c r="S115"/>
    </row>
    <row r="116" spans="1:21" x14ac:dyDescent="0.3">
      <c r="A116" s="21" t="s">
        <v>1</v>
      </c>
      <c r="B116" s="21" t="s">
        <v>0</v>
      </c>
      <c r="C116" s="50" t="s">
        <v>49</v>
      </c>
      <c r="D116" s="50" t="s">
        <v>50</v>
      </c>
      <c r="E116" s="30" t="s">
        <v>2</v>
      </c>
      <c r="F116" s="30" t="s">
        <v>3</v>
      </c>
      <c r="G116" s="30" t="s">
        <v>4</v>
      </c>
      <c r="H116" s="30" t="s">
        <v>5</v>
      </c>
      <c r="I116" s="30" t="s">
        <v>6</v>
      </c>
      <c r="J116" s="30" t="s">
        <v>7</v>
      </c>
      <c r="L116"/>
      <c r="M116"/>
      <c r="N116"/>
      <c r="O116"/>
      <c r="P116"/>
      <c r="Q116"/>
      <c r="R116"/>
      <c r="S116"/>
    </row>
    <row r="117" spans="1:21" x14ac:dyDescent="0.3">
      <c r="A117" s="67" t="s">
        <v>35</v>
      </c>
      <c r="B117" s="54">
        <v>40230</v>
      </c>
      <c r="C117" s="51">
        <v>46885.817000000003</v>
      </c>
      <c r="D117" s="51">
        <v>40985.136730736376</v>
      </c>
      <c r="E117" s="93" cm="1">
        <f t="array" aca="1" ref="E117" ca="1">INDIRECT(ADDRESS(13,32))*INDIRECT(ADDRESS(5,23))/(INDIRECT(ADDRESS(5,34))+INDIRECT(ADDRESS(5,33))*C117*INDIRECT(ADDRESS(5,36)))-1</f>
        <v>0.82971024739338461</v>
      </c>
      <c r="F117" s="93" cm="1">
        <f t="array" aca="1" ref="F117" ca="1">INDIRECT(ADDRESS(13,32))*INDIRECT(ADDRESS(5,24))/(INDIRECT(ADDRESS(5,34))+INDIRECT(ADDRESS(5,33))*C117*INDIRECT(ADDRESS(5,37)))-1</f>
        <v>1.0569003867453239</v>
      </c>
      <c r="G117" s="44" cm="1">
        <f t="array" aca="1" ref="G117" ca="1">INDIRECT(ADDRESS(5,35))/((1-INDIRECT(ADDRESS(5,33)))*C117*INDIRECT(ADDRESS(5,37)))-1</f>
        <v>-0.79030440417089598</v>
      </c>
      <c r="H117" s="44" cm="1">
        <f t="array" aca="1" ref="H117" ca="1">(INDIRECT(ADDRESS(5,35))-(1-INDIRECT(ADDRESS(5,33)))*C117)*INDIRECT(ADDRESS(5,38))/(D117*INDIRECT(ADDRESS(5,37)))-1</f>
        <v>-1.1110603170375486</v>
      </c>
      <c r="I117" s="93" cm="1">
        <f t="array" aca="1" ref="I117" ca="1">1/((D117*INDIRECT(ADDRESS(5,36))/INDIRECT(ADDRESS(5,25))/INDIRECT(ADDRESS(13,32)))^2+((INDIRECT(ADDRESS(5,34))+INDIRECT(ADDRESS(5,33))*C117*INDIRECT(ADDRESS(5,36)))/INDIRECT(ADDRESS(13,32))/INDIRECT(ADDRESS(5,23)))^2)^0.5 - 1</f>
        <v>-0.41985338749076562</v>
      </c>
      <c r="J117" s="93" cm="1">
        <f t="array" aca="1" ref="J117" ca="1">1/((D117*INDIRECT(ADDRESS(5,37))/INDIRECT(ADDRESS(5,26))/INDIRECT(ADDRESS(13,32)))^2+((INDIRECT(ADDRESS(5,34))+INDIRECT(ADDRESS(5,33))*C117*INDIRECT(ADDRESS(5,37)))/INDIRECT(ADDRESS(13,32))/INDIRECT(ADDRESS(5,24)))^2)^0.5 - 1</f>
        <v>-0.49381168387483421</v>
      </c>
      <c r="L117"/>
      <c r="M117"/>
      <c r="N117"/>
      <c r="O117"/>
      <c r="P117"/>
      <c r="Q117"/>
      <c r="R117"/>
      <c r="S117"/>
    </row>
    <row r="118" spans="1:21" x14ac:dyDescent="0.3">
      <c r="A118" s="67"/>
      <c r="B118" s="54">
        <v>40240</v>
      </c>
      <c r="C118" s="51">
        <v>6524.9492</v>
      </c>
      <c r="D118" s="51">
        <v>30926.228332770377</v>
      </c>
      <c r="E118" s="93" cm="1">
        <f t="array" aca="1" ref="E118" ca="1">INDIRECT(ADDRESS(13,32))*INDIRECT(ADDRESS(5,23))/(INDIRECT(ADDRESS(5,34))+INDIRECT(ADDRESS(5,33))*C118*INDIRECT(ADDRESS(5,36)))-1</f>
        <v>0.95600386929236758</v>
      </c>
      <c r="F118" s="93" cm="1">
        <f t="array" aca="1" ref="F118" ca="1">INDIRECT(ADDRESS(13,32))*INDIRECT(ADDRESS(5,24))/(INDIRECT(ADDRESS(5,34))+INDIRECT(ADDRESS(5,33))*C118*INDIRECT(ADDRESS(5,37)))-1</f>
        <v>1.2547823600404051</v>
      </c>
      <c r="G118" s="44" cm="1">
        <f t="array" aca="1" ref="G118" ca="1">INDIRECT(ADDRESS(5,35))/((1-INDIRECT(ADDRESS(5,33)))*C118*INDIRECT(ADDRESS(5,37)))-1</f>
        <v>0.50679323783077601</v>
      </c>
      <c r="H118" s="44" cm="1">
        <f t="array" aca="1" ref="H118" ca="1">(INDIRECT(ADDRESS(5,35))-(1-INDIRECT(ADDRESS(5,33)))*C118)*INDIRECT(ADDRESS(5,38))/(D118*INDIRECT(ADDRESS(5,37)))-1</f>
        <v>-0.96782943870415872</v>
      </c>
      <c r="I118" s="93" cm="1">
        <f t="array" aca="1" ref="I118" ca="1">1/((D118*INDIRECT(ADDRESS(5,36))/INDIRECT(ADDRESS(5,25))/INDIRECT(ADDRESS(13,32)))^2+((INDIRECT(ADDRESS(5,34))+INDIRECT(ADDRESS(5,33))*C118*INDIRECT(ADDRESS(5,36)))/INDIRECT(ADDRESS(13,32))/INDIRECT(ADDRESS(5,23)))^2)^0.5 - 1</f>
        <v>-0.25110088693363453</v>
      </c>
      <c r="J118" s="93" cm="1">
        <f t="array" aca="1" ref="J118" ca="1">1/((D118*INDIRECT(ADDRESS(5,37))/INDIRECT(ADDRESS(5,26))/INDIRECT(ADDRESS(13,32)))^2+((INDIRECT(ADDRESS(5,34))+INDIRECT(ADDRESS(5,33))*C118*INDIRECT(ADDRESS(5,37)))/INDIRECT(ADDRESS(13,32))/INDIRECT(ADDRESS(5,24)))^2)^0.5 - 1</f>
        <v>-0.3383550914874478</v>
      </c>
    </row>
    <row r="119" spans="1:21" x14ac:dyDescent="0.3">
      <c r="A119" s="67"/>
      <c r="B119" s="54">
        <v>40250</v>
      </c>
      <c r="C119" s="51">
        <v>70919.530000000013</v>
      </c>
      <c r="D119" s="51">
        <v>53038.31259246308</v>
      </c>
      <c r="E119" s="93" cm="1">
        <f t="array" aca="1" ref="E119" ca="1">INDIRECT(ADDRESS(13,32))*INDIRECT(ADDRESS(5,23))/(INDIRECT(ADDRESS(5,34))+INDIRECT(ADDRESS(5,33))*C119*INDIRECT(ADDRESS(5,36)))-1</f>
        <v>0.7619664227808387</v>
      </c>
      <c r="F119" s="93" cm="1">
        <f t="array" aca="1" ref="F119" ca="1">INDIRECT(ADDRESS(13,32))*INDIRECT(ADDRESS(5,24))/(INDIRECT(ADDRESS(5,34))+INDIRECT(ADDRESS(5,33))*C119*INDIRECT(ADDRESS(5,37)))-1</f>
        <v>0.95474705253932779</v>
      </c>
      <c r="G119" s="44" cm="1">
        <f t="array" aca="1" ref="G119" ca="1">INDIRECT(ADDRESS(5,35))/((1-INDIRECT(ADDRESS(5,33)))*C119*INDIRECT(ADDRESS(5,37)))-1</f>
        <v>-0.86136753399593413</v>
      </c>
      <c r="H119" s="44" cm="1">
        <f t="array" aca="1" ref="H119" ca="1">(INDIRECT(ADDRESS(5,35))-(1-INDIRECT(ADDRESS(5,33)))*C119)*INDIRECT(ADDRESS(5,38))/(D119*INDIRECT(ADDRESS(5,37)))-1</f>
        <v>-1.1480956074755162</v>
      </c>
      <c r="I119" s="93" cm="1">
        <f t="array" aca="1" ref="I119" ca="1">1/((D119*INDIRECT(ADDRESS(5,36))/INDIRECT(ADDRESS(5,25))/INDIRECT(ADDRESS(13,32)))^2+((INDIRECT(ADDRESS(5,34))+INDIRECT(ADDRESS(5,33))*C119*INDIRECT(ADDRESS(5,36)))/INDIRECT(ADDRESS(13,32))/INDIRECT(ADDRESS(5,23)))^2)^0.5 - 1</f>
        <v>-0.54344819240114495</v>
      </c>
      <c r="J119" s="93" cm="1">
        <f t="array" aca="1" ref="J119" ca="1">1/((D119*INDIRECT(ADDRESS(5,37))/INDIRECT(ADDRESS(5,26))/INDIRECT(ADDRESS(13,32)))^2+((INDIRECT(ADDRESS(5,34))+INDIRECT(ADDRESS(5,33))*C119*INDIRECT(ADDRESS(5,37)))/INDIRECT(ADDRESS(13,32))/INDIRECT(ADDRESS(5,24)))^2)^0.5 - 1</f>
        <v>-0.60476906650956874</v>
      </c>
    </row>
    <row r="120" spans="1:21" x14ac:dyDescent="0.3">
      <c r="A120" s="67"/>
      <c r="B120" s="54">
        <v>40360</v>
      </c>
      <c r="C120" s="51">
        <v>207894.50000000003</v>
      </c>
      <c r="D120" s="51">
        <v>81640.154490489251</v>
      </c>
      <c r="E120" s="93" cm="1">
        <f t="array" aca="1" ref="E120" ca="1">INDIRECT(ADDRESS(13,32))*INDIRECT(ADDRESS(5,23))/(INDIRECT(ADDRESS(5,34))+INDIRECT(ADDRESS(5,33))*C120*INDIRECT(ADDRESS(5,36)))-1</f>
        <v>0.45495338776251049</v>
      </c>
      <c r="F120" s="93" cm="1">
        <f t="array" aca="1" ref="F120" ca="1">INDIRECT(ADDRESS(13,32))*INDIRECT(ADDRESS(5,24))/(INDIRECT(ADDRESS(5,34))+INDIRECT(ADDRESS(5,33))*C120*INDIRECT(ADDRESS(5,37)))-1</f>
        <v>0.5235186136011496</v>
      </c>
      <c r="G120" s="44" cm="1">
        <f t="array" aca="1" ref="G120" ca="1">INDIRECT(ADDRESS(5,35))/((1-INDIRECT(ADDRESS(5,33)))*C120*INDIRECT(ADDRESS(5,37)))-1</f>
        <v>-0.9527079873120774</v>
      </c>
      <c r="H120" s="44" cm="1">
        <f t="array" aca="1" ref="H120" ca="1">(INDIRECT(ADDRESS(5,35))-(1-INDIRECT(ADDRESS(5,33)))*C120)*INDIRECT(ADDRESS(5,38))/(D120*INDIRECT(ADDRESS(5,37)))-1</f>
        <v>-1.3267879113890773</v>
      </c>
      <c r="I120" s="93" cm="1">
        <f t="array" aca="1" ref="I120" ca="1">1/((D120*INDIRECT(ADDRESS(5,36))/INDIRECT(ADDRESS(5,25))/INDIRECT(ADDRESS(13,32)))^2+((INDIRECT(ADDRESS(5,34))+INDIRECT(ADDRESS(5,33))*C120*INDIRECT(ADDRESS(5,36)))/INDIRECT(ADDRESS(13,32))/INDIRECT(ADDRESS(5,23)))^2)^0.5 - 1</f>
        <v>-0.69952839306590864</v>
      </c>
      <c r="J120" s="93" cm="1">
        <f t="array" aca="1" ref="J120" ca="1">1/((D120*INDIRECT(ADDRESS(5,37))/INDIRECT(ADDRESS(5,26))/INDIRECT(ADDRESS(13,32)))^2+((INDIRECT(ADDRESS(5,34))+INDIRECT(ADDRESS(5,33))*C120*INDIRECT(ADDRESS(5,37)))/INDIRECT(ADDRESS(13,32))/INDIRECT(ADDRESS(5,24)))^2)^0.5 - 1</f>
        <v>-0.74161743621750742</v>
      </c>
    </row>
    <row r="121" spans="1:21" x14ac:dyDescent="0.3">
      <c r="A121" s="67"/>
      <c r="B121" s="54">
        <v>40390</v>
      </c>
      <c r="C121" s="51">
        <v>8858.0096000000012</v>
      </c>
      <c r="D121" s="51">
        <v>19779.479013904394</v>
      </c>
      <c r="E121" s="93" cm="1">
        <f t="array" aca="1" ref="E121" ca="1">INDIRECT(ADDRESS(13,32))*INDIRECT(ADDRESS(5,23))/(INDIRECT(ADDRESS(5,34))+INDIRECT(ADDRESS(5,33))*C121*INDIRECT(ADDRESS(5,36)))-1</f>
        <v>0.9482305780418927</v>
      </c>
      <c r="F121" s="93" cm="1">
        <f t="array" aca="1" ref="F121" ca="1">INDIRECT(ADDRESS(13,32))*INDIRECT(ADDRESS(5,24))/(INDIRECT(ADDRESS(5,34))+INDIRECT(ADDRESS(5,33))*C121*INDIRECT(ADDRESS(5,37)))-1</f>
        <v>1.2423126993511193</v>
      </c>
      <c r="G121" s="44" cm="1">
        <f t="array" aca="1" ref="G121" ca="1">INDIRECT(ADDRESS(5,35))/((1-INDIRECT(ADDRESS(5,33)))*C121*INDIRECT(ADDRESS(5,37)))-1</f>
        <v>0.10992759950828335</v>
      </c>
      <c r="H121" s="44" cm="1">
        <f t="array" aca="1" ref="H121" ca="1">(INDIRECT(ADDRESS(5,35))-(1-INDIRECT(ADDRESS(5,33)))*C121)*INDIRECT(ADDRESS(5,38))/(D121*INDIRECT(ADDRESS(5,37)))-1</f>
        <v>-0.96590987225062919</v>
      </c>
      <c r="I121" s="93" cm="1">
        <f t="array" aca="1" ref="I121" ca="1">1/((D121*INDIRECT(ADDRESS(5,36))/INDIRECT(ADDRESS(5,25))/INDIRECT(ADDRESS(13,32)))^2+((INDIRECT(ADDRESS(5,34))+INDIRECT(ADDRESS(5,33))*C121*INDIRECT(ADDRESS(5,36)))/INDIRECT(ADDRESS(13,32))/INDIRECT(ADDRESS(5,23)))^2)^0.5 - 1</f>
        <v>6.2455791826747875E-2</v>
      </c>
      <c r="J121" s="93" cm="1">
        <f t="array" aca="1" ref="J121" ca="1">1/((D121*INDIRECT(ADDRESS(5,37))/INDIRECT(ADDRESS(5,26))/INDIRECT(ADDRESS(13,32)))^2+((INDIRECT(ADDRESS(5,34))+INDIRECT(ADDRESS(5,33))*C121*INDIRECT(ADDRESS(5,37)))/INDIRECT(ADDRESS(13,32))/INDIRECT(ADDRESS(5,24)))^2)^0.5 - 1</f>
        <v>-2.5405480615587006E-2</v>
      </c>
    </row>
    <row r="122" spans="1:21" x14ac:dyDescent="0.3">
      <c r="A122" s="67"/>
      <c r="B122" s="54">
        <v>40710</v>
      </c>
      <c r="C122" s="51">
        <v>8456.36</v>
      </c>
      <c r="D122" s="51">
        <v>19795.69605498089</v>
      </c>
      <c r="E122" s="93" cm="1">
        <f t="array" aca="1" ref="E122" ca="1">INDIRECT(ADDRESS(13,32))*INDIRECT(ADDRESS(5,23))/(INDIRECT(ADDRESS(5,34))+INDIRECT(ADDRESS(5,33))*C122*INDIRECT(ADDRESS(5,36)))-1</f>
        <v>0.94956438866015414</v>
      </c>
      <c r="F122" s="93" cm="1">
        <f t="array" aca="1" ref="F122" ca="1">INDIRECT(ADDRESS(13,32))*INDIRECT(ADDRESS(5,24))/(INDIRECT(ADDRESS(5,34))+INDIRECT(ADDRESS(5,33))*C122*INDIRECT(ADDRESS(5,37)))-1</f>
        <v>1.2444495846866745</v>
      </c>
      <c r="G122" s="44" cm="1">
        <f t="array" aca="1" ref="G122" ca="1">INDIRECT(ADDRESS(5,35))/((1-INDIRECT(ADDRESS(5,33)))*C122*INDIRECT(ADDRESS(5,37)))-1</f>
        <v>0.16264555101123079</v>
      </c>
      <c r="H122" s="44" cm="1">
        <f t="array" aca="1" ref="H122" ca="1">(INDIRECT(ADDRESS(5,35))-(1-INDIRECT(ADDRESS(5,33)))*C122)*INDIRECT(ADDRESS(5,38))/(D122*INDIRECT(ADDRESS(5,37)))-1</f>
        <v>-0.9631494090878755</v>
      </c>
      <c r="I122" s="93" cm="1">
        <f t="array" aca="1" ref="I122" ca="1">1/((D122*INDIRECT(ADDRESS(5,36))/INDIRECT(ADDRESS(5,25))/INDIRECT(ADDRESS(13,32)))^2+((INDIRECT(ADDRESS(5,34))+INDIRECT(ADDRESS(5,33))*C122*INDIRECT(ADDRESS(5,36)))/INDIRECT(ADDRESS(13,32))/INDIRECT(ADDRESS(5,23)))^2)^0.5 - 1</f>
        <v>6.2059830647302361E-2</v>
      </c>
      <c r="J122" s="93" cm="1">
        <f t="array" aca="1" ref="J122" ca="1">1/((D122*INDIRECT(ADDRESS(5,37))/INDIRECT(ADDRESS(5,26))/INDIRECT(ADDRESS(13,32)))^2+((INDIRECT(ADDRESS(5,34))+INDIRECT(ADDRESS(5,33))*C122*INDIRECT(ADDRESS(5,37)))/INDIRECT(ADDRESS(13,32))/INDIRECT(ADDRESS(5,24)))^2)^0.5 - 1</f>
        <v>-2.5878309311832881E-2</v>
      </c>
    </row>
    <row r="123" spans="1:21" x14ac:dyDescent="0.3">
      <c r="A123" s="67"/>
      <c r="B123" s="54">
        <v>40740</v>
      </c>
      <c r="C123" s="51">
        <v>217990.96000000002</v>
      </c>
      <c r="D123" s="51">
        <v>84051.516003067431</v>
      </c>
      <c r="E123" s="93" cm="1">
        <f t="array" aca="1" ref="E123" ca="1">INDIRECT(ADDRESS(13,32))*INDIRECT(ADDRESS(5,23))/(INDIRECT(ADDRESS(5,34))+INDIRECT(ADDRESS(5,33))*C123*INDIRECT(ADDRESS(5,36)))-1</f>
        <v>0.43650349739991023</v>
      </c>
      <c r="F123" s="93" cm="1">
        <f t="array" aca="1" ref="F123" ca="1">INDIRECT(ADDRESS(13,32))*INDIRECT(ADDRESS(5,24))/(INDIRECT(ADDRESS(5,34))+INDIRECT(ADDRESS(5,33))*C123*INDIRECT(ADDRESS(5,37)))-1</f>
        <v>0.49914121898581643</v>
      </c>
      <c r="G123" s="44" cm="1">
        <f t="array" aca="1" ref="G123" ca="1">INDIRECT(ADDRESS(5,35))/((1-INDIRECT(ADDRESS(5,33)))*C123*INDIRECT(ADDRESS(5,37)))-1</f>
        <v>-0.95489836215341528</v>
      </c>
      <c r="H123" s="44" cm="1">
        <f t="array" aca="1" ref="H123" ca="1">(INDIRECT(ADDRESS(5,35))-(1-INDIRECT(ADDRESS(5,33)))*C123)*INDIRECT(ADDRESS(5,38))/(D123*INDIRECT(ADDRESS(5,37)))-1</f>
        <v>-1.3339208973302754</v>
      </c>
      <c r="I123" s="93" cm="1">
        <f t="array" aca="1" ref="I123" ca="1">1/((D123*INDIRECT(ADDRESS(5,36))/INDIRECT(ADDRESS(5,25))/INDIRECT(ADDRESS(13,32)))^2+((INDIRECT(ADDRESS(5,34))+INDIRECT(ADDRESS(5,33))*C123*INDIRECT(ADDRESS(5,36)))/INDIRECT(ADDRESS(13,32))/INDIRECT(ADDRESS(5,23)))^2)^0.5 - 1</f>
        <v>-0.70794826227369922</v>
      </c>
      <c r="J123" s="93" cm="1">
        <f t="array" aca="1" ref="J123" ca="1">1/((D123*INDIRECT(ADDRESS(5,37))/INDIRECT(ADDRESS(5,26))/INDIRECT(ADDRESS(13,32)))^2+((INDIRECT(ADDRESS(5,34))+INDIRECT(ADDRESS(5,33))*C123*INDIRECT(ADDRESS(5,37)))/INDIRECT(ADDRESS(13,32))/INDIRECT(ADDRESS(5,24)))^2)^0.5 - 1</f>
        <v>-0.74893766433248987</v>
      </c>
    </row>
    <row r="124" spans="1:21" x14ac:dyDescent="0.3">
      <c r="A124" s="67"/>
      <c r="B124" s="54">
        <v>40750</v>
      </c>
      <c r="C124" s="51">
        <v>67097.040999999997</v>
      </c>
      <c r="D124" s="51">
        <v>51182.948737512153</v>
      </c>
      <c r="E124" s="93" cm="1">
        <f t="array" aca="1" ref="E124" ca="1">INDIRECT(ADDRESS(13,32))*INDIRECT(ADDRESS(5,23))/(INDIRECT(ADDRESS(5,34))+INDIRECT(ADDRESS(5,33))*C124*INDIRECT(ADDRESS(5,36)))-1</f>
        <v>0.77240341460428241</v>
      </c>
      <c r="F124" s="93" cm="1">
        <f t="array" aca="1" ref="F124" ca="1">INDIRECT(ADDRESS(13,32))*INDIRECT(ADDRESS(5,24))/(INDIRECT(ADDRESS(5,34))+INDIRECT(ADDRESS(5,33))*C124*INDIRECT(ADDRESS(5,37)))-1</f>
        <v>0.97031026621743233</v>
      </c>
      <c r="G124" s="44" cm="1">
        <f t="array" aca="1" ref="G124" ca="1">INDIRECT(ADDRESS(5,35))/((1-INDIRECT(ADDRESS(5,33)))*C124*INDIRECT(ADDRESS(5,37)))-1</f>
        <v>-0.8534697032056997</v>
      </c>
      <c r="H124" s="44" cm="1">
        <f t="array" aca="1" ref="H124" ca="1">(INDIRECT(ADDRESS(5,35))-(1-INDIRECT(ADDRESS(5,33)))*C124)*INDIRECT(ADDRESS(5,38))/(D124*INDIRECT(ADDRESS(5,37)))-1</f>
        <v>-1.1432004622843068</v>
      </c>
      <c r="I124" s="93" cm="1">
        <f t="array" aca="1" ref="I124" ca="1">1/((D124*INDIRECT(ADDRESS(5,36))/INDIRECT(ADDRESS(5,25))/INDIRECT(ADDRESS(13,32)))^2+((INDIRECT(ADDRESS(5,34))+INDIRECT(ADDRESS(5,33))*C124*INDIRECT(ADDRESS(5,36)))/INDIRECT(ADDRESS(13,32))/INDIRECT(ADDRESS(5,23)))^2)^0.5 - 1</f>
        <v>-0.527867416402655</v>
      </c>
      <c r="J124" s="93" cm="1">
        <f t="array" aca="1" ref="J124" ca="1">1/((D124*INDIRECT(ADDRESS(5,37))/INDIRECT(ADDRESS(5,26))/INDIRECT(ADDRESS(13,32)))^2+((INDIRECT(ADDRESS(5,34))+INDIRECT(ADDRESS(5,33))*C124*INDIRECT(ADDRESS(5,37)))/INDIRECT(ADDRESS(13,32))/INDIRECT(ADDRESS(5,24)))^2)^0.5 - 1</f>
        <v>-0.5909177342196873</v>
      </c>
    </row>
    <row r="125" spans="1:21" x14ac:dyDescent="0.3">
      <c r="A125" s="67"/>
      <c r="B125" s="54">
        <v>40760</v>
      </c>
      <c r="C125" s="51">
        <v>6285.4198000000006</v>
      </c>
      <c r="D125" s="51">
        <v>30619.301934483075</v>
      </c>
      <c r="E125" s="93" cm="1">
        <f t="array" aca="1" ref="E125" ca="1">INDIRECT(ADDRESS(13,32))*INDIRECT(ADDRESS(5,23))/(INDIRECT(ADDRESS(5,34))+INDIRECT(ADDRESS(5,33))*C125*INDIRECT(ADDRESS(5,36)))-1</f>
        <v>0.95680544597893058</v>
      </c>
      <c r="F125" s="93" cm="1">
        <f t="array" aca="1" ref="F125" ca="1">INDIRECT(ADDRESS(13,32))*INDIRECT(ADDRESS(5,24))/(INDIRECT(ADDRESS(5,34))+INDIRECT(ADDRESS(5,33))*C125*INDIRECT(ADDRESS(5,37)))-1</f>
        <v>1.2560704433704726</v>
      </c>
      <c r="G125" s="44" cm="1">
        <f t="array" aca="1" ref="G125" ca="1">INDIRECT(ADDRESS(5,35))/((1-INDIRECT(ADDRESS(5,33)))*C125*INDIRECT(ADDRESS(5,37)))-1</f>
        <v>0.56421522262511914</v>
      </c>
      <c r="H125" s="44" cm="1">
        <f t="array" aca="1" ref="H125" ca="1">(INDIRECT(ADDRESS(5,35))-(1-INDIRECT(ADDRESS(5,33)))*C125)*INDIRECT(ADDRESS(5,38))/(D125*INDIRECT(ADDRESS(5,37)))-1</f>
        <v>-0.96643188307542105</v>
      </c>
      <c r="I125" s="93" cm="1">
        <f t="array" aca="1" ref="I125" ca="1">1/((D125*INDIRECT(ADDRESS(5,36))/INDIRECT(ADDRESS(5,25))/INDIRECT(ADDRESS(13,32)))^2+((INDIRECT(ADDRESS(5,34))+INDIRECT(ADDRESS(5,33))*C125*INDIRECT(ADDRESS(5,36)))/INDIRECT(ADDRESS(13,32))/INDIRECT(ADDRESS(5,23)))^2)^0.5 - 1</f>
        <v>-0.24466241286539403</v>
      </c>
      <c r="J125" s="93" cm="1">
        <f t="array" aca="1" ref="J125" ca="1">1/((D125*INDIRECT(ADDRESS(5,37))/INDIRECT(ADDRESS(5,26))/INDIRECT(ADDRESS(13,32)))^2+((INDIRECT(ADDRESS(5,34))+INDIRECT(ADDRESS(5,33))*C125*INDIRECT(ADDRESS(5,37)))/INDIRECT(ADDRESS(13,32))/INDIRECT(ADDRESS(5,24)))^2)^0.5 - 1</f>
        <v>-0.33226832551132535</v>
      </c>
      <c r="T125" s="9"/>
      <c r="U125" s="9"/>
    </row>
    <row r="126" spans="1:21" x14ac:dyDescent="0.3">
      <c r="A126" s="67"/>
      <c r="B126" s="54">
        <v>40770</v>
      </c>
      <c r="C126" s="51">
        <v>46930.752</v>
      </c>
      <c r="D126" s="51">
        <v>40376.698475257064</v>
      </c>
      <c r="E126" s="93" cm="1">
        <f t="array" aca="1" ref="E126" ca="1">INDIRECT(ADDRESS(13,32))*INDIRECT(ADDRESS(5,23))/(INDIRECT(ADDRESS(5,34))+INDIRECT(ADDRESS(5,33))*C126*INDIRECT(ADDRESS(5,36)))-1</f>
        <v>0.82957872882835448</v>
      </c>
      <c r="F126" s="93" cm="1">
        <f t="array" aca="1" ref="F126" ca="1">INDIRECT(ADDRESS(13,32))*INDIRECT(ADDRESS(5,24))/(INDIRECT(ADDRESS(5,34))+INDIRECT(ADDRESS(5,33))*C126*INDIRECT(ADDRESS(5,37)))-1</f>
        <v>1.0566994327325494</v>
      </c>
      <c r="G126" s="44" cm="1">
        <f t="array" aca="1" ref="G126" ca="1">INDIRECT(ADDRESS(5,35))/((1-INDIRECT(ADDRESS(5,33)))*C126*INDIRECT(ADDRESS(5,37)))-1</f>
        <v>-0.79050518236423462</v>
      </c>
      <c r="H126" s="44" cm="1">
        <f t="array" aca="1" ref="H126" ca="1">(INDIRECT(ADDRESS(5,35))-(1-INDIRECT(ADDRESS(5,33)))*C126)*INDIRECT(ADDRESS(5,38))/(D126*INDIRECT(ADDRESS(5,37)))-1</f>
        <v>-1.1128868333500113</v>
      </c>
      <c r="I126" s="93" cm="1">
        <f t="array" aca="1" ref="I126" ca="1">1/((D126*INDIRECT(ADDRESS(5,36))/INDIRECT(ADDRESS(5,25))/INDIRECT(ADDRESS(13,32)))^2+((INDIRECT(ADDRESS(5,34))+INDIRECT(ADDRESS(5,33))*C126*INDIRECT(ADDRESS(5,36)))/INDIRECT(ADDRESS(13,32))/INDIRECT(ADDRESS(5,23)))^2)^0.5 - 1</f>
        <v>-0.4120123003797912</v>
      </c>
      <c r="J126" s="93" cm="1">
        <f t="array" aca="1" ref="J126" ca="1">1/((D126*INDIRECT(ADDRESS(5,37))/INDIRECT(ADDRESS(5,26))/INDIRECT(ADDRESS(13,32)))^2+((INDIRECT(ADDRESS(5,34))+INDIRECT(ADDRESS(5,33))*C126*INDIRECT(ADDRESS(5,37)))/INDIRECT(ADDRESS(13,32))/INDIRECT(ADDRESS(5,24)))^2)^0.5 - 1</f>
        <v>-0.48665882814783301</v>
      </c>
      <c r="L126" s="16"/>
      <c r="T126" s="9"/>
      <c r="U126" s="9"/>
    </row>
    <row r="127" spans="1:21" x14ac:dyDescent="0.3">
      <c r="A127" s="7" t="s">
        <v>1</v>
      </c>
      <c r="C127" s="48" t="s">
        <v>52</v>
      </c>
      <c r="D127" s="48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68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ABS(C128)*1.1*1</f>
        <v>119.76173000000001</v>
      </c>
      <c r="G128" s="26">
        <f>(D128^2 + E128^2)^0.5*1.1</f>
        <v>424.1213066522144</v>
      </c>
      <c r="L128" s="16"/>
      <c r="T128" s="9"/>
      <c r="U128" s="9"/>
    </row>
    <row r="129" spans="1:21" x14ac:dyDescent="0.3">
      <c r="A129" s="68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57" si="0">ABS(C129)*1.1*1</f>
        <v>10.078349600000001</v>
      </c>
      <c r="G129" s="26">
        <f t="shared" ref="G129:G192" si="1">(D129^2 + E129^2)^0.5*1.1</f>
        <v>439.8495236690938</v>
      </c>
      <c r="I129" s="42"/>
      <c r="J129" s="42"/>
      <c r="L129" s="39"/>
      <c r="T129" s="9"/>
      <c r="U129" s="9"/>
    </row>
    <row r="130" spans="1:21" x14ac:dyDescent="0.3">
      <c r="A130" s="68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119.08600000000001</v>
      </c>
      <c r="G130" s="26">
        <f t="shared" si="1"/>
        <v>409.56595628881621</v>
      </c>
      <c r="I130" s="42"/>
      <c r="J130" s="42"/>
      <c r="L130" s="39"/>
      <c r="T130" s="9"/>
      <c r="U130" s="9"/>
    </row>
    <row r="131" spans="1:21" x14ac:dyDescent="0.3">
      <c r="A131" s="68"/>
      <c r="B131" s="35">
        <v>40360</v>
      </c>
      <c r="C131" s="55">
        <v>288.34010000000001</v>
      </c>
      <c r="D131" s="56">
        <v>-24.787140000000001</v>
      </c>
      <c r="E131" s="57">
        <v>-71.389830000000003</v>
      </c>
      <c r="F131" s="26">
        <f t="shared" si="0"/>
        <v>317.17411000000004</v>
      </c>
      <c r="G131" s="26">
        <f t="shared" si="1"/>
        <v>83.127620352914519</v>
      </c>
      <c r="I131" s="42"/>
      <c r="J131" s="42"/>
      <c r="L131" s="39"/>
      <c r="T131" s="9"/>
      <c r="U131" s="9"/>
    </row>
    <row r="132" spans="1:21" x14ac:dyDescent="0.3">
      <c r="A132" s="68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89.703284000000011</v>
      </c>
      <c r="G132" s="26">
        <f t="shared" si="1"/>
        <v>211.76086768034671</v>
      </c>
      <c r="I132" s="42"/>
      <c r="J132" s="42"/>
      <c r="L132" s="39"/>
      <c r="T132" s="9"/>
      <c r="U132" s="9"/>
    </row>
    <row r="133" spans="1:21" x14ac:dyDescent="0.3">
      <c r="A133" s="68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211.56532608085382</v>
      </c>
      <c r="I133" s="42"/>
      <c r="J133" s="42"/>
      <c r="L133" s="39"/>
      <c r="T133" s="9"/>
      <c r="U133" s="9"/>
    </row>
    <row r="134" spans="1:21" x14ac:dyDescent="0.3">
      <c r="A134" s="68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317.42777000000001</v>
      </c>
      <c r="G134" s="26">
        <f t="shared" si="1"/>
        <v>83.024677041759347</v>
      </c>
      <c r="I134" s="42"/>
      <c r="J134" s="42"/>
      <c r="L134" s="39"/>
    </row>
    <row r="135" spans="1:21" x14ac:dyDescent="0.3">
      <c r="A135" s="68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409.61468989033415</v>
      </c>
      <c r="I135" s="42"/>
      <c r="J135" s="42"/>
      <c r="L135" s="39"/>
    </row>
    <row r="136" spans="1:21" x14ac:dyDescent="0.3">
      <c r="A136" s="68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9.9546644999999998</v>
      </c>
      <c r="G136" s="26">
        <f t="shared" si="1"/>
        <v>439.88340831286149</v>
      </c>
      <c r="I136" s="42"/>
      <c r="J136" s="42"/>
      <c r="L136" s="39"/>
    </row>
    <row r="137" spans="1:21" x14ac:dyDescent="0.3">
      <c r="A137" s="68"/>
      <c r="B137" s="35">
        <v>40770</v>
      </c>
      <c r="C137" s="58">
        <v>-108.7004</v>
      </c>
      <c r="D137" s="39">
        <v>80.458449999999999</v>
      </c>
      <c r="E137" s="59">
        <v>-377.10469999999998</v>
      </c>
      <c r="F137" s="26">
        <f t="shared" si="0"/>
        <v>119.57044</v>
      </c>
      <c r="G137" s="26">
        <f t="shared" si="1"/>
        <v>424.15166567582401</v>
      </c>
      <c r="I137" s="42"/>
      <c r="J137" s="42"/>
      <c r="L137" s="39"/>
    </row>
    <row r="138" spans="1:21" x14ac:dyDescent="0.3">
      <c r="A138" s="69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166.35012902042777</v>
      </c>
      <c r="I138" s="42"/>
      <c r="J138" s="42"/>
      <c r="L138" s="39"/>
    </row>
    <row r="139" spans="1:21" x14ac:dyDescent="0.3">
      <c r="A139" s="70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151.97852035833731</v>
      </c>
      <c r="I139" s="42"/>
      <c r="J139" s="42"/>
      <c r="L139" s="39"/>
    </row>
    <row r="140" spans="1:21" x14ac:dyDescent="0.3">
      <c r="A140" s="70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248.89395812676935</v>
      </c>
      <c r="I140" s="42"/>
      <c r="J140" s="42"/>
      <c r="L140" s="39"/>
    </row>
    <row r="141" spans="1:21" x14ac:dyDescent="0.3">
      <c r="A141" s="70"/>
      <c r="B141" s="35">
        <v>40360</v>
      </c>
      <c r="C141" s="58">
        <v>-11.63494</v>
      </c>
      <c r="D141" s="39">
        <v>-527.91129999999998</v>
      </c>
      <c r="E141" s="59">
        <v>-27.969049999999999</v>
      </c>
      <c r="F141" s="26">
        <f t="shared" si="0"/>
        <v>12.798434000000002</v>
      </c>
      <c r="G141" s="26">
        <f t="shared" si="1"/>
        <v>581.51685804881618</v>
      </c>
      <c r="I141" s="42"/>
      <c r="J141" s="42"/>
      <c r="L141" s="39"/>
    </row>
    <row r="142" spans="1:21" x14ac:dyDescent="0.3">
      <c r="A142" s="70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68.339304000000013</v>
      </c>
      <c r="G142" s="26">
        <f t="shared" si="1"/>
        <v>409.83344865834687</v>
      </c>
      <c r="I142" s="42"/>
      <c r="J142" s="42"/>
      <c r="L142" s="39"/>
    </row>
    <row r="143" spans="1:21" x14ac:dyDescent="0.3">
      <c r="A143" s="70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409.92398770543491</v>
      </c>
      <c r="I143" s="42"/>
      <c r="J143" s="42"/>
      <c r="L143" s="39"/>
    </row>
    <row r="144" spans="1:21" x14ac:dyDescent="0.3">
      <c r="A144" s="70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581.51197969157226</v>
      </c>
      <c r="I144" s="42"/>
      <c r="J144" s="42"/>
      <c r="L144" s="39"/>
    </row>
    <row r="145" spans="1:12" x14ac:dyDescent="0.3">
      <c r="A145" s="70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240.60355000000001</v>
      </c>
      <c r="G145" s="26">
        <f t="shared" si="1"/>
        <v>248.88345848451743</v>
      </c>
      <c r="I145" s="42"/>
      <c r="J145" s="42"/>
      <c r="L145" s="39"/>
    </row>
    <row r="146" spans="1:12" x14ac:dyDescent="0.3">
      <c r="A146" s="70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117.20082000000001</v>
      </c>
      <c r="G146" s="26">
        <f t="shared" si="1"/>
        <v>151.81124182080589</v>
      </c>
      <c r="I146" s="42"/>
      <c r="J146" s="42"/>
      <c r="L146" s="39"/>
    </row>
    <row r="147" spans="1:12" x14ac:dyDescent="0.3">
      <c r="A147" s="70"/>
      <c r="B147" s="35">
        <v>40770</v>
      </c>
      <c r="C147" s="58">
        <v>-229.50210000000001</v>
      </c>
      <c r="D147" s="39">
        <v>-138.21270000000001</v>
      </c>
      <c r="E147" s="59">
        <v>61.534930000000003</v>
      </c>
      <c r="F147" s="26">
        <f t="shared" si="0"/>
        <v>252.45231000000004</v>
      </c>
      <c r="G147" s="26">
        <f t="shared" si="1"/>
        <v>166.4213046523426</v>
      </c>
      <c r="I147" s="42"/>
      <c r="J147" s="42"/>
      <c r="L147" s="39"/>
    </row>
    <row r="148" spans="1:12" x14ac:dyDescent="0.3">
      <c r="A148" s="69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363.93677871992895</v>
      </c>
      <c r="I148" s="42"/>
      <c r="J148" s="42"/>
      <c r="L148" s="39"/>
    </row>
    <row r="149" spans="1:12" x14ac:dyDescent="0.3">
      <c r="A149" s="70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283.21309556684429</v>
      </c>
      <c r="I149" s="42"/>
      <c r="J149" s="42"/>
      <c r="L149" s="39"/>
    </row>
    <row r="150" spans="1:12" x14ac:dyDescent="0.3">
      <c r="A150" s="70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397.32421131283763</v>
      </c>
      <c r="I150" s="42"/>
      <c r="J150" s="42"/>
      <c r="L150" s="39"/>
    </row>
    <row r="151" spans="1:12" x14ac:dyDescent="0.3">
      <c r="A151" s="70"/>
      <c r="B151" s="35">
        <v>40360</v>
      </c>
      <c r="C151" s="58">
        <v>1017.22</v>
      </c>
      <c r="D151" s="39">
        <v>53.156419999999997</v>
      </c>
      <c r="E151" s="59">
        <v>466.43369999999999</v>
      </c>
      <c r="F151" s="26">
        <f t="shared" si="0"/>
        <v>1118.942</v>
      </c>
      <c r="G151" s="26">
        <f t="shared" si="1"/>
        <v>516.39816207488263</v>
      </c>
      <c r="I151" s="42"/>
      <c r="J151" s="42"/>
      <c r="L151" s="39"/>
    </row>
    <row r="152" spans="1:12" x14ac:dyDescent="0.3">
      <c r="A152" s="70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246.12608361535763</v>
      </c>
      <c r="I152" s="42"/>
      <c r="J152" s="42"/>
      <c r="L152" s="39"/>
    </row>
    <row r="153" spans="1:12" x14ac:dyDescent="0.3">
      <c r="A153" s="70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246.21966422535979</v>
      </c>
    </row>
    <row r="154" spans="1:12" x14ac:dyDescent="0.3">
      <c r="A154" s="70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516.53805541108568</v>
      </c>
    </row>
    <row r="155" spans="1:12" x14ac:dyDescent="0.3">
      <c r="A155" s="70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397.43381468558431</v>
      </c>
    </row>
    <row r="156" spans="1:12" x14ac:dyDescent="0.3">
      <c r="A156" s="70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283.24009322782172</v>
      </c>
    </row>
    <row r="157" spans="1:12" x14ac:dyDescent="0.3">
      <c r="A157" s="70"/>
      <c r="B157" s="35">
        <v>40770</v>
      </c>
      <c r="C157" s="60">
        <v>547.45299999999997</v>
      </c>
      <c r="D157" s="61">
        <v>-315.87810000000002</v>
      </c>
      <c r="E157" s="62">
        <v>-98.83511</v>
      </c>
      <c r="F157" s="26">
        <f t="shared" si="0"/>
        <v>602.19830000000002</v>
      </c>
      <c r="G157" s="26">
        <f t="shared" si="1"/>
        <v>364.0773230568883</v>
      </c>
    </row>
    <row r="158" spans="1:12" x14ac:dyDescent="0.3">
      <c r="A158" s="17" t="s">
        <v>1</v>
      </c>
      <c r="C158" s="52"/>
      <c r="E158" s="45"/>
      <c r="F158" s="26">
        <f t="shared" ref="F158:F192" si="2">C158*1.1*1</f>
        <v>0</v>
      </c>
      <c r="G158" s="26">
        <f t="shared" si="1"/>
        <v>0</v>
      </c>
    </row>
    <row r="159" spans="1:12" x14ac:dyDescent="0.3">
      <c r="A159" s="63" t="s">
        <v>30</v>
      </c>
      <c r="B159" s="35">
        <v>40230</v>
      </c>
      <c r="C159" s="39">
        <v>243.31200000000001</v>
      </c>
      <c r="D159" s="39">
        <v>73.841480000000004</v>
      </c>
      <c r="E159" s="42">
        <v>624.6105</v>
      </c>
      <c r="F159" s="26">
        <f t="shared" si="2"/>
        <v>267.64320000000004</v>
      </c>
      <c r="G159" s="26">
        <f t="shared" si="1"/>
        <v>691.85613928286932</v>
      </c>
    </row>
    <row r="160" spans="1:12" x14ac:dyDescent="0.3">
      <c r="A160" s="63"/>
      <c r="B160" s="35">
        <v>40240</v>
      </c>
      <c r="C160" s="39">
        <v>65.396159999999995</v>
      </c>
      <c r="D160" s="39">
        <v>38.271459999999998</v>
      </c>
      <c r="E160" s="42">
        <v>699.00609999999995</v>
      </c>
      <c r="F160" s="26">
        <f t="shared" si="2"/>
        <v>71.935776000000004</v>
      </c>
      <c r="G160" s="26">
        <f t="shared" si="1"/>
        <v>770.05832331724548</v>
      </c>
    </row>
    <row r="161" spans="1:7" x14ac:dyDescent="0.3">
      <c r="A161" s="63"/>
      <c r="B161" s="35">
        <v>40250</v>
      </c>
      <c r="C161" s="39">
        <v>104.7324</v>
      </c>
      <c r="D161" s="39">
        <v>522.67309999999998</v>
      </c>
      <c r="E161" s="42">
        <v>829.85799999999995</v>
      </c>
      <c r="F161" s="26">
        <f t="shared" si="2"/>
        <v>115.20564</v>
      </c>
      <c r="G161" s="26">
        <f t="shared" si="1"/>
        <v>1078.8142927535805</v>
      </c>
    </row>
    <row r="162" spans="1:7" x14ac:dyDescent="0.3">
      <c r="A162" s="63"/>
      <c r="B162" s="35">
        <v>40360</v>
      </c>
      <c r="C162" s="55">
        <v>251.16589999999999</v>
      </c>
      <c r="D162" s="56">
        <v>934.33150000000001</v>
      </c>
      <c r="E162" s="57">
        <v>135.31450000000001</v>
      </c>
      <c r="F162" s="26">
        <f t="shared" si="2"/>
        <v>276.28249</v>
      </c>
      <c r="G162" s="26">
        <f t="shared" si="1"/>
        <v>1038.4870209208323</v>
      </c>
    </row>
    <row r="163" spans="1:7" x14ac:dyDescent="0.3">
      <c r="A163" s="63"/>
      <c r="B163" s="35">
        <v>40390</v>
      </c>
      <c r="C163" s="39">
        <v>111.1827</v>
      </c>
      <c r="D163" s="39">
        <v>359.96510000000001</v>
      </c>
      <c r="E163" s="42">
        <v>163.09819999999999</v>
      </c>
      <c r="F163" s="26">
        <f t="shared" si="2"/>
        <v>122.30097000000001</v>
      </c>
      <c r="G163" s="26">
        <f t="shared" si="1"/>
        <v>434.71005766385548</v>
      </c>
    </row>
    <row r="164" spans="1:7" x14ac:dyDescent="0.3">
      <c r="A164" s="63"/>
      <c r="B164" s="35">
        <v>40710</v>
      </c>
      <c r="C164" s="39">
        <v>111.116</v>
      </c>
      <c r="D164" s="39">
        <v>360.13130000000001</v>
      </c>
      <c r="E164" s="42">
        <v>162.8475</v>
      </c>
      <c r="F164" s="26">
        <f t="shared" si="2"/>
        <v>122.22760000000001</v>
      </c>
      <c r="G164" s="26">
        <f t="shared" si="1"/>
        <v>434.76289217237417</v>
      </c>
    </row>
    <row r="165" spans="1:7" x14ac:dyDescent="0.3">
      <c r="A165" s="63"/>
      <c r="B165" s="35">
        <v>40740</v>
      </c>
      <c r="C165" s="39">
        <v>251.19909999999999</v>
      </c>
      <c r="D165" s="39">
        <v>933.57539999999995</v>
      </c>
      <c r="E165" s="42">
        <v>135.39519999999999</v>
      </c>
      <c r="F165" s="26">
        <f t="shared" si="2"/>
        <v>276.31900999999999</v>
      </c>
      <c r="G165" s="26">
        <f t="shared" si="1"/>
        <v>1037.6766423498807</v>
      </c>
    </row>
    <row r="166" spans="1:7" x14ac:dyDescent="0.3">
      <c r="A166" s="63"/>
      <c r="B166" s="35">
        <v>40750</v>
      </c>
      <c r="C166" s="39">
        <v>104.6776</v>
      </c>
      <c r="D166" s="39">
        <v>523.07399999999996</v>
      </c>
      <c r="E166" s="42">
        <v>830.06010000000003</v>
      </c>
      <c r="F166" s="26">
        <f t="shared" si="2"/>
        <v>115.14536000000001</v>
      </c>
      <c r="G166" s="26">
        <f t="shared" si="1"/>
        <v>1079.2374514890096</v>
      </c>
    </row>
    <row r="167" spans="1:7" x14ac:dyDescent="0.3">
      <c r="A167" s="63"/>
      <c r="B167" s="35">
        <v>40760</v>
      </c>
      <c r="C167" s="39">
        <v>65.260750000000002</v>
      </c>
      <c r="D167" s="39">
        <v>38.357140000000001</v>
      </c>
      <c r="E167" s="42">
        <v>699.17250000000001</v>
      </c>
      <c r="F167" s="26">
        <f t="shared" si="2"/>
        <v>71.786825000000007</v>
      </c>
      <c r="G167" s="26">
        <f t="shared" si="1"/>
        <v>770.24624665345038</v>
      </c>
    </row>
    <row r="168" spans="1:7" x14ac:dyDescent="0.3">
      <c r="A168" s="63"/>
      <c r="B168" s="35">
        <v>40770</v>
      </c>
      <c r="C168" s="58">
        <v>243.0745</v>
      </c>
      <c r="D168" s="39">
        <v>73.727490000000003</v>
      </c>
      <c r="E168" s="59">
        <v>624.80380000000002</v>
      </c>
      <c r="F168" s="26">
        <f t="shared" si="2"/>
        <v>267.38195000000002</v>
      </c>
      <c r="G168" s="26">
        <f t="shared" si="1"/>
        <v>692.05259398699582</v>
      </c>
    </row>
    <row r="169" spans="1:7" x14ac:dyDescent="0.3">
      <c r="A169" s="17" t="s">
        <v>1</v>
      </c>
      <c r="C169" s="52"/>
      <c r="E169" s="45"/>
      <c r="F169" s="26">
        <f t="shared" si="2"/>
        <v>0</v>
      </c>
      <c r="G169" s="26">
        <f t="shared" si="1"/>
        <v>0</v>
      </c>
    </row>
    <row r="170" spans="1:7" x14ac:dyDescent="0.3">
      <c r="A170" s="63" t="s">
        <v>31</v>
      </c>
      <c r="B170" s="35">
        <v>40230</v>
      </c>
      <c r="C170" s="39">
        <v>284.74040000000002</v>
      </c>
      <c r="D170" s="39">
        <v>68.377350000000007</v>
      </c>
      <c r="E170" s="42">
        <v>470.7543</v>
      </c>
      <c r="F170" s="26">
        <f t="shared" si="2"/>
        <v>313.21444000000002</v>
      </c>
      <c r="G170" s="26">
        <f t="shared" si="1"/>
        <v>523.26373683203974</v>
      </c>
    </row>
    <row r="171" spans="1:7" x14ac:dyDescent="0.3">
      <c r="A171" s="63"/>
      <c r="B171" s="35">
        <v>40240</v>
      </c>
      <c r="C171" s="39">
        <v>110.8985</v>
      </c>
      <c r="D171" s="39">
        <v>67.606210000000004</v>
      </c>
      <c r="E171" s="42">
        <v>525.52009999999996</v>
      </c>
      <c r="F171" s="26">
        <f t="shared" si="2"/>
        <v>121.98835000000001</v>
      </c>
      <c r="G171" s="26">
        <f t="shared" si="1"/>
        <v>582.83598886207665</v>
      </c>
    </row>
    <row r="172" spans="1:7" x14ac:dyDescent="0.3">
      <c r="A172" s="63"/>
      <c r="B172" s="35">
        <v>40250</v>
      </c>
      <c r="C172" s="39">
        <v>208.62350000000001</v>
      </c>
      <c r="D172" s="39">
        <v>436.50650000000002</v>
      </c>
      <c r="E172" s="42">
        <v>645.93619999999999</v>
      </c>
      <c r="F172" s="26">
        <f t="shared" si="2"/>
        <v>229.48585000000003</v>
      </c>
      <c r="G172" s="26">
        <f t="shared" si="1"/>
        <v>857.55671171378231</v>
      </c>
    </row>
    <row r="173" spans="1:7" x14ac:dyDescent="0.3">
      <c r="A173" s="63"/>
      <c r="B173" s="35">
        <v>40360</v>
      </c>
      <c r="C173" s="58">
        <v>126.5938</v>
      </c>
      <c r="D173" s="39">
        <v>853.67830000000004</v>
      </c>
      <c r="E173" s="59">
        <v>110.0239</v>
      </c>
      <c r="F173" s="26">
        <f t="shared" si="2"/>
        <v>139.25318000000001</v>
      </c>
      <c r="G173" s="26">
        <f t="shared" si="1"/>
        <v>946.81307402208029</v>
      </c>
    </row>
    <row r="174" spans="1:7" x14ac:dyDescent="0.3">
      <c r="A174" s="63"/>
      <c r="B174" s="35">
        <v>40390</v>
      </c>
      <c r="C174" s="39">
        <v>97.599289999999996</v>
      </c>
      <c r="D174" s="39">
        <v>399.82209999999998</v>
      </c>
      <c r="E174" s="42">
        <v>115.681</v>
      </c>
      <c r="F174" s="26">
        <f t="shared" si="2"/>
        <v>107.35921900000001</v>
      </c>
      <c r="G174" s="26">
        <f t="shared" si="1"/>
        <v>457.84294746712669</v>
      </c>
    </row>
    <row r="175" spans="1:7" x14ac:dyDescent="0.3">
      <c r="A175" s="63"/>
      <c r="B175" s="35">
        <v>40710</v>
      </c>
      <c r="C175" s="39">
        <v>97.486090000000004</v>
      </c>
      <c r="D175" s="39">
        <v>399.96420000000001</v>
      </c>
      <c r="E175" s="42">
        <v>115.5157</v>
      </c>
      <c r="F175" s="26">
        <f t="shared" si="2"/>
        <v>107.23469900000002</v>
      </c>
      <c r="G175" s="26">
        <f t="shared" si="1"/>
        <v>457.94261458837536</v>
      </c>
    </row>
    <row r="176" spans="1:7" x14ac:dyDescent="0.3">
      <c r="A176" s="63"/>
      <c r="B176" s="35">
        <v>40740</v>
      </c>
      <c r="C176" s="39">
        <v>126.5316</v>
      </c>
      <c r="D176" s="39">
        <v>853.15239999999994</v>
      </c>
      <c r="E176" s="42">
        <v>110.0558</v>
      </c>
      <c r="F176" s="26">
        <f t="shared" si="2"/>
        <v>139.18476000000001</v>
      </c>
      <c r="G176" s="26">
        <f t="shared" si="1"/>
        <v>946.24382114477976</v>
      </c>
    </row>
    <row r="177" spans="1:7" x14ac:dyDescent="0.3">
      <c r="A177" s="63"/>
      <c r="B177" s="35">
        <v>40750</v>
      </c>
      <c r="C177" s="39">
        <v>208.6199</v>
      </c>
      <c r="D177" s="39">
        <v>436.74799999999999</v>
      </c>
      <c r="E177" s="42">
        <v>646.12379999999996</v>
      </c>
      <c r="F177" s="26">
        <f t="shared" si="2"/>
        <v>229.48189000000002</v>
      </c>
      <c r="G177" s="26">
        <f t="shared" si="1"/>
        <v>857.87643884235001</v>
      </c>
    </row>
    <row r="178" spans="1:7" x14ac:dyDescent="0.3">
      <c r="A178" s="63"/>
      <c r="B178" s="35">
        <v>40760</v>
      </c>
      <c r="C178" s="39">
        <v>110.6888</v>
      </c>
      <c r="D178" s="39">
        <v>67.478269999999995</v>
      </c>
      <c r="E178" s="42">
        <v>525.65589999999997</v>
      </c>
      <c r="F178" s="26">
        <f t="shared" si="2"/>
        <v>121.75768000000001</v>
      </c>
      <c r="G178" s="26">
        <f t="shared" si="1"/>
        <v>582.96621254895524</v>
      </c>
    </row>
    <row r="179" spans="1:7" x14ac:dyDescent="0.3">
      <c r="A179" s="63"/>
      <c r="B179" s="35">
        <v>40770</v>
      </c>
      <c r="C179" s="58">
        <v>284.45460000000003</v>
      </c>
      <c r="D179" s="39">
        <v>68.285809999999998</v>
      </c>
      <c r="E179" s="59">
        <v>470.95729999999998</v>
      </c>
      <c r="F179" s="26">
        <f t="shared" si="2"/>
        <v>312.90006000000005</v>
      </c>
      <c r="G179" s="26">
        <f t="shared" si="1"/>
        <v>523.47026049956435</v>
      </c>
    </row>
    <row r="180" spans="1:7" x14ac:dyDescent="0.3">
      <c r="A180" s="17" t="s">
        <v>1</v>
      </c>
      <c r="C180" s="52"/>
      <c r="E180" s="45"/>
      <c r="F180" s="26">
        <f t="shared" si="2"/>
        <v>0</v>
      </c>
      <c r="G180" s="26">
        <f t="shared" si="1"/>
        <v>0</v>
      </c>
    </row>
    <row r="181" spans="1:7" x14ac:dyDescent="0.3">
      <c r="A181" s="63" t="s">
        <v>32</v>
      </c>
      <c r="B181" s="35">
        <v>40230</v>
      </c>
      <c r="C181" s="39">
        <v>142.01609999999999</v>
      </c>
      <c r="D181" s="39">
        <v>91.314940000000007</v>
      </c>
      <c r="E181" s="42">
        <v>29.886759999999999</v>
      </c>
      <c r="F181" s="26">
        <f t="shared" si="2"/>
        <v>156.21771000000001</v>
      </c>
      <c r="G181" s="26">
        <f t="shared" si="1"/>
        <v>105.6895472386293</v>
      </c>
    </row>
    <row r="182" spans="1:7" x14ac:dyDescent="0.3">
      <c r="A182" s="63"/>
      <c r="B182" s="35">
        <v>40240</v>
      </c>
      <c r="C182" s="39">
        <v>90.925359999999998</v>
      </c>
      <c r="D182" s="39">
        <v>75.170410000000004</v>
      </c>
      <c r="E182" s="42">
        <v>15.023759999999999</v>
      </c>
      <c r="F182" s="26">
        <f t="shared" si="2"/>
        <v>100.01789600000001</v>
      </c>
      <c r="G182" s="26">
        <f t="shared" si="1"/>
        <v>84.322759228857649</v>
      </c>
    </row>
    <row r="183" spans="1:7" x14ac:dyDescent="0.3">
      <c r="A183" s="63"/>
      <c r="B183" s="35">
        <v>40250</v>
      </c>
      <c r="C183" s="39">
        <v>167.8552</v>
      </c>
      <c r="D183" s="39">
        <v>102.0668</v>
      </c>
      <c r="E183" s="42">
        <v>23.602080000000001</v>
      </c>
      <c r="F183" s="26">
        <f t="shared" si="2"/>
        <v>184.64072000000002</v>
      </c>
      <c r="G183" s="26">
        <f t="shared" si="1"/>
        <v>115.23616927642703</v>
      </c>
    </row>
    <row r="184" spans="1:7" x14ac:dyDescent="0.3">
      <c r="A184" s="63"/>
      <c r="B184" s="35">
        <v>40360</v>
      </c>
      <c r="C184" s="58">
        <v>273.38869999999997</v>
      </c>
      <c r="D184" s="39">
        <v>14.88255</v>
      </c>
      <c r="E184" s="59">
        <v>133.18600000000001</v>
      </c>
      <c r="F184" s="26">
        <f t="shared" si="2"/>
        <v>300.72757000000001</v>
      </c>
      <c r="G184" s="26">
        <f t="shared" si="1"/>
        <v>147.41642065084889</v>
      </c>
    </row>
    <row r="185" spans="1:7" x14ac:dyDescent="0.3">
      <c r="A185" s="63"/>
      <c r="B185" s="35">
        <v>40390</v>
      </c>
      <c r="C185" s="39">
        <v>96.657169999999994</v>
      </c>
      <c r="D185" s="39">
        <v>37.90099</v>
      </c>
      <c r="E185" s="42">
        <v>56.105919999999998</v>
      </c>
      <c r="F185" s="26">
        <f t="shared" si="2"/>
        <v>106.32288700000001</v>
      </c>
      <c r="G185" s="26">
        <f t="shared" si="1"/>
        <v>74.478686585170564</v>
      </c>
    </row>
    <row r="186" spans="1:7" x14ac:dyDescent="0.3">
      <c r="A186" s="63"/>
      <c r="B186" s="35">
        <v>40710</v>
      </c>
      <c r="C186" s="39">
        <v>96.531980000000004</v>
      </c>
      <c r="D186" s="39">
        <v>38.113190000000003</v>
      </c>
      <c r="E186" s="42">
        <v>56.027549999999998</v>
      </c>
      <c r="F186" s="26">
        <f t="shared" si="2"/>
        <v>106.18517800000001</v>
      </c>
      <c r="G186" s="26">
        <f t="shared" si="1"/>
        <v>74.538305248268884</v>
      </c>
    </row>
    <row r="187" spans="1:7" x14ac:dyDescent="0.3">
      <c r="A187" s="63"/>
      <c r="B187" s="35">
        <v>40740</v>
      </c>
      <c r="C187" s="39">
        <v>273.23020000000002</v>
      </c>
      <c r="D187" s="39">
        <v>14.6538</v>
      </c>
      <c r="E187" s="42">
        <v>133.23259999999999</v>
      </c>
      <c r="F187" s="26">
        <f t="shared" si="2"/>
        <v>300.55322000000007</v>
      </c>
      <c r="G187" s="26">
        <f t="shared" si="1"/>
        <v>147.43964210554773</v>
      </c>
    </row>
    <row r="188" spans="1:7" x14ac:dyDescent="0.3">
      <c r="A188" s="63"/>
      <c r="B188" s="35">
        <v>40750</v>
      </c>
      <c r="C188" s="39">
        <v>168.17160000000001</v>
      </c>
      <c r="D188" s="39">
        <v>102.04859999999999</v>
      </c>
      <c r="E188" s="42">
        <v>23.643270000000001</v>
      </c>
      <c r="F188" s="26">
        <f t="shared" si="2"/>
        <v>184.98876000000004</v>
      </c>
      <c r="G188" s="26">
        <f t="shared" si="1"/>
        <v>115.22688220934388</v>
      </c>
    </row>
    <row r="189" spans="1:7" x14ac:dyDescent="0.3">
      <c r="A189" s="63"/>
      <c r="B189" s="35">
        <v>40760</v>
      </c>
      <c r="C189" s="39">
        <v>91.103939999999994</v>
      </c>
      <c r="D189" s="39">
        <v>75.116060000000004</v>
      </c>
      <c r="E189" s="42">
        <v>15.092040000000001</v>
      </c>
      <c r="F189" s="26">
        <f t="shared" si="2"/>
        <v>100.21433400000001</v>
      </c>
      <c r="G189" s="26">
        <f t="shared" si="1"/>
        <v>84.27889706774225</v>
      </c>
    </row>
    <row r="190" spans="1:7" x14ac:dyDescent="0.3">
      <c r="A190" s="63"/>
      <c r="B190" s="35">
        <v>40770</v>
      </c>
      <c r="C190" s="60">
        <v>142.30359999999999</v>
      </c>
      <c r="D190" s="61">
        <v>91.299430000000001</v>
      </c>
      <c r="E190" s="62">
        <v>30.051549999999999</v>
      </c>
      <c r="F190" s="26">
        <f t="shared" si="2"/>
        <v>156.53396000000001</v>
      </c>
      <c r="G190" s="26">
        <f t="shared" si="1"/>
        <v>105.72986667271532</v>
      </c>
    </row>
    <row r="191" spans="1:7" x14ac:dyDescent="0.3">
      <c r="A191" s="21" t="s">
        <v>1</v>
      </c>
      <c r="C191" s="52"/>
      <c r="E191" s="45"/>
      <c r="F191" s="26">
        <f t="shared" si="2"/>
        <v>0</v>
      </c>
      <c r="G191" s="26">
        <f t="shared" si="1"/>
        <v>0</v>
      </c>
    </row>
    <row r="192" spans="1:7" x14ac:dyDescent="0.3">
      <c r="A192" s="64" t="s">
        <v>60</v>
      </c>
      <c r="B192" s="35">
        <v>40230</v>
      </c>
      <c r="C192" s="39">
        <v>688.53740000000005</v>
      </c>
      <c r="D192" s="39">
        <v>57.630740000000003</v>
      </c>
      <c r="E192" s="42">
        <v>4.5427759999999999</v>
      </c>
      <c r="F192" s="26">
        <f t="shared" si="2"/>
        <v>757.39114000000006</v>
      </c>
      <c r="G192" s="26">
        <f t="shared" si="1"/>
        <v>63.590456816631459</v>
      </c>
    </row>
    <row r="193" spans="1:7" x14ac:dyDescent="0.3">
      <c r="A193" s="65"/>
      <c r="B193" s="35">
        <v>40240</v>
      </c>
      <c r="C193" s="39">
        <v>49.77919</v>
      </c>
      <c r="D193" s="39">
        <v>16.450189999999999</v>
      </c>
      <c r="E193" s="42">
        <v>5685.7830000000004</v>
      </c>
      <c r="F193" s="26">
        <f t="shared" ref="F193:F223" si="3">C193*1.1*1</f>
        <v>54.757109000000007</v>
      </c>
      <c r="G193" s="26">
        <f t="shared" ref="G193:G223" si="4">(D193^2 + E193^2)^0.5*1.1</f>
        <v>6254.3874766060389</v>
      </c>
    </row>
    <row r="194" spans="1:7" x14ac:dyDescent="0.3">
      <c r="A194" s="65"/>
      <c r="B194" s="35">
        <v>40250</v>
      </c>
      <c r="C194" s="39">
        <v>127.52670000000001</v>
      </c>
      <c r="D194" s="39">
        <v>3186.0210000000002</v>
      </c>
      <c r="E194" s="42">
        <v>8010.116</v>
      </c>
      <c r="F194" s="26">
        <f t="shared" si="3"/>
        <v>140.27937000000003</v>
      </c>
      <c r="G194" s="26">
        <f t="shared" si="4"/>
        <v>9482.5288112684048</v>
      </c>
    </row>
    <row r="195" spans="1:7" x14ac:dyDescent="0.3">
      <c r="A195" s="65"/>
      <c r="B195" s="35">
        <v>40360</v>
      </c>
      <c r="C195" s="55">
        <v>733.99260000000004</v>
      </c>
      <c r="D195" s="56">
        <v>10155.370000000001</v>
      </c>
      <c r="E195" s="57">
        <v>212.80269999999999</v>
      </c>
      <c r="F195" s="26">
        <f t="shared" si="3"/>
        <v>807.39186000000007</v>
      </c>
      <c r="G195" s="26">
        <f t="shared" si="4"/>
        <v>11173.359299668702</v>
      </c>
    </row>
    <row r="196" spans="1:7" x14ac:dyDescent="0.3">
      <c r="A196" s="65"/>
      <c r="B196" s="35">
        <v>40390</v>
      </c>
      <c r="C196" s="39">
        <v>143.64150000000001</v>
      </c>
      <c r="D196" s="39">
        <v>1504.145</v>
      </c>
      <c r="E196" s="42">
        <v>308.87490000000003</v>
      </c>
      <c r="F196" s="26">
        <f t="shared" si="3"/>
        <v>158.00565000000003</v>
      </c>
      <c r="G196" s="26">
        <f t="shared" si="4"/>
        <v>1689.0842550621214</v>
      </c>
    </row>
    <row r="197" spans="1:7" x14ac:dyDescent="0.3">
      <c r="A197" s="65"/>
      <c r="B197" s="35">
        <v>40710</v>
      </c>
      <c r="C197" s="39">
        <v>143.45699999999999</v>
      </c>
      <c r="D197" s="39">
        <v>1505.5440000000001</v>
      </c>
      <c r="E197" s="42">
        <v>307.92329999999998</v>
      </c>
      <c r="F197" s="26">
        <f t="shared" si="3"/>
        <v>157.80270000000002</v>
      </c>
      <c r="G197" s="26">
        <f t="shared" si="4"/>
        <v>1690.3816694725656</v>
      </c>
    </row>
    <row r="198" spans="1:7" x14ac:dyDescent="0.3">
      <c r="A198" s="65"/>
      <c r="B198" s="35">
        <v>40740</v>
      </c>
      <c r="C198" s="39">
        <v>734.20240000000001</v>
      </c>
      <c r="D198" s="39">
        <v>10138.93</v>
      </c>
      <c r="E198" s="42">
        <v>213.05889999999999</v>
      </c>
      <c r="F198" s="26">
        <f t="shared" si="3"/>
        <v>807.62264000000005</v>
      </c>
      <c r="G198" s="26">
        <f t="shared" si="4"/>
        <v>11155.285192415331</v>
      </c>
    </row>
    <row r="199" spans="1:7" x14ac:dyDescent="0.3">
      <c r="A199" s="65"/>
      <c r="B199" s="35">
        <v>40750</v>
      </c>
      <c r="C199" s="39">
        <v>127.3843</v>
      </c>
      <c r="D199" s="39">
        <v>3190.915</v>
      </c>
      <c r="E199" s="42">
        <v>8013.9719999999998</v>
      </c>
      <c r="F199" s="26">
        <f t="shared" si="3"/>
        <v>140.12273000000002</v>
      </c>
      <c r="G199" s="26">
        <f t="shared" si="4"/>
        <v>9488.4603473035022</v>
      </c>
    </row>
    <row r="200" spans="1:7" x14ac:dyDescent="0.3">
      <c r="A200" s="65"/>
      <c r="B200" s="35">
        <v>40760</v>
      </c>
      <c r="C200" s="39">
        <v>49.574950000000001</v>
      </c>
      <c r="D200" s="39">
        <v>16.539090000000002</v>
      </c>
      <c r="E200" s="42">
        <v>5688.4449999999997</v>
      </c>
      <c r="F200" s="26">
        <f t="shared" si="3"/>
        <v>54.532445000000003</v>
      </c>
      <c r="G200" s="26">
        <f t="shared" si="4"/>
        <v>6257.3159479143187</v>
      </c>
    </row>
    <row r="201" spans="1:7" x14ac:dyDescent="0.3">
      <c r="A201" s="66"/>
      <c r="B201" s="35">
        <v>40770</v>
      </c>
      <c r="C201" s="58">
        <v>687.20090000000005</v>
      </c>
      <c r="D201" s="39">
        <v>57.433709999999998</v>
      </c>
      <c r="E201" s="59">
        <v>4545.5540000000001</v>
      </c>
      <c r="F201" s="26">
        <f t="shared" si="3"/>
        <v>755.92099000000007</v>
      </c>
      <c r="G201" s="26">
        <f t="shared" si="4"/>
        <v>5000.5085096949942</v>
      </c>
    </row>
    <row r="202" spans="1:7" x14ac:dyDescent="0.3">
      <c r="A202" s="21" t="s">
        <v>1</v>
      </c>
      <c r="C202" s="52"/>
      <c r="E202" s="45"/>
      <c r="F202" s="26">
        <f t="shared" si="3"/>
        <v>0</v>
      </c>
      <c r="G202" s="26">
        <f t="shared" si="4"/>
        <v>0</v>
      </c>
    </row>
    <row r="203" spans="1:7" x14ac:dyDescent="0.3">
      <c r="A203" s="67" t="s">
        <v>59</v>
      </c>
      <c r="B203" s="35">
        <v>40230</v>
      </c>
      <c r="C203" s="39">
        <v>943.04359999999997</v>
      </c>
      <c r="D203" s="39">
        <v>54.833159999999999</v>
      </c>
      <c r="E203" s="42">
        <v>2573.2359999999999</v>
      </c>
      <c r="F203" s="26">
        <f t="shared" si="3"/>
        <v>1037.3479600000001</v>
      </c>
      <c r="G203" s="26">
        <f t="shared" si="4"/>
        <v>2831.2021698263125</v>
      </c>
    </row>
    <row r="204" spans="1:7" x14ac:dyDescent="0.3">
      <c r="A204" s="67"/>
      <c r="B204" s="35">
        <v>40240</v>
      </c>
      <c r="C204" s="39">
        <v>142.5478</v>
      </c>
      <c r="D204" s="39">
        <v>50.66272</v>
      </c>
      <c r="E204" s="42">
        <v>3212.377</v>
      </c>
      <c r="F204" s="26">
        <f t="shared" si="3"/>
        <v>156.80258000000001</v>
      </c>
      <c r="G204" s="26">
        <f t="shared" si="4"/>
        <v>3534.0541264396938</v>
      </c>
    </row>
    <row r="205" spans="1:7" x14ac:dyDescent="0.3">
      <c r="A205" s="67"/>
      <c r="B205" s="35">
        <v>40250</v>
      </c>
      <c r="C205" s="39">
        <v>506.57389999999998</v>
      </c>
      <c r="D205" s="39">
        <v>2215.2199999999998</v>
      </c>
      <c r="E205" s="42">
        <v>4859.0360000000001</v>
      </c>
      <c r="F205" s="26">
        <f t="shared" si="3"/>
        <v>557.23129000000006</v>
      </c>
      <c r="G205" s="26">
        <f t="shared" si="4"/>
        <v>5874.1885313813482</v>
      </c>
    </row>
    <row r="206" spans="1:7" x14ac:dyDescent="0.3">
      <c r="A206" s="67"/>
      <c r="B206" s="35">
        <v>40360</v>
      </c>
      <c r="C206" s="58">
        <v>186.416</v>
      </c>
      <c r="D206" s="39">
        <v>8485.4</v>
      </c>
      <c r="E206" s="59">
        <v>142.9855</v>
      </c>
      <c r="F206" s="26">
        <f t="shared" si="3"/>
        <v>205.05760000000001</v>
      </c>
      <c r="G206" s="26">
        <f t="shared" si="4"/>
        <v>9335.2650843982155</v>
      </c>
    </row>
    <row r="207" spans="1:7" x14ac:dyDescent="0.3">
      <c r="A207" s="67"/>
      <c r="B207" s="35">
        <v>40390</v>
      </c>
      <c r="C207" s="39">
        <v>110.7535</v>
      </c>
      <c r="D207" s="39">
        <v>1867.88</v>
      </c>
      <c r="E207" s="42">
        <v>152.34870000000001</v>
      </c>
      <c r="F207" s="26">
        <f t="shared" si="3"/>
        <v>121.82885000000002</v>
      </c>
      <c r="G207" s="26">
        <f t="shared" si="4"/>
        <v>2061.490927255792</v>
      </c>
    </row>
    <row r="208" spans="1:7" x14ac:dyDescent="0.3">
      <c r="A208" s="67"/>
      <c r="B208" s="35">
        <v>40710</v>
      </c>
      <c r="C208" s="39">
        <v>110.50920000000001</v>
      </c>
      <c r="D208" s="39">
        <v>1869.204</v>
      </c>
      <c r="E208" s="42">
        <v>151.9024</v>
      </c>
      <c r="F208" s="26">
        <f t="shared" si="3"/>
        <v>121.56012000000001</v>
      </c>
      <c r="G208" s="26">
        <f t="shared" si="4"/>
        <v>2062.9026876267167</v>
      </c>
    </row>
    <row r="209" spans="1:7" x14ac:dyDescent="0.3">
      <c r="A209" s="67"/>
      <c r="B209" s="35">
        <v>40740</v>
      </c>
      <c r="C209" s="39">
        <v>186.23060000000001</v>
      </c>
      <c r="D209" s="39">
        <v>8475.0159999999996</v>
      </c>
      <c r="E209" s="42">
        <v>143.05029999999999</v>
      </c>
      <c r="F209" s="26">
        <f t="shared" si="3"/>
        <v>204.85366000000002</v>
      </c>
      <c r="G209" s="26">
        <f t="shared" si="4"/>
        <v>9323.845510420535</v>
      </c>
    </row>
    <row r="210" spans="1:7" x14ac:dyDescent="0.3">
      <c r="A210" s="67"/>
      <c r="B210" s="35">
        <v>40750</v>
      </c>
      <c r="C210" s="39">
        <v>506.53809999999999</v>
      </c>
      <c r="D210" s="39">
        <v>2217.6579999999999</v>
      </c>
      <c r="E210" s="42">
        <v>4861.8810000000003</v>
      </c>
      <c r="F210" s="26">
        <f t="shared" si="3"/>
        <v>557.19191000000001</v>
      </c>
      <c r="G210" s="26">
        <f t="shared" si="4"/>
        <v>5878.1486519465689</v>
      </c>
    </row>
    <row r="211" spans="1:7" x14ac:dyDescent="0.3">
      <c r="A211" s="67"/>
      <c r="B211" s="35">
        <v>40760</v>
      </c>
      <c r="C211" s="39">
        <v>141.98849999999999</v>
      </c>
      <c r="D211" s="39">
        <v>50.466900000000003</v>
      </c>
      <c r="E211" s="42">
        <v>3214.0349999999999</v>
      </c>
      <c r="F211" s="26">
        <f t="shared" si="3"/>
        <v>156.18735000000001</v>
      </c>
      <c r="G211" s="26">
        <f t="shared" si="4"/>
        <v>3535.8743113913051</v>
      </c>
    </row>
    <row r="212" spans="1:7" x14ac:dyDescent="0.3">
      <c r="A212" s="67"/>
      <c r="B212" s="35">
        <v>40770</v>
      </c>
      <c r="C212" s="58">
        <v>941.12860000000001</v>
      </c>
      <c r="D212" s="39">
        <v>54.686190000000003</v>
      </c>
      <c r="E212" s="59">
        <v>2575.4470000000001</v>
      </c>
      <c r="F212" s="26">
        <f t="shared" si="3"/>
        <v>1035.2414600000002</v>
      </c>
      <c r="G212" s="26">
        <f t="shared" si="4"/>
        <v>2833.630281690736</v>
      </c>
    </row>
    <row r="213" spans="1:7" x14ac:dyDescent="0.3">
      <c r="A213" s="21" t="s">
        <v>1</v>
      </c>
      <c r="C213" s="52"/>
      <c r="E213" s="45"/>
      <c r="F213" s="26">
        <f t="shared" si="3"/>
        <v>0</v>
      </c>
      <c r="G213" s="26">
        <f t="shared" si="4"/>
        <v>0</v>
      </c>
    </row>
    <row r="214" spans="1:7" x14ac:dyDescent="0.3">
      <c r="A214" s="67" t="s">
        <v>58</v>
      </c>
      <c r="B214" s="35">
        <v>40230</v>
      </c>
      <c r="C214" s="39">
        <v>42950.74</v>
      </c>
      <c r="D214" s="39">
        <v>30326.57</v>
      </c>
      <c r="E214" s="42">
        <v>4201.643</v>
      </c>
      <c r="F214" s="26">
        <f t="shared" si="3"/>
        <v>47245.813999999998</v>
      </c>
      <c r="G214" s="26">
        <f t="shared" si="4"/>
        <v>33677.872984436864</v>
      </c>
    </row>
    <row r="215" spans="1:7" x14ac:dyDescent="0.3">
      <c r="A215" s="67"/>
      <c r="B215" s="35">
        <v>40240</v>
      </c>
      <c r="C215" s="39">
        <v>6095.5550000000003</v>
      </c>
      <c r="D215" s="39">
        <v>23865.65</v>
      </c>
      <c r="E215" s="42">
        <v>628.03110000000004</v>
      </c>
      <c r="F215" s="26">
        <f t="shared" si="3"/>
        <v>6705.1105000000007</v>
      </c>
      <c r="G215" s="26">
        <f t="shared" si="4"/>
        <v>26261.303172385247</v>
      </c>
    </row>
    <row r="216" spans="1:7" x14ac:dyDescent="0.3">
      <c r="A216" s="67"/>
      <c r="B216" s="35">
        <v>40250</v>
      </c>
      <c r="C216" s="39">
        <v>65247.37</v>
      </c>
      <c r="D216" s="39">
        <v>38590.81</v>
      </c>
      <c r="E216" s="42">
        <v>2733.998</v>
      </c>
      <c r="F216" s="26">
        <f t="shared" si="3"/>
        <v>71772.107000000004</v>
      </c>
      <c r="G216" s="26">
        <f t="shared" si="4"/>
        <v>42556.288459396055</v>
      </c>
    </row>
    <row r="217" spans="1:7" x14ac:dyDescent="0.3">
      <c r="A217" s="67"/>
      <c r="B217" s="35">
        <v>40360</v>
      </c>
      <c r="C217" s="58">
        <v>8013.6880000000001</v>
      </c>
      <c r="D217" s="39">
        <v>5733.8959999999997</v>
      </c>
      <c r="E217" s="59">
        <v>14333.84</v>
      </c>
      <c r="F217" s="26">
        <f t="shared" si="3"/>
        <v>8815.0568000000003</v>
      </c>
      <c r="G217" s="26">
        <f t="shared" si="4"/>
        <v>16981.967032889428</v>
      </c>
    </row>
    <row r="218" spans="1:7" x14ac:dyDescent="0.3">
      <c r="A218" s="67"/>
      <c r="B218" s="35">
        <v>40390</v>
      </c>
      <c r="C218" s="39">
        <v>8384.9220000000005</v>
      </c>
      <c r="D218" s="39">
        <v>6226.7330000000002</v>
      </c>
      <c r="E218" s="42">
        <v>14075.51</v>
      </c>
      <c r="F218" s="26">
        <f t="shared" si="3"/>
        <v>9223.4142000000011</v>
      </c>
      <c r="G218" s="26">
        <f t="shared" si="4"/>
        <v>16930.432498675298</v>
      </c>
    </row>
    <row r="219" spans="1:7" x14ac:dyDescent="0.3">
      <c r="A219" s="67"/>
      <c r="B219" s="35">
        <v>40710</v>
      </c>
      <c r="C219" s="39">
        <v>8013.6880000000001</v>
      </c>
      <c r="D219" s="39">
        <v>5733.8959999999997</v>
      </c>
      <c r="E219" s="42">
        <v>14333.84</v>
      </c>
      <c r="F219" s="26">
        <f t="shared" si="3"/>
        <v>8815.0568000000003</v>
      </c>
      <c r="G219" s="26">
        <f t="shared" si="4"/>
        <v>16981.967032889428</v>
      </c>
    </row>
    <row r="220" spans="1:7" x14ac:dyDescent="0.3">
      <c r="A220" s="67"/>
      <c r="B220" s="35">
        <v>40740</v>
      </c>
      <c r="C220" s="39">
        <v>197784.6</v>
      </c>
      <c r="D220" s="39">
        <v>712.327</v>
      </c>
      <c r="E220" s="42">
        <v>62454.57</v>
      </c>
      <c r="F220" s="26">
        <f t="shared" si="3"/>
        <v>217563.06000000003</v>
      </c>
      <c r="G220" s="26">
        <f t="shared" si="4"/>
        <v>68704.495308561833</v>
      </c>
    </row>
    <row r="221" spans="1:7" x14ac:dyDescent="0.3">
      <c r="A221" s="67"/>
      <c r="B221" s="35">
        <v>40750</v>
      </c>
      <c r="C221" s="39">
        <v>61798.09</v>
      </c>
      <c r="D221" s="39">
        <v>37282.39</v>
      </c>
      <c r="E221" s="42">
        <v>2976.8719999999998</v>
      </c>
      <c r="F221" s="26">
        <f t="shared" si="3"/>
        <v>67977.899000000005</v>
      </c>
      <c r="G221" s="26">
        <f t="shared" si="4"/>
        <v>41141.152498805204</v>
      </c>
    </row>
    <row r="222" spans="1:7" x14ac:dyDescent="0.3">
      <c r="A222" s="67"/>
      <c r="B222" s="35">
        <v>40760</v>
      </c>
      <c r="C222" s="39">
        <v>5873.634</v>
      </c>
      <c r="D222" s="39">
        <v>23645.040000000001</v>
      </c>
      <c r="E222" s="42">
        <v>407.73</v>
      </c>
      <c r="F222" s="26">
        <f t="shared" si="3"/>
        <v>6460.9974000000002</v>
      </c>
      <c r="G222" s="26">
        <f t="shared" si="4"/>
        <v>26013.410657369503</v>
      </c>
    </row>
    <row r="223" spans="1:7" x14ac:dyDescent="0.3">
      <c r="A223" s="67"/>
      <c r="B223" s="35">
        <v>40770</v>
      </c>
      <c r="C223" s="60">
        <v>42914.99</v>
      </c>
      <c r="D223" s="61">
        <v>30665.11</v>
      </c>
      <c r="E223" s="62">
        <v>3775.9830000000002</v>
      </c>
      <c r="F223" s="26">
        <f t="shared" si="3"/>
        <v>47206.489000000001</v>
      </c>
      <c r="G223" s="26">
        <f t="shared" si="4"/>
        <v>33986.386876267839</v>
      </c>
    </row>
    <row r="224" spans="1:7" x14ac:dyDescent="0.3">
      <c r="A224" s="21" t="s">
        <v>1</v>
      </c>
      <c r="C224" s="52"/>
      <c r="E224" s="45"/>
      <c r="F224" s="26">
        <f t="shared" ref="F224:F234" si="5">C224*1.1*1</f>
        <v>0</v>
      </c>
      <c r="G224" s="26">
        <f t="shared" ref="G224:G234" si="6">(D224^2 + E224^2)^0.5*1.1</f>
        <v>0</v>
      </c>
    </row>
    <row r="225" spans="1:7" x14ac:dyDescent="0.3">
      <c r="A225" s="67" t="s">
        <v>58</v>
      </c>
      <c r="B225" s="54">
        <v>40230</v>
      </c>
      <c r="C225" s="39">
        <v>42623.47</v>
      </c>
      <c r="D225" s="39">
        <v>36932.29</v>
      </c>
      <c r="E225" s="39">
        <v>4924.9440000000004</v>
      </c>
      <c r="F225" s="26">
        <f t="shared" si="5"/>
        <v>46885.817000000003</v>
      </c>
      <c r="G225" s="26">
        <f t="shared" si="6"/>
        <v>40985.136730736376</v>
      </c>
    </row>
    <row r="226" spans="1:7" x14ac:dyDescent="0.3">
      <c r="A226" s="67"/>
      <c r="B226" s="54">
        <v>40240</v>
      </c>
      <c r="C226" s="39">
        <v>5931.7719999999999</v>
      </c>
      <c r="D226" s="39">
        <v>28101.57</v>
      </c>
      <c r="E226" s="39">
        <v>860.87249999999995</v>
      </c>
      <c r="F226" s="26">
        <f t="shared" si="5"/>
        <v>6524.9492</v>
      </c>
      <c r="G226" s="26">
        <f t="shared" si="6"/>
        <v>30926.228332770377</v>
      </c>
    </row>
    <row r="227" spans="1:7" x14ac:dyDescent="0.3">
      <c r="A227" s="67"/>
      <c r="B227" s="54">
        <v>40250</v>
      </c>
      <c r="C227" s="39">
        <v>64472.3</v>
      </c>
      <c r="D227" s="39">
        <v>48136.7</v>
      </c>
      <c r="E227" s="39">
        <v>2775.471</v>
      </c>
      <c r="F227" s="26">
        <f t="shared" si="5"/>
        <v>70919.530000000013</v>
      </c>
      <c r="G227" s="26">
        <f t="shared" si="6"/>
        <v>53038.31259246308</v>
      </c>
    </row>
    <row r="228" spans="1:7" x14ac:dyDescent="0.3">
      <c r="A228" s="67"/>
      <c r="B228" s="54">
        <v>40360</v>
      </c>
      <c r="C228" s="39">
        <v>188995</v>
      </c>
      <c r="D228" s="39">
        <v>1065.0509999999999</v>
      </c>
      <c r="E228" s="39">
        <v>74210.679999999993</v>
      </c>
      <c r="F228" s="26">
        <f t="shared" si="5"/>
        <v>207894.50000000003</v>
      </c>
      <c r="G228" s="26">
        <f t="shared" si="6"/>
        <v>81640.154490489251</v>
      </c>
    </row>
    <row r="229" spans="1:7" x14ac:dyDescent="0.3">
      <c r="A229" s="67"/>
      <c r="B229" s="54">
        <v>40390</v>
      </c>
      <c r="C229" s="39">
        <v>8052.7359999999999</v>
      </c>
      <c r="D229" s="39">
        <v>7578.1769999999997</v>
      </c>
      <c r="E229" s="39">
        <v>16306.44</v>
      </c>
      <c r="F229" s="26">
        <f t="shared" si="5"/>
        <v>8858.0096000000012</v>
      </c>
      <c r="G229" s="26">
        <f t="shared" si="6"/>
        <v>19779.479013904394</v>
      </c>
    </row>
    <row r="230" spans="1:7" x14ac:dyDescent="0.3">
      <c r="A230" s="67"/>
      <c r="B230" s="54">
        <v>40710</v>
      </c>
      <c r="C230" s="39">
        <v>7687.6</v>
      </c>
      <c r="D230" s="39">
        <v>6958.71</v>
      </c>
      <c r="E230" s="39">
        <v>16596.25</v>
      </c>
      <c r="F230" s="26">
        <f t="shared" si="5"/>
        <v>8456.36</v>
      </c>
      <c r="G230" s="26">
        <f t="shared" si="6"/>
        <v>19795.69605498089</v>
      </c>
    </row>
    <row r="231" spans="1:7" x14ac:dyDescent="0.3">
      <c r="A231" s="67"/>
      <c r="B231" s="54">
        <v>40740</v>
      </c>
      <c r="C231" s="39">
        <v>198173.6</v>
      </c>
      <c r="D231" s="39">
        <v>1162.2049999999999</v>
      </c>
      <c r="E231" s="39">
        <v>76401.63</v>
      </c>
      <c r="F231" s="26">
        <f t="shared" si="5"/>
        <v>217990.96000000002</v>
      </c>
      <c r="G231" s="26">
        <f t="shared" si="6"/>
        <v>84051.516003067431</v>
      </c>
    </row>
    <row r="232" spans="1:7" x14ac:dyDescent="0.3">
      <c r="A232" s="67"/>
      <c r="B232" s="54">
        <v>40750</v>
      </c>
      <c r="C232" s="39">
        <v>60997.31</v>
      </c>
      <c r="D232" s="39">
        <v>46430.81</v>
      </c>
      <c r="E232" s="39">
        <v>3035.86</v>
      </c>
      <c r="F232" s="26">
        <f t="shared" si="5"/>
        <v>67097.040999999997</v>
      </c>
      <c r="G232" s="26">
        <f t="shared" si="6"/>
        <v>51182.948737512153</v>
      </c>
    </row>
    <row r="233" spans="1:7" x14ac:dyDescent="0.3">
      <c r="A233" s="67"/>
      <c r="B233" s="54">
        <v>40760</v>
      </c>
      <c r="C233" s="39">
        <v>5714.018</v>
      </c>
      <c r="D233" s="39">
        <v>27829.8</v>
      </c>
      <c r="E233" s="39">
        <v>574.49339999999995</v>
      </c>
      <c r="F233" s="26">
        <f t="shared" si="5"/>
        <v>6285.4198000000006</v>
      </c>
      <c r="G233" s="26">
        <f t="shared" si="6"/>
        <v>30619.301934483075</v>
      </c>
    </row>
    <row r="234" spans="1:7" x14ac:dyDescent="0.3">
      <c r="A234" s="67"/>
      <c r="B234" s="54">
        <v>40770</v>
      </c>
      <c r="C234" s="39">
        <v>42664.32</v>
      </c>
      <c r="D234" s="39">
        <v>36447.22</v>
      </c>
      <c r="E234" s="39">
        <v>4351.6850000000004</v>
      </c>
      <c r="F234" s="26">
        <f t="shared" si="5"/>
        <v>46930.752</v>
      </c>
      <c r="G234" s="26">
        <f t="shared" si="6"/>
        <v>40376.698475257064</v>
      </c>
    </row>
  </sheetData>
  <mergeCells count="34">
    <mergeCell ref="A117:A126"/>
    <mergeCell ref="A225:A234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L83:M85"/>
    <mergeCell ref="L80:M82"/>
    <mergeCell ref="L79:M79"/>
    <mergeCell ref="N1:O1"/>
    <mergeCell ref="M5:M7"/>
    <mergeCell ref="M8:M10"/>
    <mergeCell ref="M2:M4"/>
    <mergeCell ref="L2:L4"/>
    <mergeCell ref="L5:L10"/>
    <mergeCell ref="N40:O40"/>
    <mergeCell ref="N79:O79"/>
    <mergeCell ref="L44:M46"/>
    <mergeCell ref="L41:M43"/>
    <mergeCell ref="L40:M40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63:E168 E159:E161 F159:F168 E169:F194 E235:J1048576 E196:E201 F195:F201 E1:J115 E129:F158 E202:F223 G129:J223 E127:J128 H224:J234">
    <cfRule type="cellIs" dxfId="6" priority="4" operator="lessThan">
      <formula>0</formula>
    </cfRule>
  </conditionalFormatting>
  <conditionalFormatting sqref="R1:S46 R50:S85 R89:S1048576">
    <cfRule type="cellIs" dxfId="5" priority="3" operator="lessThan">
      <formula>0</formula>
    </cfRule>
  </conditionalFormatting>
  <conditionalFormatting sqref="E224:G234">
    <cfRule type="cellIs" dxfId="4" priority="1" operator="lessThan">
      <formula>0</formula>
    </cfRule>
  </conditionalFormatting>
  <conditionalFormatting sqref="E116:J126">
    <cfRule type="cellIs" dxfId="3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2021-06-07T21:14:35Z</dcterms:modified>
</cp:coreProperties>
</file>