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MUSE\EUE\Practica2_EUE\"/>
    </mc:Choice>
  </mc:AlternateContent>
  <xr:revisionPtr revIDLastSave="0" documentId="13_ncr:1_{D4C21739-7B83-4A0D-AF54-44D48C1ED4B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 a="1"/>
  <c r="N3" i="1" a="1"/>
  <c r="Z5" i="1" a="1"/>
  <c r="H6" i="1" a="1"/>
  <c r="M4" i="1" a="1"/>
  <c r="X5" i="1" a="1"/>
  <c r="N6" i="1" a="1"/>
  <c r="AB5" i="1" a="1"/>
  <c r="N5" i="1" a="1"/>
  <c r="M3" i="1" a="1"/>
  <c r="Y5" i="1" a="1"/>
  <c r="H4" i="1" a="1"/>
  <c r="N4" i="1" a="1"/>
  <c r="AA5" i="1" a="1"/>
  <c r="H3" i="1" a="1"/>
  <c r="M6" i="1" a="1"/>
  <c r="H5" i="1" a="1"/>
  <c r="H5" i="1" l="1"/>
  <c r="M6" i="1"/>
  <c r="H3" i="1"/>
  <c r="AA5" i="1"/>
  <c r="N4" i="1"/>
  <c r="H4" i="1"/>
  <c r="Y5" i="1"/>
  <c r="M3" i="1"/>
  <c r="N5" i="1"/>
  <c r="AB5" i="1"/>
  <c r="N6" i="1"/>
  <c r="X5" i="1"/>
  <c r="M4" i="1"/>
  <c r="H6" i="1"/>
  <c r="Z5" i="1"/>
  <c r="N3" i="1"/>
  <c r="M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<sst xmlns="http://schemas.openxmlformats.org/spreadsheetml/2006/main" count="30" uniqueCount="25">
  <si>
    <t xml:space="preserve">Número de iteración </t>
  </si>
  <si>
    <t>Rigidizador exterior</t>
  </si>
  <si>
    <t>Forma del perifl</t>
  </si>
  <si>
    <t>Dimensiones</t>
  </si>
  <si>
    <t>Material</t>
  </si>
  <si>
    <t>Rigidizador interior</t>
  </si>
  <si>
    <t>Espesor</t>
  </si>
  <si>
    <t>ANALISIS</t>
  </si>
  <si>
    <t>1ª Frecuencia longitudinal</t>
  </si>
  <si>
    <t>1ª Frecuencia lateral</t>
  </si>
  <si>
    <t>Geometría</t>
  </si>
  <si>
    <t>AL 7075 T6</t>
  </si>
  <si>
    <t>MoSy</t>
  </si>
  <si>
    <t>MoSu</t>
  </si>
  <si>
    <t>Kp</t>
  </si>
  <si>
    <t>Km</t>
  </si>
  <si>
    <t>KLD</t>
  </si>
  <si>
    <t>FOSY</t>
  </si>
  <si>
    <t>FOSU</t>
  </si>
  <si>
    <t>sigmay [Pa]</t>
  </si>
  <si>
    <t>sigmau [Pa]</t>
  </si>
  <si>
    <t>sigmaVM [Pa]</t>
  </si>
  <si>
    <t>Label</t>
  </si>
  <si>
    <t>Index</t>
  </si>
  <si>
    <t>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</si>
</sst>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7A6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CECA6"/>
        <bgColor indexed="64"/>
      </patternFill>
    </fill>
    <fill>
      <patternFill patternType="solid">
        <fgColor rgb="FF7AE684"/>
        <bgColor indexed="64"/>
      </patternFill>
    </fill>
    <fill>
      <patternFill patternType="solid">
        <fgColor rgb="FF83E4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7A1D3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7" borderId="15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11" fontId="0" fillId="13" borderId="2" xfId="0" applyNumberFormat="1" applyFill="1" applyBorder="1" applyAlignment="1">
      <alignment horizontal="center"/>
    </xf>
    <xf numFmtId="0" fontId="0" fillId="5" borderId="21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1" fillId="11" borderId="2" xfId="0" applyFont="1" applyFill="1" applyBorder="1" applyAlignment="1">
      <alignment horizontal="center"/>
    </xf>
    <xf numFmtId="11" fontId="1" fillId="13" borderId="2" xfId="0" applyNumberFormat="1" applyFont="1" applyFill="1" applyBorder="1" applyAlignment="1">
      <alignment horizontal="center"/>
    </xf>
    <xf numFmtId="11" fontId="1" fillId="13" borderId="16" xfId="0" applyNumberFormat="1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18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A1D3"/>
      <color rgb="FF83E4E9"/>
      <color rgb="FF33CCFF"/>
      <color rgb="FF7AE684"/>
      <color rgb="FF00CC99"/>
      <color rgb="FFECECA6"/>
      <color rgb="FFFFFF00"/>
      <color rgb="FFFF9966"/>
      <color rgb="FFFA7A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defaultGridColor="0" topLeftCell="D1" colorId="23" workbookViewId="0">
      <selection activeCell="T9" sqref="S9:T9"/>
    </sheetView>
  </sheetViews>
  <sheetFormatPr baseColWidth="10" defaultColWidth="9.140625" defaultRowHeight="15" x14ac:dyDescent="0.25"/>
  <cols>
    <col min="1" max="1" width="18" style="8" customWidth="1"/>
    <col min="2" max="2" width="14.85546875" style="9" customWidth="1"/>
    <col min="3" max="3" width="12.42578125" style="10" customWidth="1"/>
    <col min="4" max="4" width="14.7109375" style="11" customWidth="1"/>
    <col min="5" max="5" width="12.5703125" style="11" customWidth="1"/>
    <col min="6" max="6" width="11.7109375" style="12" customWidth="1"/>
    <col min="7" max="7" width="8.85546875" style="12"/>
    <col min="8" max="8" width="10.28515625" style="36" customWidth="1"/>
    <col min="9" max="9" width="10.28515625" style="13" customWidth="1"/>
    <col min="10" max="10" width="21.85546875" style="23" customWidth="1"/>
    <col min="11" max="11" width="18.28515625" style="23" customWidth="1"/>
    <col min="12" max="12" width="12.7109375" style="23" customWidth="1"/>
    <col min="13" max="13" width="8.85546875" style="34"/>
    <col min="14" max="14" width="11.28515625" style="35" customWidth="1"/>
    <col min="15" max="15" width="5.5703125" style="35" bestFit="1" customWidth="1"/>
    <col min="16" max="16" width="2.28515625" customWidth="1"/>
    <col min="17" max="17" width="2.140625" customWidth="1"/>
    <col min="18" max="18" width="2" customWidth="1"/>
    <col min="19" max="19" width="6.5703125" customWidth="1"/>
    <col min="20" max="20" width="10.5703125" customWidth="1"/>
  </cols>
  <sheetData>
    <row r="1" spans="1:28" x14ac:dyDescent="0.25">
      <c r="A1" s="39" t="s">
        <v>0</v>
      </c>
      <c r="B1" s="37" t="s">
        <v>1</v>
      </c>
      <c r="C1" s="38"/>
      <c r="D1" s="41" t="s">
        <v>5</v>
      </c>
      <c r="E1" s="41"/>
      <c r="F1" s="44" t="s">
        <v>5</v>
      </c>
      <c r="G1" s="45"/>
      <c r="H1" s="42" t="s">
        <v>4</v>
      </c>
      <c r="I1" s="43"/>
      <c r="J1" s="46" t="s">
        <v>7</v>
      </c>
      <c r="K1" s="47"/>
      <c r="L1" s="47"/>
      <c r="M1" s="47"/>
      <c r="N1" s="47"/>
      <c r="O1" s="47"/>
    </row>
    <row r="2" spans="1:28" ht="15.75" thickBot="1" x14ac:dyDescent="0.3">
      <c r="A2" s="40"/>
      <c r="B2" s="14" t="s">
        <v>2</v>
      </c>
      <c r="C2" s="15" t="s">
        <v>3</v>
      </c>
      <c r="D2" s="16" t="s">
        <v>2</v>
      </c>
      <c r="E2" s="16" t="s">
        <v>3</v>
      </c>
      <c r="F2" s="17" t="s">
        <v>10</v>
      </c>
      <c r="G2" s="27" t="s">
        <v>6</v>
      </c>
      <c r="H2" s="29" t="s">
        <v>22</v>
      </c>
      <c r="I2" s="30" t="s">
        <v>23</v>
      </c>
      <c r="J2" s="28" t="s">
        <v>8</v>
      </c>
      <c r="K2" s="24" t="s">
        <v>9</v>
      </c>
      <c r="L2" s="24" t="s">
        <v>21</v>
      </c>
      <c r="M2" s="24" t="s">
        <v>12</v>
      </c>
      <c r="N2" s="25" t="s">
        <v>13</v>
      </c>
      <c r="O2" s="25" t="s">
        <v>24</v>
      </c>
      <c r="S2" s="18" t="s">
        <v>23</v>
      </c>
      <c r="T2" s="18" t="s">
        <v>4</v>
      </c>
      <c r="U2" s="18" t="s">
        <v>19</v>
      </c>
      <c r="V2" s="18" t="s">
        <v>20</v>
      </c>
      <c r="X2" s="19" t="s">
        <v>14</v>
      </c>
      <c r="Y2" s="19" t="s">
        <v>15</v>
      </c>
      <c r="Z2" s="19" t="s">
        <v>16</v>
      </c>
      <c r="AA2" s="19" t="s">
        <v>17</v>
      </c>
      <c r="AB2" s="19" t="s">
        <v>18</v>
      </c>
    </row>
    <row r="3" spans="1:28" x14ac:dyDescent="0.25">
      <c r="A3" s="2">
        <v>1</v>
      </c>
      <c r="B3" s="3"/>
      <c r="C3" s="4"/>
      <c r="D3" s="5"/>
      <c r="E3" s="5"/>
      <c r="F3" s="6"/>
      <c r="G3" s="6"/>
      <c r="H3" s="31" t="str" cm="1">
        <f t="array" aca="1" ref="H3" ca="1">INDIRECT(ADDRESS(I3+2,20))</f>
        <v>AL 7075 T6</v>
      </c>
      <c r="I3" s="7">
        <v>1</v>
      </c>
      <c r="J3" s="22"/>
      <c r="K3" s="22"/>
      <c r="L3" s="26">
        <v>100000000</v>
      </c>
      <c r="M3" s="32" cm="1">
        <f t="array" aca="1" ref="M3" ca="1">INDIRECT(ADDRESS(I3+2,21))/(L3*INDIRECT(ADDRESS(3,24))*INDIRECT(ADDRESS(3,25))*INDIRECT(ADDRESS(3,26))*INDIRECT(ADDRESS(3,27))) -1</f>
        <v>2.1492612071124455</v>
      </c>
      <c r="N3" s="33" cm="1">
        <f t="array" aca="1" ref="N3" ca="1">INDIRECT(ADDRESS(I3+2,22))/(L3*INDIRECT(ADDRESS(3,24))*INDIRECT(ADDRESS(3,25))*INDIRECT(ADDRESS(3,26))*INDIRECT(ADDRESS(3,28))) -1</f>
        <v>2.1515151515151509</v>
      </c>
      <c r="O3" s="33"/>
      <c r="S3" s="20">
        <v>1</v>
      </c>
      <c r="T3" s="20" t="s">
        <v>11</v>
      </c>
      <c r="U3" s="21">
        <v>503000000</v>
      </c>
      <c r="V3" s="21">
        <v>572000000</v>
      </c>
      <c r="X3" s="1">
        <v>1.1000000000000001</v>
      </c>
      <c r="Y3" s="1">
        <v>1.2</v>
      </c>
      <c r="Z3" s="1">
        <v>1.1000000000000001</v>
      </c>
      <c r="AA3" s="1">
        <v>1.1000000000000001</v>
      </c>
      <c r="AB3" s="1">
        <v>1.25</v>
      </c>
    </row>
    <row r="4" spans="1:28" x14ac:dyDescent="0.25">
      <c r="A4" s="8">
        <v>2</v>
      </c>
      <c r="H4" s="31" t="str" cm="1">
        <f t="array" aca="1" ref="H4" ca="1">INDIRECT(ADDRESS(I4+2,20))</f>
        <v>AL 7075 T6</v>
      </c>
      <c r="I4" s="13">
        <v>1</v>
      </c>
      <c r="L4" s="26">
        <v>200000000</v>
      </c>
      <c r="M4" s="32" cm="1">
        <f t="array" aca="1" ref="M4" ca="1">INDIRECT(ADDRESS(I4+2,21))/(L4*INDIRECT(ADDRESS(3,24))*INDIRECT(ADDRESS(3,25))*INDIRECT(ADDRESS(3,26))*INDIRECT(ADDRESS(3,27))) -1</f>
        <v>0.57463060355622275</v>
      </c>
      <c r="N4" s="33" cm="1">
        <f t="array" aca="1" ref="N4" ca="1">INDIRECT(ADDRESS(I4+2,22))/(L4*INDIRECT(ADDRESS(3,24))*INDIRECT(ADDRESS(3,25))*INDIRECT(ADDRESS(3,26))*INDIRECT(ADDRESS(3,28))) -1</f>
        <v>0.57575757575757547</v>
      </c>
      <c r="O4" s="33"/>
      <c r="S4" s="20">
        <v>2</v>
      </c>
      <c r="T4" s="20"/>
      <c r="U4" s="21"/>
      <c r="V4" s="21"/>
    </row>
    <row r="5" spans="1:28" x14ac:dyDescent="0.25">
      <c r="A5" s="8">
        <v>3</v>
      </c>
      <c r="H5" s="31" t="str" cm="1">
        <f t="array" aca="1" ref="H5" ca="1">INDIRECT(ADDRESS(I5+2,20))</f>
        <v>AL 7075 T6</v>
      </c>
      <c r="I5" s="13">
        <v>1</v>
      </c>
      <c r="L5" s="26">
        <v>300000000</v>
      </c>
      <c r="M5" s="32" cm="1">
        <f t="array" aca="1" ref="M5" ca="1">INDIRECT(ADDRESS(I5+2,21))/(L5*INDIRECT(ADDRESS(3,24))*INDIRECT(ADDRESS(3,25))*INDIRECT(ADDRESS(3,26))*INDIRECT(ADDRESS(3,27))) -1</f>
        <v>4.9753735704148649E-2</v>
      </c>
      <c r="N5" s="33" cm="1">
        <f t="array" aca="1" ref="N5" ca="1">INDIRECT(ADDRESS(I5+2,22))/(L5*INDIRECT(ADDRESS(3,24))*INDIRECT(ADDRESS(3,25))*INDIRECT(ADDRESS(3,26))*INDIRECT(ADDRESS(3,28))) -1</f>
        <v>5.0505050505050164E-2</v>
      </c>
      <c r="O5" s="33"/>
      <c r="X5" cm="1">
        <f t="array" aca="1" ref="X5" ca="1">INDIRECT(ADDRESS(3,24))</f>
        <v>1.1000000000000001</v>
      </c>
      <c r="Y5" cm="1">
        <f t="array" aca="1" ref="Y5" ca="1">INDIRECT(ADDRESS(3,25))</f>
        <v>1.2</v>
      </c>
      <c r="Z5" cm="1">
        <f t="array" aca="1" ref="Z5" ca="1">INDIRECT(ADDRESS(3,26))</f>
        <v>1.1000000000000001</v>
      </c>
      <c r="AA5" cm="1">
        <f t="array" aca="1" ref="AA5" ca="1">INDIRECT(ADDRESS(3,27))</f>
        <v>1.1000000000000001</v>
      </c>
      <c r="AB5" cm="1">
        <f t="array" aca="1" ref="AB5" ca="1">INDIRECT(ADDRESS(3,28))</f>
        <v>1.25</v>
      </c>
    </row>
    <row r="6" spans="1:28" x14ac:dyDescent="0.25">
      <c r="A6" s="8">
        <v>4</v>
      </c>
      <c r="H6" s="31" t="str" cm="1">
        <f t="array" aca="1" ref="H6" ca="1">INDIRECT(ADDRESS(I6+2,20))</f>
        <v>AL 7075 T6</v>
      </c>
      <c r="I6" s="13">
        <v>1</v>
      </c>
      <c r="L6" s="26">
        <v>400000000</v>
      </c>
      <c r="M6" s="32" cm="1">
        <f t="array" aca="1" ref="M6" ca="1">INDIRECT(ADDRESS(I6+2,21))/(L6*INDIRECT(ADDRESS(3,24))*INDIRECT(ADDRESS(3,25))*INDIRECT(ADDRESS(3,26))*INDIRECT(ADDRESS(3,27))) -1</f>
        <v>-0.21268469822188862</v>
      </c>
      <c r="N6" s="33" cm="1">
        <f t="array" aca="1" ref="N6" ca="1">INDIRECT(ADDRESS(I6+2,22))/(L6*INDIRECT(ADDRESS(3,24))*INDIRECT(ADDRESS(3,25))*INDIRECT(ADDRESS(3,26))*INDIRECT(ADDRESS(3,28))) -1</f>
        <v>-0.21212121212121227</v>
      </c>
      <c r="O6" s="33"/>
    </row>
    <row r="7" spans="1:28" x14ac:dyDescent="0.25">
      <c r="A7" s="8">
        <v>5</v>
      </c>
      <c r="L7" s="26"/>
      <c r="M7" s="32"/>
      <c r="N7" s="33"/>
      <c r="O7" s="33"/>
    </row>
    <row r="8" spans="1:28" x14ac:dyDescent="0.25">
      <c r="A8" s="8">
        <v>6</v>
      </c>
      <c r="L8" s="26"/>
      <c r="M8" s="32"/>
      <c r="N8" s="33"/>
      <c r="O8" s="33"/>
    </row>
  </sheetData>
  <mergeCells count="6">
    <mergeCell ref="B1:C1"/>
    <mergeCell ref="A1:A2"/>
    <mergeCell ref="D1:E1"/>
    <mergeCell ref="H1:I1"/>
    <mergeCell ref="F1:G1"/>
    <mergeCell ref="J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María</cp:lastModifiedBy>
  <dcterms:created xsi:type="dcterms:W3CDTF">2015-06-05T18:17:20Z</dcterms:created>
  <dcterms:modified xsi:type="dcterms:W3CDTF">2021-04-30T18:48:14Z</dcterms:modified>
</cp:coreProperties>
</file>